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BpodInfoSeekAnalysis\"/>
    </mc:Choice>
  </mc:AlternateContent>
  <bookViews>
    <workbookView xWindow="0" yWindow="0" windowWidth="9600" windowHeight="5520" firstSheet="2" activeTab="9"/>
  </bookViews>
  <sheets>
    <sheet name="JB366" sheetId="1" r:id="rId1"/>
    <sheet name="JB367" sheetId="2" r:id="rId2"/>
    <sheet name="JB368" sheetId="3" r:id="rId3"/>
    <sheet name="JB369" sheetId="5" r:id="rId4"/>
    <sheet name="JB370" sheetId="6" r:id="rId5"/>
    <sheet name="JB371" sheetId="7" r:id="rId6"/>
    <sheet name="JB372" sheetId="9" r:id="rId7"/>
    <sheet name="JB373" sheetId="8" r:id="rId8"/>
    <sheet name="JB374" sheetId="10" r:id="rId9"/>
    <sheet name="JB375" sheetId="11" r:id="rId10"/>
    <sheet name="JB376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12" i="11" l="1"/>
  <c r="BK12" i="11"/>
  <c r="BH12" i="11"/>
  <c r="BG12" i="11"/>
  <c r="BF12" i="11"/>
  <c r="BJ12" i="11" s="1"/>
  <c r="BE12" i="11"/>
  <c r="BI12" i="11" s="1"/>
  <c r="BC12" i="11"/>
  <c r="BD12" i="11" s="1"/>
  <c r="BB12" i="11"/>
  <c r="BA12" i="11"/>
  <c r="AY12" i="11"/>
  <c r="BL15" i="12"/>
  <c r="BK15" i="12"/>
  <c r="BH15" i="12"/>
  <c r="BG15" i="12"/>
  <c r="BF15" i="12"/>
  <c r="BJ15" i="12" s="1"/>
  <c r="BE15" i="12"/>
  <c r="BI15" i="12" s="1"/>
  <c r="BD15" i="12"/>
  <c r="BC15" i="12"/>
  <c r="BB15" i="12"/>
  <c r="BA15" i="12"/>
  <c r="AY15" i="12"/>
  <c r="BL14" i="12"/>
  <c r="BK14" i="12"/>
  <c r="BH14" i="12"/>
  <c r="BG14" i="12"/>
  <c r="BF14" i="12"/>
  <c r="BJ14" i="12" s="1"/>
  <c r="BE14" i="12"/>
  <c r="BI14" i="12" s="1"/>
  <c r="BC14" i="12"/>
  <c r="BD14" i="12" s="1"/>
  <c r="BB14" i="12"/>
  <c r="BA14" i="12"/>
  <c r="AY14" i="12"/>
  <c r="BL20" i="10"/>
  <c r="BK20" i="10"/>
  <c r="BH20" i="10"/>
  <c r="BG20" i="10"/>
  <c r="BF20" i="10"/>
  <c r="BJ20" i="10" s="1"/>
  <c r="BE20" i="10"/>
  <c r="BI20" i="10" s="1"/>
  <c r="BC20" i="10"/>
  <c r="BD20" i="10" s="1"/>
  <c r="BB20" i="10"/>
  <c r="BA20" i="10"/>
  <c r="AY20" i="10"/>
  <c r="BK21" i="9"/>
  <c r="BJ21" i="9"/>
  <c r="BG21" i="9"/>
  <c r="BF21" i="9"/>
  <c r="BE21" i="9"/>
  <c r="BI21" i="9" s="1"/>
  <c r="BD21" i="9"/>
  <c r="BH21" i="9" s="1"/>
  <c r="BB21" i="9"/>
  <c r="BC21" i="9" s="1"/>
  <c r="BA21" i="9"/>
  <c r="AZ21" i="9"/>
  <c r="AX21" i="9"/>
  <c r="BK21" i="8"/>
  <c r="BJ21" i="8"/>
  <c r="BG21" i="8"/>
  <c r="BF21" i="8"/>
  <c r="BE21" i="8"/>
  <c r="BI21" i="8" s="1"/>
  <c r="BD21" i="8"/>
  <c r="BH21" i="8" s="1"/>
  <c r="BB21" i="8"/>
  <c r="BC21" i="8" s="1"/>
  <c r="BA21" i="8"/>
  <c r="AZ21" i="8"/>
  <c r="AX21" i="8"/>
  <c r="BK24" i="7"/>
  <c r="BJ24" i="7"/>
  <c r="BG24" i="7"/>
  <c r="BF24" i="7"/>
  <c r="BE24" i="7"/>
  <c r="BI24" i="7" s="1"/>
  <c r="BD24" i="7"/>
  <c r="BH24" i="7" s="1"/>
  <c r="BB24" i="7"/>
  <c r="BC24" i="7" s="1"/>
  <c r="BA24" i="7"/>
  <c r="AZ24" i="7"/>
  <c r="AX24" i="7"/>
  <c r="BL21" i="6"/>
  <c r="BK21" i="6"/>
  <c r="BH21" i="6"/>
  <c r="BG21" i="6"/>
  <c r="BF21" i="6"/>
  <c r="BJ21" i="6" s="1"/>
  <c r="BE21" i="6"/>
  <c r="BI21" i="6" s="1"/>
  <c r="BC21" i="6"/>
  <c r="BD21" i="6" s="1"/>
  <c r="BB21" i="6"/>
  <c r="BA21" i="6"/>
  <c r="AY21" i="6"/>
  <c r="BL19" i="10"/>
  <c r="BK19" i="10"/>
  <c r="BH19" i="10"/>
  <c r="BG19" i="10"/>
  <c r="BF19" i="10"/>
  <c r="BE19" i="10"/>
  <c r="BC19" i="10"/>
  <c r="BB19" i="10"/>
  <c r="BA19" i="10"/>
  <c r="AY19" i="10"/>
  <c r="BL18" i="10"/>
  <c r="BK18" i="10"/>
  <c r="BH18" i="10"/>
  <c r="BG18" i="10"/>
  <c r="BF18" i="10"/>
  <c r="BE18" i="10"/>
  <c r="BC18" i="10"/>
  <c r="BB18" i="10"/>
  <c r="BA18" i="10"/>
  <c r="AY18" i="10"/>
  <c r="BL11" i="11"/>
  <c r="BK11" i="11"/>
  <c r="BH11" i="11"/>
  <c r="BJ11" i="11" s="1"/>
  <c r="BG11" i="11"/>
  <c r="BF11" i="11"/>
  <c r="BE11" i="11"/>
  <c r="BC11" i="11"/>
  <c r="BB11" i="11"/>
  <c r="BA11" i="11"/>
  <c r="AY11" i="11"/>
  <c r="BL13" i="12"/>
  <c r="BK13" i="12"/>
  <c r="BH13" i="12"/>
  <c r="BG13" i="12"/>
  <c r="BF13" i="12"/>
  <c r="BE13" i="12"/>
  <c r="BI13" i="12" s="1"/>
  <c r="BC13" i="12"/>
  <c r="BB13" i="12"/>
  <c r="BA13" i="12"/>
  <c r="AY13" i="12"/>
  <c r="BL11" i="12"/>
  <c r="BK11" i="12"/>
  <c r="BH11" i="12"/>
  <c r="BG11" i="12"/>
  <c r="BF11" i="12"/>
  <c r="BE11" i="12"/>
  <c r="BC11" i="12"/>
  <c r="BB11" i="12"/>
  <c r="BA11" i="12"/>
  <c r="AY11" i="12"/>
  <c r="BK20" i="8"/>
  <c r="BJ20" i="8"/>
  <c r="BG20" i="8"/>
  <c r="BF20" i="8"/>
  <c r="BE20" i="8"/>
  <c r="BD20" i="8"/>
  <c r="BB20" i="8"/>
  <c r="BA20" i="8"/>
  <c r="AZ20" i="8"/>
  <c r="AX20" i="8"/>
  <c r="BK20" i="9"/>
  <c r="BJ20" i="9"/>
  <c r="BG20" i="9"/>
  <c r="BI20" i="9" s="1"/>
  <c r="BF20" i="9"/>
  <c r="BE20" i="9"/>
  <c r="BD20" i="9"/>
  <c r="BH20" i="9" s="1"/>
  <c r="BB20" i="9"/>
  <c r="BC20" i="9" s="1"/>
  <c r="BA20" i="9"/>
  <c r="AZ20" i="9"/>
  <c r="AX20" i="9"/>
  <c r="BK23" i="7"/>
  <c r="BJ23" i="7"/>
  <c r="BG23" i="7"/>
  <c r="BF23" i="7"/>
  <c r="BE23" i="7"/>
  <c r="BI23" i="7" s="1"/>
  <c r="BD23" i="7"/>
  <c r="BH23" i="7" s="1"/>
  <c r="BB23" i="7"/>
  <c r="BA23" i="7"/>
  <c r="AZ23" i="7"/>
  <c r="AX23" i="7"/>
  <c r="BK22" i="7"/>
  <c r="BJ22" i="7"/>
  <c r="BG22" i="7"/>
  <c r="BF22" i="7"/>
  <c r="BE22" i="7"/>
  <c r="BI22" i="7" s="1"/>
  <c r="BD22" i="7"/>
  <c r="BH22" i="7" s="1"/>
  <c r="BB22" i="7"/>
  <c r="BC22" i="7" s="1"/>
  <c r="BA22" i="7"/>
  <c r="AZ22" i="7"/>
  <c r="AX22" i="7"/>
  <c r="BD11" i="11" l="1"/>
  <c r="BI11" i="11"/>
  <c r="BI11" i="12"/>
  <c r="BJ11" i="12"/>
  <c r="BD13" i="12"/>
  <c r="BD11" i="12"/>
  <c r="BJ13" i="12"/>
  <c r="BI18" i="10"/>
  <c r="BJ18" i="10"/>
  <c r="BD19" i="10"/>
  <c r="BI19" i="10"/>
  <c r="BJ19" i="10"/>
  <c r="BD18" i="10"/>
  <c r="BC20" i="8"/>
  <c r="BH20" i="8"/>
  <c r="BI20" i="8"/>
  <c r="BC23" i="7"/>
  <c r="BL12" i="12"/>
  <c r="BK12" i="12"/>
  <c r="BH12" i="12"/>
  <c r="BG12" i="12"/>
  <c r="BF12" i="12"/>
  <c r="BE12" i="12"/>
  <c r="BI12" i="12" s="1"/>
  <c r="BC12" i="12"/>
  <c r="BB12" i="12"/>
  <c r="BA12" i="12"/>
  <c r="AY12" i="12"/>
  <c r="BL10" i="11"/>
  <c r="BK10" i="11"/>
  <c r="BH10" i="11"/>
  <c r="BG10" i="11"/>
  <c r="BF10" i="11"/>
  <c r="BJ10" i="11" s="1"/>
  <c r="BE10" i="11"/>
  <c r="BC10" i="11"/>
  <c r="BB10" i="11"/>
  <c r="BA10" i="11"/>
  <c r="AY10" i="11"/>
  <c r="BL17" i="10"/>
  <c r="BK17" i="10"/>
  <c r="BH17" i="10"/>
  <c r="BG17" i="10"/>
  <c r="BF17" i="10"/>
  <c r="BJ17" i="10" s="1"/>
  <c r="BE17" i="10"/>
  <c r="BC17" i="10"/>
  <c r="BB17" i="10"/>
  <c r="BA17" i="10"/>
  <c r="AY17" i="10"/>
  <c r="BK19" i="8"/>
  <c r="BJ19" i="8"/>
  <c r="BG19" i="8"/>
  <c r="BF19" i="8"/>
  <c r="BE19" i="8"/>
  <c r="BI19" i="8" s="1"/>
  <c r="BD19" i="8"/>
  <c r="BB19" i="8"/>
  <c r="BA19" i="8"/>
  <c r="AZ19" i="8"/>
  <c r="AX19" i="8"/>
  <c r="BK19" i="9"/>
  <c r="BJ19" i="9"/>
  <c r="BG19" i="9"/>
  <c r="BF19" i="9"/>
  <c r="BE19" i="9"/>
  <c r="BI19" i="9" s="1"/>
  <c r="BD19" i="9"/>
  <c r="BB19" i="9"/>
  <c r="BA19" i="9"/>
  <c r="AZ19" i="9"/>
  <c r="AX19" i="9"/>
  <c r="BK21" i="7"/>
  <c r="BJ21" i="7"/>
  <c r="BG21" i="7"/>
  <c r="BF21" i="7"/>
  <c r="BE21" i="7"/>
  <c r="BI21" i="7" s="1"/>
  <c r="BD21" i="7"/>
  <c r="BH21" i="7" s="1"/>
  <c r="BB21" i="7"/>
  <c r="BA21" i="7"/>
  <c r="AZ21" i="7"/>
  <c r="AX21" i="7"/>
  <c r="BL20" i="6"/>
  <c r="BK20" i="6"/>
  <c r="BH20" i="6"/>
  <c r="BJ20" i="6" s="1"/>
  <c r="BG20" i="6"/>
  <c r="BF20" i="6"/>
  <c r="BE20" i="6"/>
  <c r="BI20" i="6" s="1"/>
  <c r="BC20" i="6"/>
  <c r="BB20" i="6"/>
  <c r="BA20" i="6"/>
  <c r="AY20" i="6"/>
  <c r="BL19" i="6"/>
  <c r="BK19" i="6"/>
  <c r="BH19" i="6"/>
  <c r="BG19" i="6"/>
  <c r="BF19" i="6"/>
  <c r="BJ19" i="6" s="1"/>
  <c r="BE19" i="6"/>
  <c r="BI19" i="6" s="1"/>
  <c r="BC19" i="6"/>
  <c r="BD19" i="6" s="1"/>
  <c r="BB19" i="6"/>
  <c r="BA19" i="6"/>
  <c r="AY19" i="6"/>
  <c r="BI10" i="11" l="1"/>
  <c r="BH19" i="9"/>
  <c r="BD20" i="6"/>
  <c r="BD17" i="10"/>
  <c r="BI17" i="10"/>
  <c r="BD10" i="11"/>
  <c r="BD12" i="12"/>
  <c r="BJ12" i="12"/>
  <c r="BC19" i="8"/>
  <c r="BH19" i="8"/>
  <c r="BC19" i="9"/>
  <c r="BC21" i="7"/>
  <c r="BL9" i="11"/>
  <c r="BK9" i="11"/>
  <c r="BH9" i="11"/>
  <c r="BG9" i="11"/>
  <c r="BF9" i="11"/>
  <c r="BE9" i="11"/>
  <c r="BC9" i="11"/>
  <c r="BB9" i="11"/>
  <c r="BA9" i="11"/>
  <c r="AY9" i="11"/>
  <c r="BK17" i="8"/>
  <c r="BJ17" i="8"/>
  <c r="BG17" i="8"/>
  <c r="BF17" i="8"/>
  <c r="BE17" i="8"/>
  <c r="BI17" i="8" s="1"/>
  <c r="BD17" i="8"/>
  <c r="BB17" i="8"/>
  <c r="BA17" i="8"/>
  <c r="AZ17" i="8"/>
  <c r="AX17" i="8"/>
  <c r="BK18" i="8"/>
  <c r="BJ18" i="8"/>
  <c r="BG18" i="8"/>
  <c r="BF18" i="8"/>
  <c r="BE18" i="8"/>
  <c r="BD18" i="8"/>
  <c r="BB18" i="8"/>
  <c r="BA18" i="8"/>
  <c r="AZ18" i="8"/>
  <c r="AX18" i="8"/>
  <c r="BK18" i="9"/>
  <c r="BJ18" i="9"/>
  <c r="BG18" i="9"/>
  <c r="BF18" i="9"/>
  <c r="BE18" i="9"/>
  <c r="BI18" i="9" s="1"/>
  <c r="BD18" i="9"/>
  <c r="BB18" i="9"/>
  <c r="BA18" i="9"/>
  <c r="AZ18" i="9"/>
  <c r="AX18" i="9"/>
  <c r="BL16" i="10"/>
  <c r="BK16" i="10"/>
  <c r="BH16" i="10"/>
  <c r="BG16" i="10"/>
  <c r="BF16" i="10"/>
  <c r="BJ16" i="10" s="1"/>
  <c r="BE16" i="10"/>
  <c r="BC16" i="10"/>
  <c r="BB16" i="10"/>
  <c r="BA16" i="10"/>
  <c r="AY16" i="10"/>
  <c r="BL15" i="10"/>
  <c r="BK15" i="10"/>
  <c r="BH15" i="10"/>
  <c r="BG15" i="10"/>
  <c r="BF15" i="10"/>
  <c r="BE15" i="10"/>
  <c r="BI15" i="10" s="1"/>
  <c r="BC15" i="10"/>
  <c r="BB15" i="10"/>
  <c r="BA15" i="10"/>
  <c r="AY15" i="10"/>
  <c r="BL14" i="10"/>
  <c r="BK14" i="10"/>
  <c r="BH14" i="10"/>
  <c r="BG14" i="10"/>
  <c r="BF14" i="10"/>
  <c r="BE14" i="10"/>
  <c r="BC14" i="10"/>
  <c r="BB14" i="10"/>
  <c r="BA14" i="10"/>
  <c r="AY14" i="10"/>
  <c r="BL13" i="10"/>
  <c r="BK13" i="10"/>
  <c r="BH13" i="10"/>
  <c r="BG13" i="10"/>
  <c r="BF13" i="10"/>
  <c r="BE13" i="10"/>
  <c r="BC13" i="10"/>
  <c r="BB13" i="10"/>
  <c r="BA13" i="10"/>
  <c r="AY13" i="10"/>
  <c r="BL12" i="10"/>
  <c r="BK12" i="10"/>
  <c r="BH12" i="10"/>
  <c r="BG12" i="10"/>
  <c r="BF12" i="10"/>
  <c r="BJ12" i="10" s="1"/>
  <c r="BE12" i="10"/>
  <c r="BC12" i="10"/>
  <c r="BB12" i="10"/>
  <c r="BA12" i="10"/>
  <c r="AY12" i="10"/>
  <c r="BL11" i="10"/>
  <c r="BK11" i="10"/>
  <c r="BH11" i="10"/>
  <c r="BG11" i="10"/>
  <c r="BF11" i="10"/>
  <c r="BJ11" i="10" s="1"/>
  <c r="BE11" i="10"/>
  <c r="BC11" i="10"/>
  <c r="BB11" i="10"/>
  <c r="BA11" i="10"/>
  <c r="AY11" i="10"/>
  <c r="BK20" i="7"/>
  <c r="BJ20" i="7"/>
  <c r="BG20" i="7"/>
  <c r="BF20" i="7"/>
  <c r="BE20" i="7"/>
  <c r="BI20" i="7" s="1"/>
  <c r="BD20" i="7"/>
  <c r="BB20" i="7"/>
  <c r="BA20" i="7"/>
  <c r="AZ20" i="7"/>
  <c r="AX20" i="7"/>
  <c r="BD9" i="11" l="1"/>
  <c r="BI9" i="11"/>
  <c r="BJ9" i="11"/>
  <c r="BJ15" i="10"/>
  <c r="BC18" i="8"/>
  <c r="BH17" i="8"/>
  <c r="BI16" i="10"/>
  <c r="BI13" i="10"/>
  <c r="BD11" i="10"/>
  <c r="BD15" i="10"/>
  <c r="BH18" i="9"/>
  <c r="BD16" i="10"/>
  <c r="BD13" i="10"/>
  <c r="BI11" i="10"/>
  <c r="BJ14" i="10"/>
  <c r="BH18" i="8"/>
  <c r="BI18" i="8"/>
  <c r="BC17" i="8"/>
  <c r="BC18" i="9"/>
  <c r="BC20" i="7"/>
  <c r="BH20" i="7"/>
  <c r="BI14" i="10"/>
  <c r="BJ13" i="10"/>
  <c r="BD14" i="10"/>
  <c r="BD12" i="10"/>
  <c r="BI12" i="10"/>
  <c r="BL8" i="11"/>
  <c r="BK8" i="11"/>
  <c r="BH8" i="11"/>
  <c r="BG8" i="11"/>
  <c r="BF8" i="11"/>
  <c r="BE8" i="11"/>
  <c r="BC8" i="11"/>
  <c r="BB8" i="11"/>
  <c r="BA8" i="11"/>
  <c r="AY8" i="11"/>
  <c r="BL18" i="6"/>
  <c r="BK18" i="6"/>
  <c r="BH18" i="6"/>
  <c r="BG18" i="6"/>
  <c r="BF18" i="6"/>
  <c r="BE18" i="6"/>
  <c r="BC18" i="6"/>
  <c r="BB18" i="6"/>
  <c r="BA18" i="6"/>
  <c r="AY18" i="6"/>
  <c r="BL10" i="12"/>
  <c r="BK10" i="12"/>
  <c r="BH10" i="12"/>
  <c r="BG10" i="12"/>
  <c r="BF10" i="12"/>
  <c r="BE10" i="12"/>
  <c r="BC10" i="12"/>
  <c r="BB10" i="12"/>
  <c r="BA10" i="12"/>
  <c r="AY10" i="12"/>
  <c r="BK16" i="8"/>
  <c r="BJ16" i="8"/>
  <c r="BG16" i="8"/>
  <c r="BF16" i="8"/>
  <c r="BE16" i="8"/>
  <c r="BD16" i="8"/>
  <c r="BH16" i="8" s="1"/>
  <c r="BB16" i="8"/>
  <c r="BA16" i="8"/>
  <c r="AZ16" i="8"/>
  <c r="AX16" i="8"/>
  <c r="BK15" i="8"/>
  <c r="BJ15" i="8"/>
  <c r="BG15" i="8"/>
  <c r="BF15" i="8"/>
  <c r="BE15" i="8"/>
  <c r="BD15" i="8"/>
  <c r="BB15" i="8"/>
  <c r="BA15" i="8"/>
  <c r="AZ15" i="8"/>
  <c r="AX15" i="8"/>
  <c r="BK17" i="9"/>
  <c r="BJ17" i="9"/>
  <c r="BG17" i="9"/>
  <c r="BF17" i="9"/>
  <c r="BE17" i="9"/>
  <c r="BD17" i="9"/>
  <c r="BB17" i="9"/>
  <c r="BA17" i="9"/>
  <c r="AZ17" i="9"/>
  <c r="BK16" i="9"/>
  <c r="BJ16" i="9"/>
  <c r="BG16" i="9"/>
  <c r="BF16" i="9"/>
  <c r="BE16" i="9"/>
  <c r="BD16" i="9"/>
  <c r="BB16" i="9"/>
  <c r="BA16" i="9"/>
  <c r="AZ16" i="9"/>
  <c r="AX17" i="9"/>
  <c r="AX16" i="9"/>
  <c r="BL10" i="10"/>
  <c r="BK10" i="10"/>
  <c r="BH10" i="10"/>
  <c r="BG10" i="10"/>
  <c r="BF10" i="10"/>
  <c r="BE10" i="10"/>
  <c r="BC10" i="10"/>
  <c r="BB10" i="10"/>
  <c r="BA10" i="10"/>
  <c r="AY10" i="10"/>
  <c r="BK19" i="7"/>
  <c r="BJ19" i="7"/>
  <c r="BG19" i="7"/>
  <c r="BF19" i="7"/>
  <c r="BE19" i="7"/>
  <c r="BD19" i="7"/>
  <c r="BB19" i="7"/>
  <c r="BA19" i="7"/>
  <c r="AZ19" i="7"/>
  <c r="AX19" i="7"/>
  <c r="BI16" i="8" l="1"/>
  <c r="BI10" i="12"/>
  <c r="BI8" i="11"/>
  <c r="BH19" i="7"/>
  <c r="BI19" i="7"/>
  <c r="BI18" i="6"/>
  <c r="BD18" i="6"/>
  <c r="BJ18" i="6"/>
  <c r="BD8" i="11"/>
  <c r="BJ8" i="11"/>
  <c r="BI15" i="8"/>
  <c r="BH15" i="8"/>
  <c r="BC16" i="8"/>
  <c r="BH16" i="9"/>
  <c r="BJ10" i="10"/>
  <c r="BI10" i="10"/>
  <c r="BC19" i="7"/>
  <c r="BD10" i="12"/>
  <c r="BJ10" i="12"/>
  <c r="BC15" i="8"/>
  <c r="BC16" i="9"/>
  <c r="BC17" i="9"/>
  <c r="BI16" i="9"/>
  <c r="BH17" i="9"/>
  <c r="BI17" i="9"/>
  <c r="BD10" i="10"/>
  <c r="BL17" i="6"/>
  <c r="BK17" i="6"/>
  <c r="BL16" i="6"/>
  <c r="BK16" i="6"/>
  <c r="BL15" i="6"/>
  <c r="BK15" i="6"/>
  <c r="BL14" i="6"/>
  <c r="BK14" i="6"/>
  <c r="BL13" i="6"/>
  <c r="BK13" i="6"/>
  <c r="BL12" i="6"/>
  <c r="BK12" i="6"/>
  <c r="BL11" i="6"/>
  <c r="BK11" i="6"/>
  <c r="BL10" i="6"/>
  <c r="BK10" i="6"/>
  <c r="BL9" i="6"/>
  <c r="BK9" i="6"/>
  <c r="BL8" i="6"/>
  <c r="BK8" i="6"/>
  <c r="BL7" i="6"/>
  <c r="BK7" i="6"/>
  <c r="BL6" i="6"/>
  <c r="BK6" i="6"/>
  <c r="BL5" i="6"/>
  <c r="BK5" i="6"/>
  <c r="BL4" i="6"/>
  <c r="BK4" i="6"/>
  <c r="BL3" i="6"/>
  <c r="BK3" i="6"/>
  <c r="BL2" i="6"/>
  <c r="BK2" i="6"/>
  <c r="BP1" i="6"/>
  <c r="BO1" i="6"/>
  <c r="BN1" i="6"/>
  <c r="BM1" i="6"/>
  <c r="BK18" i="7"/>
  <c r="BJ18" i="7"/>
  <c r="BK17" i="7"/>
  <c r="BJ17" i="7"/>
  <c r="BK16" i="7"/>
  <c r="BJ16" i="7"/>
  <c r="BK15" i="7"/>
  <c r="BJ15" i="7"/>
  <c r="BK14" i="7"/>
  <c r="BJ14" i="7"/>
  <c r="BK13" i="7"/>
  <c r="BJ13" i="7"/>
  <c r="BK12" i="7"/>
  <c r="BJ12" i="7"/>
  <c r="BK11" i="7"/>
  <c r="BJ11" i="7"/>
  <c r="BK10" i="7"/>
  <c r="BJ10" i="7"/>
  <c r="BK9" i="7"/>
  <c r="BJ9" i="7"/>
  <c r="BK8" i="7"/>
  <c r="BJ8" i="7"/>
  <c r="BK7" i="7"/>
  <c r="BJ7" i="7"/>
  <c r="BK6" i="7"/>
  <c r="BJ6" i="7"/>
  <c r="BK5" i="7"/>
  <c r="BJ5" i="7"/>
  <c r="BK4" i="7"/>
  <c r="BJ4" i="7"/>
  <c r="BK3" i="7"/>
  <c r="BJ3" i="7"/>
  <c r="BK2" i="7"/>
  <c r="BJ2" i="7"/>
  <c r="BO1" i="7"/>
  <c r="BN1" i="7"/>
  <c r="BM1" i="7"/>
  <c r="BL1" i="7"/>
  <c r="BK15" i="9"/>
  <c r="BJ15" i="9"/>
  <c r="BK14" i="9"/>
  <c r="BJ14" i="9"/>
  <c r="BK13" i="9"/>
  <c r="BJ13" i="9"/>
  <c r="BK12" i="9"/>
  <c r="BJ12" i="9"/>
  <c r="BK11" i="9"/>
  <c r="BJ11" i="9"/>
  <c r="BK10" i="9"/>
  <c r="BJ10" i="9"/>
  <c r="BK9" i="9"/>
  <c r="BJ9" i="9"/>
  <c r="BK8" i="9"/>
  <c r="BJ8" i="9"/>
  <c r="BK7" i="9"/>
  <c r="BJ7" i="9"/>
  <c r="BK6" i="9"/>
  <c r="BJ6" i="9"/>
  <c r="BK5" i="9"/>
  <c r="BJ5" i="9"/>
  <c r="BK4" i="9"/>
  <c r="BJ4" i="9"/>
  <c r="BK3" i="9"/>
  <c r="BJ3" i="9"/>
  <c r="BK2" i="9"/>
  <c r="BJ2" i="9"/>
  <c r="BO1" i="9"/>
  <c r="BN1" i="9"/>
  <c r="BM1" i="9"/>
  <c r="BL1" i="9"/>
  <c r="BO1" i="8"/>
  <c r="BN1" i="8"/>
  <c r="BM1" i="8"/>
  <c r="BL1" i="8"/>
  <c r="BK14" i="8"/>
  <c r="BJ14" i="8"/>
  <c r="BK13" i="8"/>
  <c r="BJ13" i="8"/>
  <c r="BK12" i="8"/>
  <c r="BJ12" i="8"/>
  <c r="BK11" i="8"/>
  <c r="BJ11" i="8"/>
  <c r="BK10" i="8"/>
  <c r="BJ10" i="8"/>
  <c r="BK9" i="8"/>
  <c r="BJ9" i="8"/>
  <c r="BK8" i="8"/>
  <c r="BJ8" i="8"/>
  <c r="BK7" i="8"/>
  <c r="BJ7" i="8"/>
  <c r="BK6" i="8"/>
  <c r="BJ6" i="8"/>
  <c r="BK5" i="8"/>
  <c r="BJ5" i="8"/>
  <c r="BK4" i="8"/>
  <c r="BJ4" i="8"/>
  <c r="BK3" i="8"/>
  <c r="BJ3" i="8"/>
  <c r="BK2" i="8"/>
  <c r="BJ2" i="8"/>
  <c r="BL9" i="10"/>
  <c r="BK9" i="10"/>
  <c r="BL8" i="10"/>
  <c r="BK8" i="10"/>
  <c r="BL7" i="10"/>
  <c r="BK7" i="10"/>
  <c r="BL6" i="10"/>
  <c r="BK6" i="10"/>
  <c r="BL5" i="10"/>
  <c r="BK5" i="10"/>
  <c r="BL4" i="10"/>
  <c r="BK4" i="10"/>
  <c r="BL3" i="10"/>
  <c r="BK3" i="10"/>
  <c r="BL2" i="10"/>
  <c r="BK2" i="10"/>
  <c r="BP1" i="10"/>
  <c r="BO1" i="10"/>
  <c r="BN1" i="10"/>
  <c r="BM1" i="10"/>
  <c r="BL7" i="11"/>
  <c r="BK7" i="11"/>
  <c r="BL6" i="11"/>
  <c r="BK6" i="11"/>
  <c r="BL5" i="11"/>
  <c r="BK5" i="11"/>
  <c r="BL4" i="11"/>
  <c r="BK4" i="11"/>
  <c r="BL3" i="11"/>
  <c r="BK3" i="11"/>
  <c r="BL2" i="11"/>
  <c r="BK2" i="11"/>
  <c r="BP1" i="11"/>
  <c r="BO1" i="11"/>
  <c r="BN1" i="11"/>
  <c r="BM1" i="11"/>
  <c r="BP1" i="12"/>
  <c r="BO1" i="12"/>
  <c r="BL9" i="12"/>
  <c r="BK9" i="12"/>
  <c r="BL8" i="12"/>
  <c r="BK8" i="12"/>
  <c r="BL7" i="12"/>
  <c r="BK7" i="12"/>
  <c r="BL6" i="12"/>
  <c r="BK6" i="12"/>
  <c r="BL5" i="12"/>
  <c r="BK5" i="12"/>
  <c r="BL4" i="12"/>
  <c r="BK4" i="12"/>
  <c r="BL3" i="12"/>
  <c r="BK3" i="12"/>
  <c r="BL2" i="12"/>
  <c r="BK2" i="12"/>
  <c r="BH9" i="12"/>
  <c r="BG9" i="12"/>
  <c r="BF9" i="12"/>
  <c r="BE9" i="12"/>
  <c r="BC9" i="12"/>
  <c r="BB9" i="12"/>
  <c r="BA9" i="12"/>
  <c r="AY9" i="12"/>
  <c r="BH8" i="12"/>
  <c r="BG8" i="12"/>
  <c r="BF8" i="12"/>
  <c r="BE8" i="12"/>
  <c r="BC8" i="12"/>
  <c r="BB8" i="12"/>
  <c r="BA8" i="12"/>
  <c r="AY8" i="12"/>
  <c r="BH7" i="11"/>
  <c r="BG7" i="11"/>
  <c r="BF7" i="11"/>
  <c r="BE7" i="11"/>
  <c r="BC7" i="11"/>
  <c r="BB7" i="11"/>
  <c r="BA7" i="11"/>
  <c r="AY7" i="11"/>
  <c r="BH9" i="10"/>
  <c r="BG9" i="10"/>
  <c r="BF9" i="10"/>
  <c r="BE9" i="10"/>
  <c r="BC9" i="10"/>
  <c r="BB9" i="10"/>
  <c r="BA9" i="10"/>
  <c r="AY9" i="10"/>
  <c r="BH8" i="10"/>
  <c r="BG8" i="10"/>
  <c r="BF8" i="10"/>
  <c r="BE8" i="10"/>
  <c r="BC8" i="10"/>
  <c r="BB8" i="10"/>
  <c r="BA8" i="10"/>
  <c r="AY8" i="10"/>
  <c r="BH7" i="10"/>
  <c r="BG7" i="10"/>
  <c r="BF7" i="10"/>
  <c r="BE7" i="10"/>
  <c r="BC7" i="10"/>
  <c r="BB7" i="10"/>
  <c r="BA7" i="10"/>
  <c r="AY7" i="10"/>
  <c r="BG15" i="9"/>
  <c r="BF15" i="9"/>
  <c r="BE15" i="9"/>
  <c r="BD15" i="9"/>
  <c r="BB15" i="9"/>
  <c r="BA15" i="9"/>
  <c r="AZ15" i="9"/>
  <c r="AX15" i="9"/>
  <c r="BG18" i="7"/>
  <c r="BF18" i="7"/>
  <c r="BE18" i="7"/>
  <c r="BD18" i="7"/>
  <c r="BB18" i="7"/>
  <c r="BA18" i="7"/>
  <c r="AZ18" i="7"/>
  <c r="AX18" i="7"/>
  <c r="BH17" i="6"/>
  <c r="BG17" i="6"/>
  <c r="BF17" i="6"/>
  <c r="BJ17" i="6" s="1"/>
  <c r="BE17" i="6"/>
  <c r="BC17" i="6"/>
  <c r="BB17" i="6"/>
  <c r="BA17" i="6"/>
  <c r="AY17" i="6"/>
  <c r="BH16" i="6"/>
  <c r="BG16" i="6"/>
  <c r="BF16" i="6"/>
  <c r="BE16" i="6"/>
  <c r="BC16" i="6"/>
  <c r="BB16" i="6"/>
  <c r="BA16" i="6"/>
  <c r="AY16" i="6"/>
  <c r="BJ9" i="12" l="1"/>
  <c r="BJ7" i="11"/>
  <c r="BI17" i="6"/>
  <c r="BI7" i="11"/>
  <c r="BC15" i="9"/>
  <c r="BH15" i="9"/>
  <c r="BC18" i="7"/>
  <c r="BH18" i="7"/>
  <c r="BD7" i="11"/>
  <c r="BD9" i="12"/>
  <c r="BI8" i="12"/>
  <c r="BI9" i="12"/>
  <c r="BI15" i="9"/>
  <c r="BJ8" i="10"/>
  <c r="BI8" i="10"/>
  <c r="BI18" i="7"/>
  <c r="BI16" i="6"/>
  <c r="BJ16" i="6"/>
  <c r="BD17" i="6"/>
  <c r="BD8" i="12"/>
  <c r="BJ8" i="12"/>
  <c r="BI9" i="10"/>
  <c r="BJ9" i="10"/>
  <c r="BD9" i="10"/>
  <c r="BD8" i="10"/>
  <c r="BD7" i="10"/>
  <c r="BJ7" i="10"/>
  <c r="BI7" i="10"/>
  <c r="BD16" i="6"/>
  <c r="BH7" i="12"/>
  <c r="BG7" i="12"/>
  <c r="BF7" i="12"/>
  <c r="BE7" i="12"/>
  <c r="BC7" i="12"/>
  <c r="BB7" i="12"/>
  <c r="BA7" i="12"/>
  <c r="AY7" i="12"/>
  <c r="BH6" i="11"/>
  <c r="BG6" i="11"/>
  <c r="BF6" i="11"/>
  <c r="BE6" i="11"/>
  <c r="BC6" i="11"/>
  <c r="BB6" i="11"/>
  <c r="BA6" i="11"/>
  <c r="AY6" i="11"/>
  <c r="BH6" i="10"/>
  <c r="BG6" i="10"/>
  <c r="BF6" i="10"/>
  <c r="BE6" i="10"/>
  <c r="BC6" i="10"/>
  <c r="BB6" i="10"/>
  <c r="BA6" i="10"/>
  <c r="AY6" i="10"/>
  <c r="BG14" i="8"/>
  <c r="BF14" i="8"/>
  <c r="BE14" i="8"/>
  <c r="BD14" i="8"/>
  <c r="BB14" i="8"/>
  <c r="BA14" i="8"/>
  <c r="AZ14" i="8"/>
  <c r="AX14" i="8"/>
  <c r="BG14" i="9"/>
  <c r="BF14" i="9"/>
  <c r="BE14" i="9"/>
  <c r="BD14" i="9"/>
  <c r="BB14" i="9"/>
  <c r="BA14" i="9"/>
  <c r="AZ14" i="9"/>
  <c r="AX14" i="9"/>
  <c r="BG17" i="7"/>
  <c r="BF17" i="7"/>
  <c r="BE17" i="7"/>
  <c r="BD17" i="7"/>
  <c r="BB17" i="7"/>
  <c r="BA17" i="7"/>
  <c r="AZ17" i="7"/>
  <c r="AX17" i="7"/>
  <c r="BG16" i="7"/>
  <c r="BF16" i="7"/>
  <c r="BE16" i="7"/>
  <c r="BD16" i="7"/>
  <c r="BB16" i="7"/>
  <c r="BA16" i="7"/>
  <c r="AZ16" i="7"/>
  <c r="AX16" i="7"/>
  <c r="BI7" i="12" l="1"/>
  <c r="BH14" i="8"/>
  <c r="BJ7" i="12"/>
  <c r="BI6" i="11"/>
  <c r="BJ6" i="11"/>
  <c r="BI14" i="8"/>
  <c r="BJ6" i="10"/>
  <c r="BD6" i="11"/>
  <c r="BC14" i="8"/>
  <c r="BI14" i="9"/>
  <c r="BH14" i="9"/>
  <c r="BD7" i="12"/>
  <c r="BD6" i="10"/>
  <c r="BI6" i="10"/>
  <c r="BC14" i="9"/>
  <c r="BH17" i="7"/>
  <c r="BI17" i="7"/>
  <c r="BC17" i="7"/>
  <c r="BC16" i="7"/>
  <c r="BI16" i="7"/>
  <c r="BH16" i="7"/>
  <c r="BH6" i="12"/>
  <c r="BG6" i="12"/>
  <c r="BF6" i="12"/>
  <c r="BE6" i="12"/>
  <c r="BC6" i="12"/>
  <c r="BB6" i="12"/>
  <c r="BA6" i="12"/>
  <c r="AY6" i="12"/>
  <c r="BH5" i="11"/>
  <c r="BG5" i="11"/>
  <c r="BF5" i="11"/>
  <c r="BE5" i="11"/>
  <c r="BC5" i="11"/>
  <c r="BB5" i="11"/>
  <c r="BA5" i="11"/>
  <c r="AY5" i="11"/>
  <c r="BH5" i="10"/>
  <c r="BG5" i="10"/>
  <c r="BF5" i="10"/>
  <c r="BE5" i="10"/>
  <c r="BC5" i="10"/>
  <c r="BB5" i="10"/>
  <c r="BA5" i="10"/>
  <c r="AY5" i="10"/>
  <c r="BG13" i="8"/>
  <c r="BF13" i="8"/>
  <c r="BE13" i="8"/>
  <c r="BD13" i="8"/>
  <c r="BB13" i="8"/>
  <c r="BA13" i="8"/>
  <c r="AZ13" i="8"/>
  <c r="AX13" i="8"/>
  <c r="BG13" i="9"/>
  <c r="BF13" i="9"/>
  <c r="BE13" i="9"/>
  <c r="BD13" i="9"/>
  <c r="BB13" i="9"/>
  <c r="BA13" i="9"/>
  <c r="AZ13" i="9"/>
  <c r="AX13" i="9"/>
  <c r="BG15" i="7"/>
  <c r="BF15" i="7"/>
  <c r="BE15" i="7"/>
  <c r="BD15" i="7"/>
  <c r="BB15" i="7"/>
  <c r="BA15" i="7"/>
  <c r="AZ15" i="7"/>
  <c r="AX15" i="7"/>
  <c r="BH15" i="6"/>
  <c r="BG15" i="6"/>
  <c r="BF15" i="6"/>
  <c r="BE15" i="6"/>
  <c r="BC15" i="6"/>
  <c r="BB15" i="6"/>
  <c r="BA15" i="6"/>
  <c r="AY15" i="6"/>
  <c r="BI13" i="8" l="1"/>
  <c r="BC13" i="9"/>
  <c r="BH13" i="9"/>
  <c r="BC13" i="8"/>
  <c r="BH13" i="8"/>
  <c r="BI13" i="9"/>
  <c r="BI6" i="12"/>
  <c r="BJ6" i="12"/>
  <c r="BD6" i="12"/>
  <c r="BD5" i="11"/>
  <c r="BI5" i="11"/>
  <c r="BJ5" i="11"/>
  <c r="BJ5" i="10"/>
  <c r="BD5" i="10"/>
  <c r="BI5" i="10"/>
  <c r="BC15" i="7"/>
  <c r="BI15" i="7"/>
  <c r="BD15" i="6"/>
  <c r="BI15" i="6"/>
  <c r="BJ15" i="6"/>
  <c r="BH15" i="7"/>
  <c r="BH4" i="11"/>
  <c r="BG4" i="11"/>
  <c r="BF4" i="11"/>
  <c r="BE4" i="11"/>
  <c r="BC4" i="11"/>
  <c r="BB4" i="11"/>
  <c r="BA4" i="11"/>
  <c r="AY4" i="11"/>
  <c r="BH5" i="12"/>
  <c r="BG5" i="12"/>
  <c r="BF5" i="12"/>
  <c r="BE5" i="12"/>
  <c r="BC5" i="12"/>
  <c r="BB5" i="12"/>
  <c r="BA5" i="12"/>
  <c r="AY5" i="12"/>
  <c r="BH4" i="10"/>
  <c r="BG4" i="10"/>
  <c r="BF4" i="10"/>
  <c r="BE4" i="10"/>
  <c r="BC4" i="10"/>
  <c r="BB4" i="10"/>
  <c r="BA4" i="10"/>
  <c r="AY4" i="10"/>
  <c r="BJ5" i="12" l="1"/>
  <c r="BJ4" i="11"/>
  <c r="BI4" i="11"/>
  <c r="BI4" i="10"/>
  <c r="BD5" i="12"/>
  <c r="BI5" i="12"/>
  <c r="BD4" i="11"/>
  <c r="BD4" i="10"/>
  <c r="BJ4" i="10"/>
  <c r="BG12" i="8" l="1"/>
  <c r="BF12" i="8"/>
  <c r="BE12" i="8"/>
  <c r="BD12" i="8"/>
  <c r="BB12" i="8"/>
  <c r="BA12" i="8"/>
  <c r="AZ12" i="8"/>
  <c r="AX12" i="8"/>
  <c r="BG12" i="9"/>
  <c r="BF12" i="9"/>
  <c r="BE12" i="9"/>
  <c r="BD12" i="9"/>
  <c r="BB12" i="9"/>
  <c r="BA12" i="9"/>
  <c r="AZ12" i="9"/>
  <c r="AX12" i="9"/>
  <c r="BG14" i="7"/>
  <c r="BF14" i="7"/>
  <c r="BE14" i="7"/>
  <c r="BD14" i="7"/>
  <c r="BB14" i="7"/>
  <c r="BA14" i="7"/>
  <c r="AZ14" i="7"/>
  <c r="AX14" i="7"/>
  <c r="BH14" i="6"/>
  <c r="BG14" i="6"/>
  <c r="BF14" i="6"/>
  <c r="BE14" i="6"/>
  <c r="BC14" i="6"/>
  <c r="BB14" i="6"/>
  <c r="BA14" i="6"/>
  <c r="AY14" i="6"/>
  <c r="BH4" i="12"/>
  <c r="BG4" i="12"/>
  <c r="BF4" i="12"/>
  <c r="BE4" i="12"/>
  <c r="BC4" i="12"/>
  <c r="BB4" i="12"/>
  <c r="BA4" i="12"/>
  <c r="AY4" i="12"/>
  <c r="BH3" i="11"/>
  <c r="BG3" i="11"/>
  <c r="BF3" i="11"/>
  <c r="BE3" i="11"/>
  <c r="BC3" i="11"/>
  <c r="BB3" i="11"/>
  <c r="BA3" i="11"/>
  <c r="AY3" i="11"/>
  <c r="BH3" i="10"/>
  <c r="BG3" i="10"/>
  <c r="BF3" i="10"/>
  <c r="BE3" i="10"/>
  <c r="BC3" i="10"/>
  <c r="BB3" i="10"/>
  <c r="BA3" i="10"/>
  <c r="AY3" i="10"/>
  <c r="BH13" i="6"/>
  <c r="BG13" i="6"/>
  <c r="BF13" i="6"/>
  <c r="BE13" i="6"/>
  <c r="BC13" i="6"/>
  <c r="BB13" i="6"/>
  <c r="BA13" i="6"/>
  <c r="AY13" i="6"/>
  <c r="BG11" i="8"/>
  <c r="BF11" i="8"/>
  <c r="BE11" i="8"/>
  <c r="BD11" i="8"/>
  <c r="BB11" i="8"/>
  <c r="BA11" i="8"/>
  <c r="AZ11" i="8"/>
  <c r="AX11" i="8"/>
  <c r="BG11" i="9"/>
  <c r="BF11" i="9"/>
  <c r="BE11" i="9"/>
  <c r="BD11" i="9"/>
  <c r="BB11" i="9"/>
  <c r="BA11" i="9"/>
  <c r="AZ11" i="9"/>
  <c r="AX11" i="9"/>
  <c r="BG13" i="7"/>
  <c r="BF13" i="7"/>
  <c r="BE13" i="7"/>
  <c r="BD13" i="7"/>
  <c r="BB13" i="7"/>
  <c r="BA13" i="7"/>
  <c r="AZ13" i="7"/>
  <c r="AX13" i="7"/>
  <c r="BH12" i="6"/>
  <c r="BG12" i="6"/>
  <c r="BF12" i="6"/>
  <c r="BE12" i="6"/>
  <c r="BC12" i="6"/>
  <c r="BB12" i="6"/>
  <c r="BA12" i="6"/>
  <c r="AY12" i="6"/>
  <c r="BI13" i="7" l="1"/>
  <c r="BC12" i="8"/>
  <c r="BH11" i="9"/>
  <c r="BD3" i="10"/>
  <c r="BC12" i="9"/>
  <c r="BD14" i="6"/>
  <c r="BI3" i="11"/>
  <c r="BI3" i="10"/>
  <c r="BJ3" i="10"/>
  <c r="BH12" i="9"/>
  <c r="BI14" i="7"/>
  <c r="BI4" i="12"/>
  <c r="BD3" i="11"/>
  <c r="BJ3" i="11"/>
  <c r="BH12" i="8"/>
  <c r="BI12" i="8"/>
  <c r="BI12" i="9"/>
  <c r="BC13" i="7"/>
  <c r="BJ13" i="6"/>
  <c r="BJ14" i="6"/>
  <c r="BI13" i="6"/>
  <c r="BC11" i="8"/>
  <c r="BH11" i="8"/>
  <c r="BI11" i="8"/>
  <c r="BC11" i="9"/>
  <c r="BI11" i="9"/>
  <c r="BC14" i="7"/>
  <c r="BH14" i="7"/>
  <c r="BH13" i="7"/>
  <c r="BD12" i="6"/>
  <c r="BJ12" i="6"/>
  <c r="BI14" i="6"/>
  <c r="BI12" i="6"/>
  <c r="BD13" i="6"/>
  <c r="BD4" i="12"/>
  <c r="BJ4" i="12"/>
  <c r="BH3" i="12"/>
  <c r="BG3" i="12"/>
  <c r="BF3" i="12"/>
  <c r="BE3" i="12"/>
  <c r="BC3" i="12"/>
  <c r="BB3" i="12"/>
  <c r="BA3" i="12"/>
  <c r="AY3" i="12"/>
  <c r="BH2" i="12"/>
  <c r="BG2" i="12"/>
  <c r="BF2" i="12"/>
  <c r="BE2" i="12"/>
  <c r="BC2" i="12"/>
  <c r="BB2" i="12"/>
  <c r="BA2" i="12"/>
  <c r="AY2" i="12"/>
  <c r="BN1" i="12"/>
  <c r="BM1" i="12"/>
  <c r="BH2" i="11"/>
  <c r="BG2" i="11"/>
  <c r="BF2" i="11"/>
  <c r="BE2" i="11"/>
  <c r="BC2" i="11"/>
  <c r="BB2" i="11"/>
  <c r="BA2" i="11"/>
  <c r="AY2" i="11"/>
  <c r="BH2" i="10"/>
  <c r="BG2" i="10"/>
  <c r="BF2" i="10"/>
  <c r="BE2" i="10"/>
  <c r="BC2" i="10"/>
  <c r="BB2" i="10"/>
  <c r="BA2" i="10"/>
  <c r="AY2" i="10"/>
  <c r="BG10" i="8"/>
  <c r="BF10" i="8"/>
  <c r="BE10" i="8"/>
  <c r="BD10" i="8"/>
  <c r="BB10" i="8"/>
  <c r="BA10" i="8"/>
  <c r="AZ10" i="8"/>
  <c r="AX10" i="8"/>
  <c r="BG10" i="9"/>
  <c r="BF10" i="9"/>
  <c r="BE10" i="9"/>
  <c r="BD10" i="9"/>
  <c r="BB10" i="9"/>
  <c r="BA10" i="9"/>
  <c r="AZ10" i="9"/>
  <c r="AX10" i="9"/>
  <c r="BH11" i="6"/>
  <c r="BG11" i="6"/>
  <c r="BF11" i="6"/>
  <c r="BE11" i="6"/>
  <c r="BC11" i="6"/>
  <c r="BB11" i="6"/>
  <c r="BA11" i="6"/>
  <c r="AY11" i="6"/>
  <c r="BH10" i="6"/>
  <c r="BG10" i="6"/>
  <c r="BF10" i="6"/>
  <c r="BE10" i="6"/>
  <c r="BC10" i="6"/>
  <c r="BB10" i="6"/>
  <c r="BA10" i="6"/>
  <c r="AY10" i="6"/>
  <c r="BH9" i="6"/>
  <c r="BG9" i="6"/>
  <c r="BF9" i="6"/>
  <c r="BE9" i="6"/>
  <c r="BC9" i="6"/>
  <c r="BB9" i="6"/>
  <c r="BA9" i="6"/>
  <c r="AY9" i="6"/>
  <c r="BG12" i="7"/>
  <c r="BF12" i="7"/>
  <c r="BE12" i="7"/>
  <c r="BD12" i="7"/>
  <c r="BB12" i="7"/>
  <c r="BA12" i="7"/>
  <c r="AZ12" i="7"/>
  <c r="AX12" i="7"/>
  <c r="BI10" i="9" l="1"/>
  <c r="BD2" i="11"/>
  <c r="BJ10" i="6"/>
  <c r="BJ11" i="6"/>
  <c r="BJ9" i="6"/>
  <c r="BJ2" i="10"/>
  <c r="BH10" i="9"/>
  <c r="BI12" i="7"/>
  <c r="BC10" i="8"/>
  <c r="BC10" i="9"/>
  <c r="BC12" i="7"/>
  <c r="BH12" i="7"/>
  <c r="BI10" i="6"/>
  <c r="BI11" i="6"/>
  <c r="BI3" i="12"/>
  <c r="BD3" i="12"/>
  <c r="BJ3" i="12"/>
  <c r="BI2" i="10"/>
  <c r="BD2" i="10"/>
  <c r="BD10" i="6"/>
  <c r="BD11" i="6"/>
  <c r="BH10" i="8"/>
  <c r="BI10" i="8"/>
  <c r="BD2" i="12"/>
  <c r="BI2" i="12"/>
  <c r="BJ2" i="12"/>
  <c r="BI2" i="11"/>
  <c r="BJ2" i="11"/>
  <c r="BI9" i="6"/>
  <c r="BD9" i="6"/>
  <c r="BG9" i="8"/>
  <c r="BF9" i="8"/>
  <c r="BE9" i="8"/>
  <c r="BD9" i="8"/>
  <c r="BB9" i="8"/>
  <c r="BA9" i="8"/>
  <c r="AZ9" i="8"/>
  <c r="BG8" i="8"/>
  <c r="BF8" i="8"/>
  <c r="BE8" i="8"/>
  <c r="BD8" i="8"/>
  <c r="BB8" i="8"/>
  <c r="BA8" i="8"/>
  <c r="AZ8" i="8"/>
  <c r="AX9" i="8"/>
  <c r="AX8" i="8"/>
  <c r="BG27" i="1"/>
  <c r="BI27" i="1" s="1"/>
  <c r="BF27" i="1"/>
  <c r="BH27" i="1" s="1"/>
  <c r="BE27" i="1"/>
  <c r="BD27" i="1"/>
  <c r="BB27" i="1"/>
  <c r="BA27" i="1"/>
  <c r="AZ27" i="1"/>
  <c r="BC27" i="1" s="1"/>
  <c r="AX27" i="1"/>
  <c r="BI9" i="8" l="1"/>
  <c r="BC8" i="8"/>
  <c r="BI8" i="8"/>
  <c r="BC9" i="8"/>
  <c r="BH9" i="8"/>
  <c r="BH8" i="8"/>
  <c r="BG9" i="9"/>
  <c r="BF9" i="9"/>
  <c r="BE9" i="9"/>
  <c r="BD9" i="9"/>
  <c r="BB9" i="9"/>
  <c r="BA9" i="9"/>
  <c r="AZ9" i="9"/>
  <c r="AX9" i="9"/>
  <c r="BG11" i="7"/>
  <c r="BF11" i="7"/>
  <c r="BE11" i="7"/>
  <c r="BD11" i="7"/>
  <c r="BB11" i="7"/>
  <c r="BA11" i="7"/>
  <c r="AZ11" i="7"/>
  <c r="BG10" i="7"/>
  <c r="BF10" i="7"/>
  <c r="BE10" i="7"/>
  <c r="BD10" i="7"/>
  <c r="BB10" i="7"/>
  <c r="BA10" i="7"/>
  <c r="AZ10" i="7"/>
  <c r="BG9" i="7"/>
  <c r="BF9" i="7"/>
  <c r="BE9" i="7"/>
  <c r="BD9" i="7"/>
  <c r="BB9" i="7"/>
  <c r="BA9" i="7"/>
  <c r="AZ9" i="7"/>
  <c r="AX11" i="7"/>
  <c r="AX10" i="7"/>
  <c r="AX9" i="7"/>
  <c r="BG8" i="9"/>
  <c r="BF8" i="9"/>
  <c r="BE8" i="9"/>
  <c r="BD8" i="9"/>
  <c r="BB8" i="9"/>
  <c r="BA8" i="9"/>
  <c r="AZ8" i="9"/>
  <c r="AX8" i="9"/>
  <c r="BC9" i="7" l="1"/>
  <c r="BH9" i="9"/>
  <c r="BI9" i="9"/>
  <c r="BH10" i="7"/>
  <c r="BC9" i="9"/>
  <c r="BH11" i="7"/>
  <c r="BI9" i="7"/>
  <c r="BC11" i="7"/>
  <c r="BI11" i="7"/>
  <c r="BC10" i="7"/>
  <c r="BI10" i="7"/>
  <c r="BH9" i="7"/>
  <c r="BC8" i="9"/>
  <c r="BH8" i="9"/>
  <c r="BI8" i="9"/>
  <c r="BG7" i="8"/>
  <c r="BF7" i="8"/>
  <c r="BE7" i="8"/>
  <c r="BD7" i="8"/>
  <c r="BB7" i="8"/>
  <c r="BA7" i="8"/>
  <c r="AZ7" i="8"/>
  <c r="AX7" i="8"/>
  <c r="BG7" i="9"/>
  <c r="BF7" i="9"/>
  <c r="BE7" i="9"/>
  <c r="BD7" i="9"/>
  <c r="BB7" i="9"/>
  <c r="BA7" i="9"/>
  <c r="AZ7" i="9"/>
  <c r="AX7" i="9"/>
  <c r="BG8" i="7"/>
  <c r="BF8" i="7"/>
  <c r="BE8" i="7"/>
  <c r="BD8" i="7"/>
  <c r="BB8" i="7"/>
  <c r="BA8" i="7"/>
  <c r="AZ8" i="7"/>
  <c r="AX8" i="7"/>
  <c r="BH8" i="6"/>
  <c r="BG8" i="6"/>
  <c r="BF8" i="6"/>
  <c r="BE8" i="6"/>
  <c r="BC8" i="6"/>
  <c r="BB8" i="6"/>
  <c r="BA8" i="6"/>
  <c r="AY8" i="6"/>
  <c r="BG26" i="1"/>
  <c r="BF26" i="1"/>
  <c r="BE26" i="1"/>
  <c r="BI26" i="1" s="1"/>
  <c r="BD26" i="1"/>
  <c r="BB26" i="1"/>
  <c r="BC26" i="1" s="1"/>
  <c r="BA26" i="1"/>
  <c r="AZ26" i="1"/>
  <c r="AX26" i="1"/>
  <c r="BI7" i="8" l="1"/>
  <c r="BD8" i="6"/>
  <c r="BI8" i="6"/>
  <c r="BJ8" i="6"/>
  <c r="BH7" i="8"/>
  <c r="BC7" i="8"/>
  <c r="BH26" i="1"/>
  <c r="BI7" i="9"/>
  <c r="BH7" i="9"/>
  <c r="BC8" i="7"/>
  <c r="BI8" i="7"/>
  <c r="BH8" i="7"/>
  <c r="BC7" i="9"/>
  <c r="BH7" i="6"/>
  <c r="BG7" i="6"/>
  <c r="BF7" i="6"/>
  <c r="BE7" i="6"/>
  <c r="BC7" i="6"/>
  <c r="BB7" i="6"/>
  <c r="BA7" i="6"/>
  <c r="AY7" i="6"/>
  <c r="BH6" i="6"/>
  <c r="BG6" i="6"/>
  <c r="BF6" i="6"/>
  <c r="BE6" i="6"/>
  <c r="BC6" i="6"/>
  <c r="BB6" i="6"/>
  <c r="BA6" i="6"/>
  <c r="AY6" i="6"/>
  <c r="BH5" i="6"/>
  <c r="BG5" i="6"/>
  <c r="BF5" i="6"/>
  <c r="BJ5" i="6" s="1"/>
  <c r="BE5" i="6"/>
  <c r="BC5" i="6"/>
  <c r="BB5" i="6"/>
  <c r="BA5" i="6"/>
  <c r="AY5" i="6"/>
  <c r="BI6" i="6" l="1"/>
  <c r="BI7" i="6"/>
  <c r="BJ6" i="6"/>
  <c r="BD7" i="6"/>
  <c r="BJ7" i="6"/>
  <c r="BD5" i="6"/>
  <c r="BD6" i="6"/>
  <c r="BI5" i="6"/>
  <c r="BG6" i="8"/>
  <c r="BF6" i="8"/>
  <c r="BE6" i="8"/>
  <c r="BD6" i="8"/>
  <c r="BB6" i="8"/>
  <c r="BA6" i="8"/>
  <c r="AZ6" i="8"/>
  <c r="AX6" i="8"/>
  <c r="BG5" i="8"/>
  <c r="BF5" i="8"/>
  <c r="BE5" i="8"/>
  <c r="BD5" i="8"/>
  <c r="BB5" i="8"/>
  <c r="BA5" i="8"/>
  <c r="AZ5" i="8"/>
  <c r="AX5" i="8"/>
  <c r="BG6" i="9"/>
  <c r="BF6" i="9"/>
  <c r="BE6" i="9"/>
  <c r="BD6" i="9"/>
  <c r="BB6" i="9"/>
  <c r="BA6" i="9"/>
  <c r="AZ6" i="9"/>
  <c r="AX6" i="9"/>
  <c r="BG5" i="9"/>
  <c r="BF5" i="9"/>
  <c r="BE5" i="9"/>
  <c r="BD5" i="9"/>
  <c r="BB5" i="9"/>
  <c r="BA5" i="9"/>
  <c r="AZ5" i="9"/>
  <c r="AX5" i="9"/>
  <c r="BG7" i="7"/>
  <c r="BF7" i="7"/>
  <c r="BE7" i="7"/>
  <c r="BD7" i="7"/>
  <c r="BB7" i="7"/>
  <c r="BA7" i="7"/>
  <c r="AZ7" i="7"/>
  <c r="AX7" i="7"/>
  <c r="BG6" i="7"/>
  <c r="BF6" i="7"/>
  <c r="BE6" i="7"/>
  <c r="BD6" i="7"/>
  <c r="BB6" i="7"/>
  <c r="BA6" i="7"/>
  <c r="AZ6" i="7"/>
  <c r="AX6" i="7"/>
  <c r="BG5" i="7"/>
  <c r="BF5" i="7"/>
  <c r="BE5" i="7"/>
  <c r="BD5" i="7"/>
  <c r="BB5" i="7"/>
  <c r="BA5" i="7"/>
  <c r="AZ5" i="7"/>
  <c r="AX5" i="7"/>
  <c r="BG25" i="1"/>
  <c r="BF25" i="1"/>
  <c r="BE25" i="1"/>
  <c r="BD25" i="1"/>
  <c r="BB25" i="1"/>
  <c r="BA25" i="1"/>
  <c r="AZ25" i="1"/>
  <c r="AX25" i="1"/>
  <c r="BH6" i="8" l="1"/>
  <c r="BH5" i="8"/>
  <c r="BI5" i="8"/>
  <c r="BI6" i="8"/>
  <c r="BC6" i="8"/>
  <c r="BI25" i="1"/>
  <c r="BI5" i="9"/>
  <c r="BI6" i="9"/>
  <c r="BC5" i="7"/>
  <c r="BC7" i="7"/>
  <c r="BH5" i="7"/>
  <c r="BH6" i="7"/>
  <c r="BH7" i="7"/>
  <c r="BI5" i="7"/>
  <c r="BI6" i="7"/>
  <c r="BI7" i="7"/>
  <c r="BH5" i="9"/>
  <c r="BH6" i="9"/>
  <c r="BC5" i="8"/>
  <c r="BC5" i="9"/>
  <c r="BC6" i="9"/>
  <c r="BC6" i="7"/>
  <c r="BC25" i="1"/>
  <c r="BH25" i="1"/>
  <c r="BG24" i="3"/>
  <c r="BF24" i="3"/>
  <c r="BE24" i="3"/>
  <c r="BI24" i="3" s="1"/>
  <c r="BD24" i="3"/>
  <c r="BH24" i="3" s="1"/>
  <c r="BB24" i="3"/>
  <c r="BC24" i="3" s="1"/>
  <c r="BA24" i="3"/>
  <c r="AZ24" i="3"/>
  <c r="AX24" i="3"/>
  <c r="BG22" i="5"/>
  <c r="BF22" i="5"/>
  <c r="BE22" i="5"/>
  <c r="BI22" i="5" s="1"/>
  <c r="BD22" i="5"/>
  <c r="BB22" i="5"/>
  <c r="BC22" i="5" s="1"/>
  <c r="BA22" i="5"/>
  <c r="AZ22" i="5"/>
  <c r="AX22" i="5"/>
  <c r="BG4" i="8"/>
  <c r="BF4" i="8"/>
  <c r="BE4" i="8"/>
  <c r="BD4" i="8"/>
  <c r="BB4" i="8"/>
  <c r="BA4" i="8"/>
  <c r="AZ4" i="8"/>
  <c r="AX4" i="8"/>
  <c r="BG4" i="9"/>
  <c r="BF4" i="9"/>
  <c r="BE4" i="9"/>
  <c r="BD4" i="9"/>
  <c r="BB4" i="9"/>
  <c r="BA4" i="9"/>
  <c r="AZ4" i="9"/>
  <c r="AX4" i="9"/>
  <c r="BG3" i="9"/>
  <c r="BF3" i="9"/>
  <c r="BE3" i="9"/>
  <c r="BD3" i="9"/>
  <c r="BB3" i="9"/>
  <c r="BA3" i="9"/>
  <c r="AZ3" i="9"/>
  <c r="AX3" i="9"/>
  <c r="BG4" i="7"/>
  <c r="BF4" i="7"/>
  <c r="BE4" i="7"/>
  <c r="BD4" i="7"/>
  <c r="BB4" i="7"/>
  <c r="BA4" i="7"/>
  <c r="AZ4" i="7"/>
  <c r="AX4" i="7"/>
  <c r="BG24" i="1"/>
  <c r="BF24" i="1"/>
  <c r="BE24" i="1"/>
  <c r="BD24" i="1"/>
  <c r="BB24" i="1"/>
  <c r="BA24" i="1"/>
  <c r="AZ24" i="1"/>
  <c r="AX24" i="1"/>
  <c r="BG21" i="5"/>
  <c r="BF21" i="5"/>
  <c r="BE21" i="5"/>
  <c r="BI21" i="5" s="1"/>
  <c r="BD21" i="5"/>
  <c r="BB21" i="5"/>
  <c r="BC21" i="5" s="1"/>
  <c r="BA21" i="5"/>
  <c r="AZ21" i="5"/>
  <c r="AX21" i="5"/>
  <c r="BG3" i="8"/>
  <c r="BF3" i="8"/>
  <c r="BE3" i="8"/>
  <c r="BD3" i="8"/>
  <c r="BB3" i="8"/>
  <c r="BA3" i="8"/>
  <c r="AZ3" i="8"/>
  <c r="AX3" i="8"/>
  <c r="BG23" i="3"/>
  <c r="BF23" i="3"/>
  <c r="BE23" i="3"/>
  <c r="BD23" i="3"/>
  <c r="BH23" i="3" s="1"/>
  <c r="BB23" i="3"/>
  <c r="BA23" i="3"/>
  <c r="AZ23" i="3"/>
  <c r="AX23" i="3"/>
  <c r="BG3" i="7"/>
  <c r="BF3" i="7"/>
  <c r="BE3" i="7"/>
  <c r="BD3" i="7"/>
  <c r="BB3" i="7"/>
  <c r="BA3" i="7"/>
  <c r="AZ3" i="7"/>
  <c r="AX3" i="7"/>
  <c r="BH4" i="6"/>
  <c r="BG4" i="6"/>
  <c r="BF4" i="6"/>
  <c r="BE4" i="6"/>
  <c r="BC4" i="6"/>
  <c r="BB4" i="6"/>
  <c r="BA4" i="6"/>
  <c r="AY4" i="6"/>
  <c r="BI4" i="9" l="1"/>
  <c r="BH3" i="8"/>
  <c r="BH4" i="8"/>
  <c r="BI4" i="8"/>
  <c r="BH3" i="7"/>
  <c r="BJ4" i="6"/>
  <c r="BI3" i="8"/>
  <c r="BC4" i="8"/>
  <c r="BC3" i="8"/>
  <c r="BI3" i="9"/>
  <c r="BH4" i="9"/>
  <c r="BH3" i="9"/>
  <c r="BC4" i="9"/>
  <c r="BC4" i="7"/>
  <c r="BC3" i="7"/>
  <c r="BI4" i="6"/>
  <c r="BD4" i="6"/>
  <c r="BI24" i="1"/>
  <c r="BH24" i="1"/>
  <c r="BC24" i="1"/>
  <c r="BI23" i="3"/>
  <c r="BC23" i="3"/>
  <c r="BH22" i="5"/>
  <c r="BH21" i="5"/>
  <c r="BC3" i="9"/>
  <c r="BH4" i="7"/>
  <c r="BI3" i="7"/>
  <c r="BI4" i="7"/>
  <c r="BG2" i="9" l="1"/>
  <c r="BF2" i="9"/>
  <c r="BE2" i="9"/>
  <c r="BD2" i="9"/>
  <c r="BB2" i="9"/>
  <c r="BA2" i="9"/>
  <c r="AZ2" i="9"/>
  <c r="AX2" i="9"/>
  <c r="BG2" i="8"/>
  <c r="BF2" i="8"/>
  <c r="BE2" i="8"/>
  <c r="BD2" i="8"/>
  <c r="BB2" i="8"/>
  <c r="BA2" i="8"/>
  <c r="AZ2" i="8"/>
  <c r="AX2" i="8"/>
  <c r="BG20" i="2"/>
  <c r="BF20" i="2"/>
  <c r="BE20" i="2"/>
  <c r="BI20" i="2" s="1"/>
  <c r="BD20" i="2"/>
  <c r="BH20" i="2" s="1"/>
  <c r="BB20" i="2"/>
  <c r="BC20" i="2" s="1"/>
  <c r="BA20" i="2"/>
  <c r="AZ20" i="2"/>
  <c r="AX20" i="2"/>
  <c r="BH2" i="9" l="1"/>
  <c r="BI2" i="9"/>
  <c r="BI2" i="8"/>
  <c r="BC2" i="8"/>
  <c r="BC2" i="9"/>
  <c r="BH2" i="8"/>
  <c r="BG23" i="1"/>
  <c r="BF23" i="1"/>
  <c r="BE23" i="1"/>
  <c r="BD23" i="1"/>
  <c r="BB23" i="1"/>
  <c r="BA23" i="1"/>
  <c r="AZ23" i="1"/>
  <c r="AX23" i="1"/>
  <c r="BG2" i="7"/>
  <c r="BF2" i="7"/>
  <c r="BE2" i="7"/>
  <c r="BD2" i="7"/>
  <c r="BB2" i="7"/>
  <c r="BA2" i="7"/>
  <c r="AZ2" i="7"/>
  <c r="AX2" i="7"/>
  <c r="BH3" i="6"/>
  <c r="BG3" i="6"/>
  <c r="BF3" i="6"/>
  <c r="BE3" i="6"/>
  <c r="BC3" i="6"/>
  <c r="BB3" i="6"/>
  <c r="BA3" i="6"/>
  <c r="AY3" i="6"/>
  <c r="BH2" i="6"/>
  <c r="BG2" i="6"/>
  <c r="BF2" i="6"/>
  <c r="BE2" i="6"/>
  <c r="BC2" i="6"/>
  <c r="BB2" i="6"/>
  <c r="BA2" i="6"/>
  <c r="AY2" i="6"/>
  <c r="BH23" i="1" l="1"/>
  <c r="BI23" i="1"/>
  <c r="BC23" i="1"/>
  <c r="BD3" i="6"/>
  <c r="BI3" i="6"/>
  <c r="BC2" i="7"/>
  <c r="BH2" i="7"/>
  <c r="BI2" i="7"/>
  <c r="BJ3" i="6"/>
  <c r="BJ2" i="6"/>
  <c r="BI2" i="6"/>
  <c r="BD2" i="6"/>
  <c r="BG20" i="5" l="1"/>
  <c r="BF20" i="5"/>
  <c r="BE20" i="5"/>
  <c r="BD20" i="5"/>
  <c r="BH20" i="5" s="1"/>
  <c r="BB20" i="5"/>
  <c r="BA20" i="5"/>
  <c r="AZ20" i="5"/>
  <c r="AX20" i="5"/>
  <c r="BC20" i="5" l="1"/>
  <c r="BI20" i="5"/>
  <c r="BG22" i="3"/>
  <c r="BF22" i="3"/>
  <c r="BE22" i="3"/>
  <c r="BD22" i="3"/>
  <c r="BB22" i="3"/>
  <c r="BA22" i="3"/>
  <c r="AZ22" i="3"/>
  <c r="AX22" i="3"/>
  <c r="BG19" i="2"/>
  <c r="BF19" i="2"/>
  <c r="BE19" i="2"/>
  <c r="BI19" i="2" s="1"/>
  <c r="BD19" i="2"/>
  <c r="BH19" i="2" s="1"/>
  <c r="BB19" i="2"/>
  <c r="BA19" i="2"/>
  <c r="AZ19" i="2"/>
  <c r="AX19" i="2"/>
  <c r="BG22" i="1"/>
  <c r="BF22" i="1"/>
  <c r="BE22" i="1"/>
  <c r="BI22" i="1" s="1"/>
  <c r="BD22" i="1"/>
  <c r="BB22" i="1"/>
  <c r="BA22" i="1"/>
  <c r="AZ22" i="1"/>
  <c r="AX22" i="1"/>
  <c r="BC22" i="1" l="1"/>
  <c r="BH22" i="3"/>
  <c r="BC22" i="3"/>
  <c r="BI22" i="3"/>
  <c r="BC19" i="2"/>
  <c r="BH22" i="1"/>
  <c r="BG19" i="5"/>
  <c r="BF19" i="5"/>
  <c r="BE19" i="5"/>
  <c r="BD19" i="5"/>
  <c r="BB19" i="5"/>
  <c r="BA19" i="5"/>
  <c r="AZ19" i="5"/>
  <c r="AX19" i="5"/>
  <c r="BG21" i="3"/>
  <c r="BF21" i="3"/>
  <c r="BE21" i="3"/>
  <c r="BD21" i="3"/>
  <c r="BB21" i="3"/>
  <c r="BA21" i="3"/>
  <c r="AZ21" i="3"/>
  <c r="AX21" i="3"/>
  <c r="BI21" i="3" l="1"/>
  <c r="BH21" i="3"/>
  <c r="BH19" i="5"/>
  <c r="BC19" i="5"/>
  <c r="BC21" i="3"/>
  <c r="BI19" i="5"/>
  <c r="BG18" i="2"/>
  <c r="BF18" i="2"/>
  <c r="BE18" i="2"/>
  <c r="BD18" i="2"/>
  <c r="BB18" i="2"/>
  <c r="BA18" i="2"/>
  <c r="AZ18" i="2"/>
  <c r="AX18" i="2"/>
  <c r="BG21" i="1"/>
  <c r="BF21" i="1"/>
  <c r="BE21" i="1"/>
  <c r="BD21" i="1"/>
  <c r="BB21" i="1"/>
  <c r="BA21" i="1"/>
  <c r="AZ21" i="1"/>
  <c r="AX21" i="1"/>
  <c r="BH21" i="1" l="1"/>
  <c r="BI21" i="1"/>
  <c r="BI18" i="2"/>
  <c r="BC18" i="2"/>
  <c r="BH18" i="2"/>
  <c r="BC21" i="1"/>
  <c r="BG18" i="5"/>
  <c r="BF18" i="5"/>
  <c r="BE18" i="5"/>
  <c r="BD18" i="5"/>
  <c r="BB18" i="5"/>
  <c r="BA18" i="5"/>
  <c r="AZ18" i="5"/>
  <c r="AX18" i="5"/>
  <c r="BG20" i="3"/>
  <c r="BF20" i="3"/>
  <c r="BE20" i="3"/>
  <c r="BD20" i="3"/>
  <c r="BB20" i="3"/>
  <c r="BA20" i="3"/>
  <c r="AZ20" i="3"/>
  <c r="AX20" i="3"/>
  <c r="BG17" i="2"/>
  <c r="BF17" i="2"/>
  <c r="BE17" i="2"/>
  <c r="BI17" i="2" s="1"/>
  <c r="BD17" i="2"/>
  <c r="BB17" i="2"/>
  <c r="BA17" i="2"/>
  <c r="AZ17" i="2"/>
  <c r="AX17" i="2"/>
  <c r="BG20" i="1"/>
  <c r="BF20" i="1"/>
  <c r="BE20" i="1"/>
  <c r="BD20" i="1"/>
  <c r="BB20" i="1"/>
  <c r="BA20" i="1"/>
  <c r="AZ20" i="1"/>
  <c r="AX20" i="1"/>
  <c r="BG17" i="5"/>
  <c r="BF17" i="5"/>
  <c r="BE17" i="5"/>
  <c r="BD17" i="5"/>
  <c r="BB17" i="5"/>
  <c r="BA17" i="5"/>
  <c r="AZ17" i="5"/>
  <c r="AX17" i="5"/>
  <c r="BG19" i="3"/>
  <c r="BF19" i="3"/>
  <c r="BE19" i="3"/>
  <c r="BD19" i="3"/>
  <c r="BB19" i="3"/>
  <c r="BA19" i="3"/>
  <c r="AZ19" i="3"/>
  <c r="AX19" i="3"/>
  <c r="BG16" i="2"/>
  <c r="BF16" i="2"/>
  <c r="BE16" i="2"/>
  <c r="BI16" i="2" s="1"/>
  <c r="BD16" i="2"/>
  <c r="BH16" i="2" s="1"/>
  <c r="BB16" i="2"/>
  <c r="BA16" i="2"/>
  <c r="AZ16" i="2"/>
  <c r="AX16" i="2"/>
  <c r="BG19" i="1"/>
  <c r="BF19" i="1"/>
  <c r="BE19" i="1"/>
  <c r="BD19" i="1"/>
  <c r="BB19" i="1"/>
  <c r="BA19" i="1"/>
  <c r="AZ19" i="1"/>
  <c r="AX19" i="1"/>
  <c r="BH20" i="3" l="1"/>
  <c r="BI17" i="5"/>
  <c r="BI20" i="1"/>
  <c r="BC17" i="5"/>
  <c r="BC18" i="5"/>
  <c r="BH18" i="5"/>
  <c r="BI20" i="3"/>
  <c r="BI18" i="5"/>
  <c r="BC19" i="3"/>
  <c r="BC20" i="3"/>
  <c r="BC16" i="2"/>
  <c r="BC17" i="2"/>
  <c r="BC20" i="1"/>
  <c r="BH20" i="1"/>
  <c r="BH17" i="5"/>
  <c r="BH19" i="3"/>
  <c r="BI19" i="3"/>
  <c r="BH17" i="2"/>
  <c r="BI19" i="1"/>
  <c r="BC19" i="1"/>
  <c r="BH19" i="1"/>
  <c r="BG16" i="5"/>
  <c r="BF16" i="5"/>
  <c r="BE16" i="5"/>
  <c r="BD16" i="5"/>
  <c r="BB16" i="5"/>
  <c r="BA16" i="5"/>
  <c r="AZ16" i="5"/>
  <c r="AX16" i="5"/>
  <c r="BG15" i="5"/>
  <c r="BF15" i="5"/>
  <c r="BE15" i="5"/>
  <c r="BD15" i="5"/>
  <c r="BB15" i="5"/>
  <c r="BA15" i="5"/>
  <c r="AZ15" i="5"/>
  <c r="AX15" i="5"/>
  <c r="BG18" i="3"/>
  <c r="BF18" i="3"/>
  <c r="BE18" i="3"/>
  <c r="BD18" i="3"/>
  <c r="BB18" i="3"/>
  <c r="BA18" i="3"/>
  <c r="AZ18" i="3"/>
  <c r="AX18" i="3"/>
  <c r="BG15" i="2"/>
  <c r="BF15" i="2"/>
  <c r="BE15" i="2"/>
  <c r="BD15" i="2"/>
  <c r="BB15" i="2"/>
  <c r="BA15" i="2"/>
  <c r="AZ15" i="2"/>
  <c r="AX15" i="2"/>
  <c r="BG18" i="1"/>
  <c r="BF18" i="1"/>
  <c r="BE18" i="1"/>
  <c r="BD18" i="1"/>
  <c r="BB18" i="1"/>
  <c r="BA18" i="1"/>
  <c r="AZ18" i="1"/>
  <c r="AX18" i="1"/>
  <c r="BI15" i="2" l="1"/>
  <c r="BI15" i="5"/>
  <c r="BH18" i="1"/>
  <c r="BC16" i="5"/>
  <c r="BH15" i="2"/>
  <c r="BC18" i="1"/>
  <c r="BI18" i="1"/>
  <c r="BI16" i="5"/>
  <c r="BC18" i="3"/>
  <c r="BH18" i="3"/>
  <c r="BH16" i="5"/>
  <c r="BC15" i="5"/>
  <c r="BH15" i="5"/>
  <c r="BI18" i="3"/>
  <c r="BC15" i="2"/>
  <c r="BG14" i="5"/>
  <c r="BF14" i="5"/>
  <c r="BE14" i="5"/>
  <c r="BD14" i="5"/>
  <c r="BB14" i="5"/>
  <c r="BA14" i="5"/>
  <c r="AZ14" i="5"/>
  <c r="AX14" i="5"/>
  <c r="BG17" i="3"/>
  <c r="BF17" i="3"/>
  <c r="BE17" i="3"/>
  <c r="BD17" i="3"/>
  <c r="BB17" i="3"/>
  <c r="BA17" i="3"/>
  <c r="AZ17" i="3"/>
  <c r="AX17" i="3"/>
  <c r="BI17" i="3" l="1"/>
  <c r="BI14" i="5"/>
  <c r="BH17" i="3"/>
  <c r="BC17" i="3"/>
  <c r="BH14" i="5"/>
  <c r="BC14" i="5"/>
  <c r="BG14" i="2"/>
  <c r="BF14" i="2"/>
  <c r="BE14" i="2"/>
  <c r="BD14" i="2"/>
  <c r="BB14" i="2"/>
  <c r="BA14" i="2"/>
  <c r="AZ14" i="2"/>
  <c r="AX14" i="2"/>
  <c r="BG13" i="2"/>
  <c r="BF13" i="2"/>
  <c r="BE13" i="2"/>
  <c r="BI13" i="2" s="1"/>
  <c r="BD13" i="2"/>
  <c r="BB13" i="2"/>
  <c r="BA13" i="2"/>
  <c r="AZ13" i="2"/>
  <c r="AX13" i="2"/>
  <c r="BG17" i="1"/>
  <c r="BF17" i="1"/>
  <c r="BE17" i="1"/>
  <c r="BD17" i="1"/>
  <c r="BB17" i="1"/>
  <c r="BA17" i="1"/>
  <c r="AZ17" i="1"/>
  <c r="AX17" i="1"/>
  <c r="BH17" i="1" l="1"/>
  <c r="BI17" i="1"/>
  <c r="BC17" i="1"/>
  <c r="BH14" i="2"/>
  <c r="BC14" i="2"/>
  <c r="BC13" i="2"/>
  <c r="BH13" i="2"/>
  <c r="BI14" i="2"/>
  <c r="BG13" i="5"/>
  <c r="BF13" i="5"/>
  <c r="BE13" i="5"/>
  <c r="BD13" i="5"/>
  <c r="BB13" i="5"/>
  <c r="BA13" i="5"/>
  <c r="AZ13" i="5"/>
  <c r="AX13" i="5"/>
  <c r="BG16" i="3"/>
  <c r="BF16" i="3"/>
  <c r="BE16" i="3"/>
  <c r="BD16" i="3"/>
  <c r="BB16" i="3"/>
  <c r="BA16" i="3"/>
  <c r="AZ16" i="3"/>
  <c r="AX16" i="3"/>
  <c r="BG16" i="1"/>
  <c r="BF16" i="1"/>
  <c r="BE16" i="1"/>
  <c r="BD16" i="1"/>
  <c r="BB16" i="1"/>
  <c r="BA16" i="1"/>
  <c r="AZ16" i="1"/>
  <c r="AX16" i="1"/>
  <c r="BI16" i="3" l="1"/>
  <c r="BC16" i="1"/>
  <c r="BH13" i="5"/>
  <c r="BI13" i="5"/>
  <c r="BC16" i="3"/>
  <c r="BH16" i="3"/>
  <c r="BH16" i="1"/>
  <c r="BI16" i="1"/>
  <c r="BC13" i="5"/>
  <c r="BG12" i="5"/>
  <c r="BF12" i="5"/>
  <c r="BE12" i="5"/>
  <c r="BD12" i="5"/>
  <c r="BB12" i="5"/>
  <c r="BA12" i="5"/>
  <c r="AZ12" i="5"/>
  <c r="AX12" i="5"/>
  <c r="BG15" i="3"/>
  <c r="BF15" i="3"/>
  <c r="BE15" i="3"/>
  <c r="BD15" i="3"/>
  <c r="BB15" i="3"/>
  <c r="BA15" i="3"/>
  <c r="AZ15" i="3"/>
  <c r="AX15" i="3"/>
  <c r="BG12" i="2"/>
  <c r="BF12" i="2"/>
  <c r="BE12" i="2"/>
  <c r="BD12" i="2"/>
  <c r="BB12" i="2"/>
  <c r="BA12" i="2"/>
  <c r="AZ12" i="2"/>
  <c r="AX12" i="2"/>
  <c r="BG15" i="1"/>
  <c r="BF15" i="1"/>
  <c r="BE15" i="1"/>
  <c r="BD15" i="1"/>
  <c r="BB15" i="1"/>
  <c r="BA15" i="1"/>
  <c r="AZ15" i="1"/>
  <c r="AX15" i="1"/>
  <c r="BH15" i="1" l="1"/>
  <c r="BH12" i="2"/>
  <c r="BC12" i="2"/>
  <c r="BI12" i="2"/>
  <c r="BC12" i="5"/>
  <c r="BH12" i="5"/>
  <c r="BI12" i="5"/>
  <c r="BH15" i="3"/>
  <c r="BC15" i="3"/>
  <c r="BI15" i="3"/>
  <c r="BI15" i="1"/>
  <c r="BC15" i="1"/>
  <c r="BG11" i="5"/>
  <c r="BF11" i="5"/>
  <c r="BE11" i="5"/>
  <c r="BD11" i="5"/>
  <c r="BB11" i="5"/>
  <c r="BA11" i="5"/>
  <c r="AZ11" i="5"/>
  <c r="AX11" i="5"/>
  <c r="BG14" i="3"/>
  <c r="BF14" i="3"/>
  <c r="BE14" i="3"/>
  <c r="BD14" i="3"/>
  <c r="BB14" i="3"/>
  <c r="BA14" i="3"/>
  <c r="AZ14" i="3"/>
  <c r="AX14" i="3"/>
  <c r="BG11" i="2"/>
  <c r="BF11" i="2"/>
  <c r="BE11" i="2"/>
  <c r="BI11" i="2" s="1"/>
  <c r="BD11" i="2"/>
  <c r="BB11" i="2"/>
  <c r="BA11" i="2"/>
  <c r="AZ11" i="2"/>
  <c r="AX11" i="2"/>
  <c r="BG10" i="5"/>
  <c r="BF10" i="5"/>
  <c r="BE10" i="5"/>
  <c r="BD10" i="5"/>
  <c r="BB10" i="5"/>
  <c r="BA10" i="5"/>
  <c r="AZ10" i="5"/>
  <c r="AX10" i="5"/>
  <c r="BG9" i="5"/>
  <c r="BF9" i="5"/>
  <c r="BE9" i="5"/>
  <c r="BD9" i="5"/>
  <c r="BB9" i="5"/>
  <c r="BA9" i="5"/>
  <c r="AZ9" i="5"/>
  <c r="AX9" i="5"/>
  <c r="BG13" i="3"/>
  <c r="BF13" i="3"/>
  <c r="BE13" i="3"/>
  <c r="BD13" i="3"/>
  <c r="BB13" i="3"/>
  <c r="BA13" i="3"/>
  <c r="AZ13" i="3"/>
  <c r="AX13" i="3"/>
  <c r="AX10" i="2"/>
  <c r="BG14" i="1"/>
  <c r="BF14" i="1"/>
  <c r="BE14" i="1"/>
  <c r="BD14" i="1"/>
  <c r="BB14" i="1"/>
  <c r="BA14" i="1"/>
  <c r="AZ14" i="1"/>
  <c r="AX14" i="1"/>
  <c r="BH13" i="3" l="1"/>
  <c r="BI14" i="1"/>
  <c r="BH14" i="1"/>
  <c r="BI14" i="3"/>
  <c r="BH11" i="2"/>
  <c r="BI13" i="3"/>
  <c r="BC14" i="1"/>
  <c r="BC14" i="3"/>
  <c r="BH9" i="5"/>
  <c r="BI11" i="5"/>
  <c r="BC10" i="5"/>
  <c r="BC11" i="5"/>
  <c r="BH11" i="5"/>
  <c r="BI9" i="5"/>
  <c r="BI10" i="5"/>
  <c r="BC9" i="5"/>
  <c r="BH10" i="5"/>
  <c r="BH14" i="3"/>
  <c r="BC13" i="3"/>
  <c r="BC11" i="2"/>
  <c r="BG10" i="2"/>
  <c r="BF10" i="2"/>
  <c r="BE10" i="2"/>
  <c r="BD10" i="2"/>
  <c r="BB10" i="2"/>
  <c r="BA10" i="2"/>
  <c r="AZ10" i="2"/>
  <c r="BG13" i="1"/>
  <c r="BF13" i="1"/>
  <c r="BE13" i="1"/>
  <c r="BD13" i="1"/>
  <c r="BB13" i="1"/>
  <c r="BA13" i="1"/>
  <c r="AZ13" i="1"/>
  <c r="AX13" i="1"/>
  <c r="BG10" i="1"/>
  <c r="BF10" i="1"/>
  <c r="BE10" i="1"/>
  <c r="BD10" i="1"/>
  <c r="BB10" i="1"/>
  <c r="BA10" i="1"/>
  <c r="AZ10" i="1"/>
  <c r="AX10" i="1"/>
  <c r="BG8" i="5"/>
  <c r="BF8" i="5"/>
  <c r="BE8" i="5"/>
  <c r="BD8" i="5"/>
  <c r="BB8" i="5"/>
  <c r="BA8" i="5"/>
  <c r="AZ8" i="5"/>
  <c r="AX8" i="5"/>
  <c r="BG7" i="5"/>
  <c r="BF7" i="5"/>
  <c r="BE7" i="5"/>
  <c r="BD7" i="5"/>
  <c r="BB7" i="5"/>
  <c r="BA7" i="5"/>
  <c r="AZ7" i="5"/>
  <c r="AX7" i="5"/>
  <c r="BG6" i="5"/>
  <c r="BF6" i="5"/>
  <c r="BE6" i="5"/>
  <c r="BD6" i="5"/>
  <c r="BB6" i="5"/>
  <c r="BA6" i="5"/>
  <c r="AZ6" i="5"/>
  <c r="AX6" i="5"/>
  <c r="BG5" i="5"/>
  <c r="BF5" i="5"/>
  <c r="BE5" i="5"/>
  <c r="BD5" i="5"/>
  <c r="BB5" i="5"/>
  <c r="BA5" i="5"/>
  <c r="AZ5" i="5"/>
  <c r="AX5" i="5"/>
  <c r="BG4" i="5"/>
  <c r="BF4" i="5"/>
  <c r="BE4" i="5"/>
  <c r="BD4" i="5"/>
  <c r="BB4" i="5"/>
  <c r="BA4" i="5"/>
  <c r="AZ4" i="5"/>
  <c r="AX4" i="5"/>
  <c r="BG3" i="5"/>
  <c r="BF3" i="5"/>
  <c r="BE3" i="5"/>
  <c r="BD3" i="5"/>
  <c r="BB3" i="5"/>
  <c r="BA3" i="5"/>
  <c r="AZ3" i="5"/>
  <c r="AX3" i="5"/>
  <c r="BG2" i="5"/>
  <c r="BF2" i="5"/>
  <c r="BE2" i="5"/>
  <c r="BD2" i="5"/>
  <c r="BB2" i="5"/>
  <c r="BA2" i="5"/>
  <c r="AZ2" i="5"/>
  <c r="AX2" i="5"/>
  <c r="BM1" i="5"/>
  <c r="BL1" i="5"/>
  <c r="BG2" i="3"/>
  <c r="BF2" i="3"/>
  <c r="BE2" i="3"/>
  <c r="BD2" i="3"/>
  <c r="BB2" i="3"/>
  <c r="BA2" i="3"/>
  <c r="AZ2" i="3"/>
  <c r="AX2" i="3"/>
  <c r="BM1" i="3"/>
  <c r="BL1" i="3"/>
  <c r="BG9" i="2"/>
  <c r="BF9" i="2"/>
  <c r="BE9" i="2"/>
  <c r="BD9" i="2"/>
  <c r="BB9" i="2"/>
  <c r="BA9" i="2"/>
  <c r="AZ9" i="2"/>
  <c r="AX9" i="2"/>
  <c r="BG8" i="2"/>
  <c r="BF8" i="2"/>
  <c r="BE8" i="2"/>
  <c r="BD8" i="2"/>
  <c r="BB8" i="2"/>
  <c r="BA8" i="2"/>
  <c r="AZ8" i="2"/>
  <c r="AX8" i="2"/>
  <c r="BG7" i="2"/>
  <c r="BF7" i="2"/>
  <c r="BE7" i="2"/>
  <c r="BD7" i="2"/>
  <c r="BB7" i="2"/>
  <c r="BA7" i="2"/>
  <c r="AZ7" i="2"/>
  <c r="AX7" i="2"/>
  <c r="BG6" i="2"/>
  <c r="BF6" i="2"/>
  <c r="BE6" i="2"/>
  <c r="BD6" i="2"/>
  <c r="BB6" i="2"/>
  <c r="BA6" i="2"/>
  <c r="AZ6" i="2"/>
  <c r="AX6" i="2"/>
  <c r="BG5" i="2"/>
  <c r="BF5" i="2"/>
  <c r="BE5" i="2"/>
  <c r="BD5" i="2"/>
  <c r="BB5" i="2"/>
  <c r="BA5" i="2"/>
  <c r="AZ5" i="2"/>
  <c r="AX5" i="2"/>
  <c r="BG4" i="2"/>
  <c r="BF4" i="2"/>
  <c r="BE4" i="2"/>
  <c r="BD4" i="2"/>
  <c r="BB4" i="2"/>
  <c r="BA4" i="2"/>
  <c r="AZ4" i="2"/>
  <c r="AX4" i="2"/>
  <c r="BG3" i="2"/>
  <c r="BF3" i="2"/>
  <c r="BE3" i="2"/>
  <c r="BD3" i="2"/>
  <c r="BB3" i="2"/>
  <c r="BA3" i="2"/>
  <c r="AZ3" i="2"/>
  <c r="AX3" i="2"/>
  <c r="BG2" i="2"/>
  <c r="BF2" i="2"/>
  <c r="BE2" i="2"/>
  <c r="BD2" i="2"/>
  <c r="BB2" i="2"/>
  <c r="BA2" i="2"/>
  <c r="AZ2" i="2"/>
  <c r="AX2" i="2"/>
  <c r="BM1" i="2"/>
  <c r="BL1" i="2"/>
  <c r="AX3" i="3"/>
  <c r="AX4" i="3"/>
  <c r="AX5" i="3"/>
  <c r="AX6" i="3"/>
  <c r="AX7" i="3"/>
  <c r="AX8" i="3"/>
  <c r="AX9" i="3"/>
  <c r="AX10" i="3"/>
  <c r="AX11" i="3"/>
  <c r="AX12" i="3"/>
  <c r="BA3" i="3"/>
  <c r="BA4" i="3"/>
  <c r="BA5" i="3"/>
  <c r="BA6" i="3"/>
  <c r="BA7" i="3"/>
  <c r="BA8" i="3"/>
  <c r="BA9" i="3"/>
  <c r="BA10" i="3"/>
  <c r="BA11" i="3"/>
  <c r="BA12" i="3"/>
  <c r="BG12" i="3"/>
  <c r="BF12" i="3"/>
  <c r="BE12" i="3"/>
  <c r="BD12" i="3"/>
  <c r="BB12" i="3"/>
  <c r="AZ12" i="3"/>
  <c r="AX3" i="1"/>
  <c r="AX4" i="1"/>
  <c r="AX5" i="1"/>
  <c r="AX6" i="1"/>
  <c r="AX7" i="1"/>
  <c r="AX8" i="1"/>
  <c r="AX9" i="1"/>
  <c r="AX11" i="1"/>
  <c r="AX12" i="1"/>
  <c r="AX2" i="1"/>
  <c r="BA12" i="1"/>
  <c r="BA11" i="1"/>
  <c r="BA9" i="1"/>
  <c r="BA8" i="1"/>
  <c r="BA7" i="1"/>
  <c r="BA6" i="1"/>
  <c r="BA5" i="1"/>
  <c r="BA4" i="1"/>
  <c r="BA3" i="1"/>
  <c r="BA2" i="1"/>
  <c r="BG11" i="3"/>
  <c r="BF11" i="3"/>
  <c r="BE11" i="3"/>
  <c r="BD11" i="3"/>
  <c r="BB11" i="3"/>
  <c r="AZ11" i="3"/>
  <c r="BG10" i="3"/>
  <c r="BF10" i="3"/>
  <c r="BE10" i="3"/>
  <c r="BD10" i="3"/>
  <c r="BB10" i="3"/>
  <c r="AZ10" i="3"/>
  <c r="BG9" i="3"/>
  <c r="BF9" i="3"/>
  <c r="BE9" i="3"/>
  <c r="BD9" i="3"/>
  <c r="BB9" i="3"/>
  <c r="AZ9" i="3"/>
  <c r="BG8" i="3"/>
  <c r="BF8" i="3"/>
  <c r="BE8" i="3"/>
  <c r="BD8" i="3"/>
  <c r="BB8" i="3"/>
  <c r="AZ8" i="3"/>
  <c r="BG7" i="3"/>
  <c r="BF7" i="3"/>
  <c r="BE7" i="3"/>
  <c r="BD7" i="3"/>
  <c r="BB7" i="3"/>
  <c r="AZ7" i="3"/>
  <c r="BG6" i="3"/>
  <c r="BF6" i="3"/>
  <c r="BE6" i="3"/>
  <c r="BD6" i="3"/>
  <c r="BB6" i="3"/>
  <c r="AZ6" i="3"/>
  <c r="BG5" i="3"/>
  <c r="BF5" i="3"/>
  <c r="BE5" i="3"/>
  <c r="BD5" i="3"/>
  <c r="BB5" i="3"/>
  <c r="AZ5" i="3"/>
  <c r="BG4" i="3"/>
  <c r="BF4" i="3"/>
  <c r="BE4" i="3"/>
  <c r="BD4" i="3"/>
  <c r="BB4" i="3"/>
  <c r="AZ4" i="3"/>
  <c r="BG3" i="3"/>
  <c r="BF3" i="3"/>
  <c r="BE3" i="3"/>
  <c r="BD3" i="3"/>
  <c r="BB3" i="3"/>
  <c r="AZ3" i="3"/>
  <c r="BB12" i="1"/>
  <c r="BB11" i="1"/>
  <c r="BB9" i="1"/>
  <c r="BB8" i="1"/>
  <c r="BB7" i="1"/>
  <c r="BB6" i="1"/>
  <c r="BB5" i="1"/>
  <c r="BB4" i="1"/>
  <c r="BB3" i="1"/>
  <c r="BB2" i="1"/>
  <c r="BG12" i="1"/>
  <c r="BF12" i="1"/>
  <c r="BE12" i="1"/>
  <c r="BD12" i="1"/>
  <c r="AZ12" i="1"/>
  <c r="BG11" i="1"/>
  <c r="BF11" i="1"/>
  <c r="BE11" i="1"/>
  <c r="BD11" i="1"/>
  <c r="AZ11" i="1"/>
  <c r="BG9" i="1"/>
  <c r="BF9" i="1"/>
  <c r="BE9" i="1"/>
  <c r="BD9" i="1"/>
  <c r="AZ9" i="1"/>
  <c r="BG8" i="1"/>
  <c r="BF8" i="1"/>
  <c r="BE8" i="1"/>
  <c r="BD8" i="1"/>
  <c r="AZ8" i="1"/>
  <c r="BG7" i="1"/>
  <c r="BF7" i="1"/>
  <c r="BE7" i="1"/>
  <c r="BD7" i="1"/>
  <c r="AZ7" i="1"/>
  <c r="BG6" i="1"/>
  <c r="BF6" i="1"/>
  <c r="BE6" i="1"/>
  <c r="BD6" i="1"/>
  <c r="AZ6" i="1"/>
  <c r="BG5" i="1"/>
  <c r="BF5" i="1"/>
  <c r="BE5" i="1"/>
  <c r="BD5" i="1"/>
  <c r="AZ5" i="1"/>
  <c r="BG4" i="1"/>
  <c r="BF4" i="1"/>
  <c r="BE4" i="1"/>
  <c r="BD4" i="1"/>
  <c r="AZ4" i="1"/>
  <c r="BG3" i="1"/>
  <c r="BF3" i="1"/>
  <c r="BE3" i="1"/>
  <c r="BD3" i="1"/>
  <c r="AZ3" i="1"/>
  <c r="BM1" i="1"/>
  <c r="BL1" i="1"/>
  <c r="AZ2" i="1"/>
  <c r="BG2" i="1"/>
  <c r="BF2" i="1"/>
  <c r="BE2" i="1"/>
  <c r="BD2" i="1"/>
  <c r="BH3" i="1" l="1"/>
  <c r="BC8" i="1"/>
  <c r="BH10" i="2"/>
  <c r="BI3" i="2"/>
  <c r="BI11" i="1"/>
  <c r="BH13" i="1"/>
  <c r="BH7" i="5"/>
  <c r="BC8" i="5"/>
  <c r="BC13" i="1"/>
  <c r="BI3" i="1"/>
  <c r="BI13" i="1"/>
  <c r="BH6" i="5"/>
  <c r="BH8" i="5"/>
  <c r="BI4" i="2"/>
  <c r="BI2" i="2"/>
  <c r="BH2" i="1"/>
  <c r="BH12" i="1"/>
  <c r="BH10" i="1"/>
  <c r="BI2" i="1"/>
  <c r="BI10" i="1"/>
  <c r="BH7" i="1"/>
  <c r="BC4" i="5"/>
  <c r="BC3" i="5"/>
  <c r="BI7" i="5"/>
  <c r="BI4" i="5"/>
  <c r="BI2" i="3"/>
  <c r="BH9" i="3"/>
  <c r="BC11" i="3"/>
  <c r="BC10" i="2"/>
  <c r="BC5" i="2"/>
  <c r="BC6" i="2"/>
  <c r="BH3" i="2"/>
  <c r="BH6" i="2"/>
  <c r="BH2" i="2"/>
  <c r="BI10" i="2"/>
  <c r="BC2" i="2"/>
  <c r="BC3" i="2"/>
  <c r="BH2" i="5"/>
  <c r="BI5" i="5"/>
  <c r="BH4" i="5"/>
  <c r="BI2" i="5"/>
  <c r="BH3" i="5"/>
  <c r="BI3" i="5"/>
  <c r="BC5" i="5"/>
  <c r="BC6" i="5"/>
  <c r="BC7" i="5"/>
  <c r="BI6" i="5"/>
  <c r="BH5" i="5"/>
  <c r="BI8" i="5"/>
  <c r="BC2" i="5"/>
  <c r="BI5" i="3"/>
  <c r="BI6" i="3"/>
  <c r="BH8" i="3"/>
  <c r="BH3" i="3"/>
  <c r="BI3" i="3"/>
  <c r="BC2" i="3"/>
  <c r="BC5" i="3"/>
  <c r="BI5" i="1"/>
  <c r="BH6" i="1"/>
  <c r="BC7" i="2"/>
  <c r="BC8" i="2"/>
  <c r="BC9" i="2"/>
  <c r="BH8" i="2"/>
  <c r="BI5" i="2"/>
  <c r="BI6" i="2"/>
  <c r="BH7" i="2"/>
  <c r="BH5" i="2"/>
  <c r="BC4" i="2"/>
  <c r="BH11" i="3"/>
  <c r="BC10" i="3"/>
  <c r="BI11" i="3"/>
  <c r="BC12" i="3"/>
  <c r="BH12" i="3"/>
  <c r="BI7" i="3"/>
  <c r="BH5" i="3"/>
  <c r="BC9" i="3"/>
  <c r="BI10" i="3"/>
  <c r="BI12" i="3"/>
  <c r="BH2" i="3"/>
  <c r="BH4" i="3"/>
  <c r="BI4" i="3"/>
  <c r="BC7" i="3"/>
  <c r="BC10" i="1"/>
  <c r="BI7" i="1"/>
  <c r="BI4" i="1"/>
  <c r="BC6" i="1"/>
  <c r="BI9" i="1"/>
  <c r="BH4" i="2"/>
  <c r="BH9" i="2"/>
  <c r="BI7" i="2"/>
  <c r="BI8" i="2"/>
  <c r="BI9" i="2"/>
  <c r="BH11" i="1"/>
  <c r="BC9" i="1"/>
  <c r="BC2" i="1"/>
  <c r="BC11" i="1"/>
  <c r="BH9" i="1"/>
  <c r="BC12" i="1"/>
  <c r="BH8" i="1"/>
  <c r="BI8" i="1"/>
  <c r="BC3" i="1"/>
  <c r="BC4" i="1"/>
  <c r="BH5" i="1"/>
  <c r="BI6" i="1"/>
  <c r="BC5" i="1"/>
  <c r="BI12" i="1"/>
  <c r="BC7" i="1"/>
  <c r="BH4" i="1"/>
  <c r="BC8" i="3"/>
  <c r="BH10" i="3"/>
  <c r="BC6" i="3"/>
  <c r="BI8" i="3"/>
  <c r="BC4" i="3"/>
  <c r="BH6" i="3"/>
  <c r="BI9" i="3"/>
  <c r="BH7" i="3"/>
  <c r="BC3" i="3"/>
</calcChain>
</file>

<file path=xl/sharedStrings.xml><?xml version="1.0" encoding="utf-8"?>
<sst xmlns="http://schemas.openxmlformats.org/spreadsheetml/2006/main" count="1631" uniqueCount="342">
  <si>
    <t>'JB366_Infoseek_20201021_101114.mat'</t>
  </si>
  <si>
    <t>File</t>
  </si>
  <si>
    <t>'SessionTrials'</t>
  </si>
  <si>
    <t>'InfoSide'</t>
  </si>
  <si>
    <t>'InfoOdor'</t>
  </si>
  <si>
    <t>'RandOdor'</t>
  </si>
  <si>
    <t>'ChoiceOdor'</t>
  </si>
  <si>
    <t>'OdorA'</t>
  </si>
  <si>
    <t>'OdorB'</t>
  </si>
  <si>
    <t>'OdorC'</t>
  </si>
  <si>
    <t>'OdorD'</t>
  </si>
  <si>
    <t>'Interval'</t>
  </si>
  <si>
    <t>'OptoFlag'</t>
  </si>
  <si>
    <t>'OptoType'</t>
  </si>
  <si>
    <t>'ImageFlag'</t>
  </si>
  <si>
    <t>'ImageType'</t>
  </si>
  <si>
    <t>TrialCt</t>
  </si>
  <si>
    <t>percent Complete Initiation'</t>
  </si>
  <si>
    <t>percent Complete Initiation' Info</t>
  </si>
  <si>
    <t>percent Complete Initiation' Choice</t>
  </si>
  <si>
    <t>percent Complete Initiation' Rand</t>
  </si>
  <si>
    <t>Session Length (min)</t>
  </si>
  <si>
    <t>forced Info Trial Starts'</t>
  </si>
  <si>
    <t>forced Rand Trial Starts'</t>
  </si>
  <si>
    <t>choice Trial Starts'</t>
  </si>
  <si>
    <t>'forced Info TrialCt'</t>
  </si>
  <si>
    <t>'forced Rand TrialCt'</t>
  </si>
  <si>
    <t>'choice Info TrialCt'</t>
  </si>
  <si>
    <t>'choice Rand TrialCt'</t>
  </si>
  <si>
    <t>percent_Info_Choice</t>
  </si>
  <si>
    <t>'percentCorrect'</t>
  </si>
  <si>
    <t>Total Rewards</t>
  </si>
  <si>
    <t>Info Rewards</t>
  </si>
  <si>
    <t>Rand Rewards</t>
  </si>
  <si>
    <t>Trial Types'</t>
  </si>
  <si>
    <t>Center Delay'</t>
  </si>
  <si>
    <t>Center Odor Time'</t>
  </si>
  <si>
    <t>Start Delay'</t>
  </si>
  <si>
    <t>'JB367_Infoseek_20201013_112258.mat'</t>
  </si>
  <si>
    <t>NaN</t>
  </si>
  <si>
    <t>'JB367_Infoseek_20201014_112858.mat'</t>
  </si>
  <si>
    <t>'JB367_Infoseek_20201015_105831.mat'</t>
  </si>
  <si>
    <t>'JB367_Infoseek_20201015_111113.mat'</t>
  </si>
  <si>
    <t>'JB367_Infoseek_20201016_114857.mat'</t>
  </si>
  <si>
    <t>'JB367_Infoseek_20201019_141211.mat'</t>
  </si>
  <si>
    <t>'JB367_Infoseek_20201020_133419.mat'</t>
  </si>
  <si>
    <t>'JB368_Infoseek_20201012_162220.mat'</t>
  </si>
  <si>
    <t>'JB368_Infoseek_20201013_130035.mat'</t>
  </si>
  <si>
    <t>'JB368_Infoseek_20201013_131145.mat'</t>
  </si>
  <si>
    <t>'JB368_Infoseek_20201013_133115.mat'</t>
  </si>
  <si>
    <t>'JB368_Infoseek_20201013_135713.mat'</t>
  </si>
  <si>
    <t>'JB368_Infoseek_20201014_133626.mat'</t>
  </si>
  <si>
    <t>'JB368_Infoseek_20201015_135045.mat'</t>
  </si>
  <si>
    <t>'JB368_Infoseek_20201016_141452.mat'</t>
  </si>
  <si>
    <t>'JB368_Infoseek_20201019_154419.mat'</t>
  </si>
  <si>
    <t>'JB368_Infoseek_20201020_150352.mat'</t>
  </si>
  <si>
    <t>'JB369_Infoseek_20201012_155242.mat'</t>
  </si>
  <si>
    <t>'JB369_Infoseek_20201013_142843.mat'</t>
  </si>
  <si>
    <t>'JB369_Infoseek_20201014_145931.mat'</t>
  </si>
  <si>
    <t>'JB369_Infoseek_20201015_152537.mat'</t>
  </si>
  <si>
    <t>'JB369_Infoseek_20201016_155426.mat'</t>
  </si>
  <si>
    <t>'JB369_Infoseek_20201019_171218.mat'</t>
  </si>
  <si>
    <t>'JB369_Infoseek_20201020_162352.mat'</t>
  </si>
  <si>
    <t>'JB367_Infoseek_20201021_122412.mat'</t>
  </si>
  <si>
    <t>'JB366_Infoseek_20201013_102926.mat'</t>
  </si>
  <si>
    <t>'JB366_Infoseek_20201014_103353.mat'</t>
  </si>
  <si>
    <t>'JB366_Infoseek_20201014_104211.mat'</t>
  </si>
  <si>
    <t>'JB366_Infoseek_20201015_101140.mat'</t>
  </si>
  <si>
    <t>'JB366_Infoseek_20201016_102403.mat'</t>
  </si>
  <si>
    <t>'JB366_Infoseek_20201016_104533.mat'</t>
  </si>
  <si>
    <t>'JB366_Infoseek_20201019_113148.mat'</t>
  </si>
  <si>
    <t>'JB366_Infoseek_20201019_113902.mat'</t>
  </si>
  <si>
    <t>'JB366_Infoseek_20201019_130646.mat'</t>
  </si>
  <si>
    <t>'JB366_Infoseek_20201020_122122.mat'</t>
  </si>
  <si>
    <t>Exp_Day</t>
  </si>
  <si>
    <t>day trial length (s)</t>
  </si>
  <si>
    <t>day forced info</t>
  </si>
  <si>
    <t>day forced rand</t>
  </si>
  <si>
    <t>day choice info</t>
  </si>
  <si>
    <t>day choice rand</t>
  </si>
  <si>
    <t>day info</t>
  </si>
  <si>
    <t>day rand</t>
  </si>
  <si>
    <t>total info</t>
  </si>
  <si>
    <t>total rand</t>
  </si>
  <si>
    <t>Day</t>
  </si>
  <si>
    <t>'20201021'</t>
  </si>
  <si>
    <t>'20201013'</t>
  </si>
  <si>
    <t>'20201014'</t>
  </si>
  <si>
    <t>'20201015'</t>
  </si>
  <si>
    <t>'20201016'</t>
  </si>
  <si>
    <t>'20201019'</t>
  </si>
  <si>
    <t>'20201020'</t>
  </si>
  <si>
    <t>'20201012'</t>
  </si>
  <si>
    <t>Day Trials</t>
  </si>
  <si>
    <t>Day Total Time</t>
  </si>
  <si>
    <t>Odor Delay'</t>
  </si>
  <si>
    <t>Odor Time'</t>
  </si>
  <si>
    <t>Reward Delay'</t>
  </si>
  <si>
    <t>InfoBig Drops'</t>
  </si>
  <si>
    <t>InfoSmall Drops'</t>
  </si>
  <si>
    <t>RandBig Drops'</t>
  </si>
  <si>
    <t>RandSmall Drops'</t>
  </si>
  <si>
    <t>Info Reward Prob'</t>
  </si>
  <si>
    <t>Rand Reward Prob'</t>
  </si>
  <si>
    <t>Grace Period'</t>
  </si>
  <si>
    <t>Day Water</t>
  </si>
  <si>
    <t>'JB368_Infoseek_20201021_140609.mat'</t>
  </si>
  <si>
    <t>'JB366_Infoseek_20201022_100418.mat'</t>
  </si>
  <si>
    <t>'20201022'</t>
  </si>
  <si>
    <t>'JB367_Infoseek_20201022_122820.mat'</t>
  </si>
  <si>
    <t>'JB366_Infoseek_20201023_094837.mat'</t>
  </si>
  <si>
    <t>'20201023'</t>
  </si>
  <si>
    <t>Choice Training</t>
  </si>
  <si>
    <t>Delays/Following odor</t>
  </si>
  <si>
    <t>'JB368_Infoseek_20201022_135555.mat'</t>
  </si>
  <si>
    <t>'JB369_Infoseek_20201022_154517.mat'</t>
  </si>
  <si>
    <t>'JB369_Infoseek_20201022_155921.mat'</t>
  </si>
  <si>
    <t>forcedRand Trial Starts'</t>
  </si>
  <si>
    <t>'JB367_Infoseek_20201023_112836.mat'</t>
  </si>
  <si>
    <t>'JB368_Infoseek_20201023_123709.mat'</t>
  </si>
  <si>
    <t>'JB369_Infoseek_20201023_135121.mat'</t>
  </si>
  <si>
    <t>'JB366_Infoseek_20201026_121304.mat'</t>
  </si>
  <si>
    <t>'20201026'</t>
  </si>
  <si>
    <t>'JB367_Infoseek_20201026_163910.mat'</t>
  </si>
  <si>
    <t>'JB368_Infoseek_20201026_135555.mat'</t>
  </si>
  <si>
    <t>'JB369_Infoseek_20201026_152656.mat'</t>
  </si>
  <si>
    <t>Choice 1</t>
  </si>
  <si>
    <t>Choice 2</t>
  </si>
  <si>
    <t>Choice 3</t>
  </si>
  <si>
    <t>Reversal 1</t>
  </si>
  <si>
    <t>'JB366_Infoseek_20201027_120555.mat'</t>
  </si>
  <si>
    <t>'20201027'</t>
  </si>
  <si>
    <t>'JB368_Infoseek_20201027_150455.mat'</t>
  </si>
  <si>
    <t>Reverse 1</t>
  </si>
  <si>
    <t>'JB369_Infoseek_20201027_164859.mat'</t>
  </si>
  <si>
    <t>'JB366_Infoseek_20201028_100637.mat'</t>
  </si>
  <si>
    <t>'20201028'</t>
  </si>
  <si>
    <t>'JB367_Infoseek_20201028_114704.mat'</t>
  </si>
  <si>
    <t>'JB367_Infoseek_20201027_133155.mat'</t>
  </si>
  <si>
    <t>Reversal 2</t>
  </si>
  <si>
    <t>'JB368_Infoseek_20201028_134905.mat'</t>
  </si>
  <si>
    <t>Reverse 2</t>
  </si>
  <si>
    <t>'JB369_Infoseek_20201028_152437.mat'</t>
  </si>
  <si>
    <t>'JB366_Infoseek_20201029_100836.mat'</t>
  </si>
  <si>
    <t>'20201029'</t>
  </si>
  <si>
    <t>Reversal 3</t>
  </si>
  <si>
    <t>'JB367_Infoseek_20201029_114330.mat'</t>
  </si>
  <si>
    <t>RR 1</t>
  </si>
  <si>
    <t>'JB368_Infoseek_20201029_131705.mat'</t>
  </si>
  <si>
    <t>Reverse 3</t>
  </si>
  <si>
    <t>'JB369_Infoseek_20201029_142051.mat'</t>
  </si>
  <si>
    <t>'JB369_Infoseek_20201029_152054.mat'</t>
  </si>
  <si>
    <t>'JB366_Infoseek_20201030_121704.mat'</t>
  </si>
  <si>
    <t>'20201030'</t>
  </si>
  <si>
    <t>'JB367_Infoseek_20201030_134229.mat'</t>
  </si>
  <si>
    <t>RR 2</t>
  </si>
  <si>
    <t>'JB368_Infoseek_20201030_152317.mat'</t>
  </si>
  <si>
    <t>'JB369_Infoseek_20201030_164546.mat'</t>
  </si>
  <si>
    <t>'JB366_Infoseek_20201102_101042.mat'</t>
  </si>
  <si>
    <t>'20201102'</t>
  </si>
  <si>
    <t>'JB367_Infoseek_20201102_114254.mat'</t>
  </si>
  <si>
    <t>RR 3</t>
  </si>
  <si>
    <t>'JB368_Infoseek_20201102_131529.mat'</t>
  </si>
  <si>
    <t>'JB369_Infoseek_20201102_144340.mat'</t>
  </si>
  <si>
    <t>'JB366_Infoseek_20201104_102921.mat'</t>
  </si>
  <si>
    <t>'20201104'</t>
  </si>
  <si>
    <t>'JB367_Infoseek_20201104_115405.mat'</t>
  </si>
  <si>
    <t>'JB368_Infoseek_20201104_132455.mat'</t>
  </si>
  <si>
    <t>'JB369_Infoseek_20201104_153948.mat'</t>
  </si>
  <si>
    <t>'JB366_Infoseek_20201105_100444.mat'</t>
  </si>
  <si>
    <t>'20201105'</t>
  </si>
  <si>
    <t>'JB367_Infoseek_20201105_120931.mat'</t>
  </si>
  <si>
    <t>'JB368_Infoseek_20201105_134256.mat'</t>
  </si>
  <si>
    <t>'JB369_Infoseek_20201105_151915.mat'</t>
  </si>
  <si>
    <t>'JB370_Infoseek_20201106_102727.mat'</t>
  </si>
  <si>
    <t>'20201106'</t>
  </si>
  <si>
    <t>'JB370_Infoseek_20201106_104829.mat'</t>
  </si>
  <si>
    <t>'JB371_Infoseek_20201106_114044.mat'</t>
  </si>
  <si>
    <t>'JB366_Infoseek_20201106_121534.mat'</t>
  </si>
  <si>
    <t>'JB367_Infoseek_20201106_134736.mat'</t>
  </si>
  <si>
    <t>'JB373_Infoseek_20201106_162521.mat'</t>
  </si>
  <si>
    <t>'JB372_Infoseek_20201106_154644.mat'</t>
  </si>
  <si>
    <t>'JB370_Infoseek_20201109_095459.mat'</t>
  </si>
  <si>
    <t>'20201109'</t>
  </si>
  <si>
    <t>Sides covered</t>
  </si>
  <si>
    <t>'JB371_Infoseek_20201109_105441.mat'</t>
  </si>
  <si>
    <t>'JB372_Infoseek_20201109_121002.mat'</t>
  </si>
  <si>
    <t>'JB368_Infoseek_20201109_132126.mat'</t>
  </si>
  <si>
    <t>'JB373_Infoseek_20201109_143723.mat'</t>
  </si>
  <si>
    <t>'JB369_Infoseek_20201109_153459.mat'</t>
  </si>
  <si>
    <t>'JB366_Infoseek_20201110_093350.mat'</t>
  </si>
  <si>
    <t>'20201110'</t>
  </si>
  <si>
    <t>'JB371_Infoseek_20201110_102611.mat'</t>
  </si>
  <si>
    <t>Ports covered</t>
  </si>
  <si>
    <t>Ports Covered</t>
  </si>
  <si>
    <t>'JB372_Infoseek_20201110_105641.mat'</t>
  </si>
  <si>
    <t>'JB373_Infoseek_20201110_114154.mat'</t>
  </si>
  <si>
    <t>'JB369_Infoseek_20201110_133041.mat'</t>
  </si>
  <si>
    <t>'JB368_Infoseek_20201110_142939.mat'</t>
  </si>
  <si>
    <t>'JB366_Infoseek_20201111_113946.mat'</t>
  </si>
  <si>
    <t>'20201111'</t>
  </si>
  <si>
    <t>'JB370_Infoseek_20201110_124839.mat'</t>
  </si>
  <si>
    <t>'JB370_Infoseek_20201110_090947.mat'</t>
  </si>
  <si>
    <t>'JB370_Infoseek_20201111_134303.mat'</t>
  </si>
  <si>
    <t>'JB371_Infoseek_20201111_140955.mat'</t>
  </si>
  <si>
    <t>'JB371_Infoseek_20201111_151731.mat'</t>
  </si>
  <si>
    <t>'JB371_Infoseek_20201111_151913.mat'</t>
  </si>
  <si>
    <t>'JB372_Infoseek_20201111_143149.mat'</t>
  </si>
  <si>
    <t>'JB372_Infoseek_20201111_153240.mat'</t>
  </si>
  <si>
    <t>'JB373_Infoseek_20201111_145124.mat'</t>
  </si>
  <si>
    <t>'JB373_Infoseek_20201111_154257.mat'</t>
  </si>
  <si>
    <t>'JB366_Infoseek_20201112_121614.mat'</t>
  </si>
  <si>
    <t>'20201112'</t>
  </si>
  <si>
    <t>'JB370_Infoseek_20201112_134321.mat'</t>
  </si>
  <si>
    <t>'JB371_Infoseek_20201112_140414.mat'</t>
  </si>
  <si>
    <t>'JB372_Infoseek_20201112_142456.mat'</t>
  </si>
  <si>
    <t>'JB373_Infoseek_20201112_144945.mat'</t>
  </si>
  <si>
    <t>'JB372_Infoseek_20201113_105820.mat'</t>
  </si>
  <si>
    <t>'20201113'</t>
  </si>
  <si>
    <t>Uncovered delays</t>
  </si>
  <si>
    <t>'JB371_Infoseek_20201113_101111.mat'</t>
  </si>
  <si>
    <t>Uncovered</t>
  </si>
  <si>
    <t>'JB371_Infoseek_20201113_101629.mat'</t>
  </si>
  <si>
    <t>'JB371_Infoseek_20201113_102712.mat'</t>
  </si>
  <si>
    <t>'JB372_Infoseek_20201113_112916.mat'</t>
  </si>
  <si>
    <t>'JB366_Infoseek_20201113_120155.mat'</t>
  </si>
  <si>
    <t>'JB373_Infoseek_20201113_132953.mat'</t>
  </si>
  <si>
    <t>'JB373_Infoseek_20201113_134114.mat'</t>
  </si>
  <si>
    <t>'JB371_Infoseek_20201116_142113.mat'</t>
  </si>
  <si>
    <t>'20201116'</t>
  </si>
  <si>
    <t>'JB370_Infoseek_20201113_145602.mat'</t>
  </si>
  <si>
    <t>'JB370_Infoseek_20201116_132619.mat'</t>
  </si>
  <si>
    <t>'JB370_Infoseek_20201116_135039.mat'</t>
  </si>
  <si>
    <t>'JB372_Infoseek_20201116_151259.mat'</t>
  </si>
  <si>
    <t>Uncovered Delays</t>
  </si>
  <si>
    <t>'JB373_Infoseek_20201116_155031.mat'</t>
  </si>
  <si>
    <t>'JB374_Infoseek_20201116_170140.mat'</t>
  </si>
  <si>
    <t>'JB375_Infoseek_20201116_174117.mat'</t>
  </si>
  <si>
    <t>'JB376_Infoseek_20201116_183833.mat'</t>
  </si>
  <si>
    <t>'JB376_Infoseek_20201116_184841.mat'</t>
  </si>
  <si>
    <t>Delays/Following odor - latch valves working</t>
  </si>
  <si>
    <t>Delays/Following odor latch valves working?</t>
  </si>
  <si>
    <t>'JB370_Infoseek_20201117_123403.mat'</t>
  </si>
  <si>
    <t>'20201117'</t>
  </si>
  <si>
    <t>'JB371_Infoseek_20201117_130248.mat'</t>
  </si>
  <si>
    <t>'JB372_Infoseek_20201117_134117.mat'</t>
  </si>
  <si>
    <t>'JB373_Infoseek_20201117_142527.mat'</t>
  </si>
  <si>
    <t>'JB370_Infoseek_20201118_101945.mat'</t>
  </si>
  <si>
    <t>'20201118'</t>
  </si>
  <si>
    <t>'JB374_Infoseek_20201117_150112.mat'</t>
  </si>
  <si>
    <t>'JB375_Infoseek_20201117_154729.mat'</t>
  </si>
  <si>
    <t>'JB376_Infoseek_20201117_164307.mat'</t>
  </si>
  <si>
    <t>'JB370_Infoseek_20201118_102504.mat'</t>
  </si>
  <si>
    <t>'JB371_Infoseek_20201118_105442.mat'</t>
  </si>
  <si>
    <t>'JB372_Infoseek_20201118_115302.mat'</t>
  </si>
  <si>
    <t>'JB373_Infoseek_20201118_130548.mat'</t>
  </si>
  <si>
    <t>'JB374_Infoseek_20201118_141125.mat'</t>
  </si>
  <si>
    <t>'JB376_Infoseek_20201118_152314.mat'</t>
  </si>
  <si>
    <t>'JB375_Infoseek_20201118_144751.mat'</t>
  </si>
  <si>
    <t xml:space="preserve"> </t>
  </si>
  <si>
    <t>'JB370_Infoseek_20201119_102523.mat'</t>
  </si>
  <si>
    <t>'20201119'</t>
  </si>
  <si>
    <t>'JB371_Infoseek_20201119_110617.mat'</t>
  </si>
  <si>
    <t>'JB372_Infoseek_20201119_124136.mat'</t>
  </si>
  <si>
    <t>'JB373_Infoseek_20201119_135331.mat'</t>
  </si>
  <si>
    <t>'JB374_Infoseek_20201119_151449.mat'</t>
  </si>
  <si>
    <t>'JB375_Infoseek_20201119_155946.mat'</t>
  </si>
  <si>
    <t>'JB376_Infoseek_20201119_163505.mat'</t>
  </si>
  <si>
    <t>'JB371_Infoseek_20201120_124139.mat'</t>
  </si>
  <si>
    <t>'20201120'</t>
  </si>
  <si>
    <t>'JB371_Infoseek_20201120_124824.mat'</t>
  </si>
  <si>
    <t>'JB372_Infoseek_20201120_140539.mat'</t>
  </si>
  <si>
    <t>Clogged random odor!</t>
  </si>
  <si>
    <t>'JB373_Infoseek_20201120_153016.mat'</t>
  </si>
  <si>
    <t>'JB374_Infoseek_20201120_162839.mat'</t>
  </si>
  <si>
    <t>'JB375_Infoseek_20201120_171343.mat'</t>
  </si>
  <si>
    <t>'JB376_Infoseek_20201120_174819.mat'</t>
  </si>
  <si>
    <t>'JB370_Infoseek_20201123_163720.mat'</t>
  </si>
  <si>
    <t>'20201123'</t>
  </si>
  <si>
    <t>'JB370_InfoseekTimeout_20201123_131014.mat'</t>
  </si>
  <si>
    <t>Timeout</t>
  </si>
  <si>
    <t>Clogged random odor! / bad latch valves b/c of DIO</t>
  </si>
  <si>
    <t>'JB371_Infoseek_20201123_170952.mat'</t>
  </si>
  <si>
    <t>'JB372_Infoseek_20201123_181601.mat'</t>
  </si>
  <si>
    <t>'JB374_InfoseekTimeout_20201123_131545.mat'</t>
  </si>
  <si>
    <t>'JB374_InfoseekTimeout_20201123_132310.mat'</t>
  </si>
  <si>
    <t>'JB374_InfoseekTimeout_20201123_133006.mat'</t>
  </si>
  <si>
    <t>'JB375_InfoseekTimeout_20201123_141329.mat'</t>
  </si>
  <si>
    <t>'JB376_InfoseekTimeout_20201123_151948.mat'</t>
  </si>
  <si>
    <t>'JB376_InfoseekTimeout_20201123_155803.mat'</t>
  </si>
  <si>
    <t>day info water</t>
  </si>
  <si>
    <t>day rand water</t>
  </si>
  <si>
    <t>'JB371_Infoseek_20201124_103759.mat'</t>
  </si>
  <si>
    <t>'20201124'</t>
  </si>
  <si>
    <t>'JB374_InfoseekTimeout_20201124_112156.mat'</t>
  </si>
  <si>
    <t>'JB372_Infoseek_20201124_122105.mat'</t>
  </si>
  <si>
    <t>'JB372_Infoseek_20201124_123729.mat'</t>
  </si>
  <si>
    <t>'JB373_Infoseek_20201124_135020.mat'</t>
  </si>
  <si>
    <t>'JB373_Infoseek_20201124_135820.mat'</t>
  </si>
  <si>
    <t>'JB376_InfoseekTimeout_20201124_150312.mat'</t>
  </si>
  <si>
    <t>'JB370_InfoseekTimeout_20201124_155700.mat'</t>
  </si>
  <si>
    <t>'JB375_InfoseekTimeout_20201124_163513.mat'</t>
  </si>
  <si>
    <t>'JB371_Infoseek_20201125_103653.mat'</t>
  </si>
  <si>
    <t>'20201125'</t>
  </si>
  <si>
    <t>'JB374_InfoseekTimeout_20201125_112512.mat'</t>
  </si>
  <si>
    <t>'JB374_InfoseekTimeout_20201125_112735.mat'</t>
  </si>
  <si>
    <t>'JB374_InfoseekTimeout_20201125_113453.mat'</t>
  </si>
  <si>
    <t>'JB374_InfoseekTimeout_20201125_113237.mat'</t>
  </si>
  <si>
    <t>'JB374_InfoseekTimeout_20201125_113641.mat'</t>
  </si>
  <si>
    <t>'JB374_Infoseek_20201125_114126.mat'</t>
  </si>
  <si>
    <t>'JB372_Infoseek_20201125_121135.mat'</t>
  </si>
  <si>
    <t>'JB373_Infoseek_20201125_132634.mat'</t>
  </si>
  <si>
    <t>'JB373_Infoseek_20201125_140242.mat'</t>
  </si>
  <si>
    <t>'JB375_InfoseekTimeout_20201125_142955.mat'</t>
  </si>
  <si>
    <t>'JB370_InfoseekTimeout_20201127_103452.mat'</t>
  </si>
  <si>
    <t>'20201127'</t>
  </si>
  <si>
    <t>'JB370_InfoseekTimeout_20201125_163036.mat'</t>
  </si>
  <si>
    <t>'JB371_Infoseek_20201127_114256.mat'</t>
  </si>
  <si>
    <t>'JB372_Infoseek_20201127_130705.mat'</t>
  </si>
  <si>
    <t>'JB373_Infoseek_20201127_142629.mat'</t>
  </si>
  <si>
    <t>'JB374_InfoseekTimeout_20201127_152453.mat'</t>
  </si>
  <si>
    <t>'JB375_InfoseekTimeout_20201127_161416.mat'</t>
  </si>
  <si>
    <t>'JB376_InfoseekTimeout_20201127_170513.mat'</t>
  </si>
  <si>
    <t>'JB371_Infoseek_20201130_111621.mat'</t>
  </si>
  <si>
    <t>'20201130'</t>
  </si>
  <si>
    <t>'JB371_Infoseek_20201130_113550.mat'</t>
  </si>
  <si>
    <t>'JB372_Infoseek_20201130_123916.mat'</t>
  </si>
  <si>
    <t>'JB373_Infoseek_20201130_140257.mat'</t>
  </si>
  <si>
    <t>'JB376_InfoseekTimeout_20201125_154100.mat'</t>
  </si>
  <si>
    <t>'JB376_InfoseekTimeout_20201130_183259.mat'</t>
  </si>
  <si>
    <t>'JB375_InfoseekTimeout_20201130_173545.mat'</t>
  </si>
  <si>
    <t>'JB374_InfoseekTimeout_20201130_161021.mat'</t>
  </si>
  <si>
    <t>'JB374_InfoseekTimeout_20201130_164002.mat'</t>
  </si>
  <si>
    <t>'JB370_InfoseekTimeout_20201130_105036.mat'</t>
  </si>
  <si>
    <t>'JB371_Infoseek_20201201_101251.mat'</t>
  </si>
  <si>
    <t>'20201201'</t>
  </si>
  <si>
    <t>'JB373_Infoseek_20201201_111627.mat'</t>
  </si>
  <si>
    <t>'JB372_Infoseek_20201201_123823.mat'</t>
  </si>
  <si>
    <t>'JB374_InfoseekTimeout_20201201_141545.mat'</t>
  </si>
  <si>
    <t>'JB376_InfoseekTimeout_20201201_152525.mat'</t>
  </si>
  <si>
    <t>'JB376_InfoseekTimeout_20201201_154507.mat'</t>
  </si>
  <si>
    <t>'JB375_InfoseekTimeout_20201201_162239.mat'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</si>
</sst>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6">
    <xf numFmtId="0" fontId="0" fillId="0" borderId="0" xfId="0"/>
    <xf numFmtId="0" fontId="3" fillId="0" borderId="0" xfId="0" applyFont="1"/>
    <xf numFmtId="9" fontId="4" fillId="2" borderId="1" xfId="1" quotePrefix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1" xfId="0" quotePrefix="1" applyNumberFormat="1" applyFont="1" applyBorder="1" applyAlignment="1">
      <alignment wrapText="1"/>
    </xf>
    <xf numFmtId="9" fontId="5" fillId="2" borderId="1" xfId="1" quotePrefix="1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9" fontId="3" fillId="0" borderId="0" xfId="1" applyFont="1"/>
    <xf numFmtId="1" fontId="5" fillId="0" borderId="1" xfId="0" quotePrefix="1" applyNumberFormat="1" applyFont="1" applyBorder="1" applyAlignment="1">
      <alignment wrapText="1"/>
    </xf>
    <xf numFmtId="0" fontId="0" fillId="0" borderId="1" xfId="0" applyBorder="1"/>
    <xf numFmtId="0" fontId="3" fillId="0" borderId="0" xfId="0" quotePrefix="1" applyFont="1"/>
    <xf numFmtId="0" fontId="0" fillId="0" borderId="0" xfId="0" applyBorder="1"/>
    <xf numFmtId="0" fontId="5" fillId="0" borderId="1" xfId="0" applyFont="1" applyBorder="1" applyAlignment="1">
      <alignment wrapText="1"/>
    </xf>
    <xf numFmtId="0" fontId="5" fillId="0" borderId="1" xfId="0" quotePrefix="1" applyFont="1" applyBorder="1" applyAlignment="1">
      <alignment wrapText="1"/>
    </xf>
    <xf numFmtId="9" fontId="6" fillId="3" borderId="1" xfId="1" quotePrefix="1" applyFont="1" applyFill="1" applyBorder="1" applyAlignment="1">
      <alignment wrapText="1"/>
    </xf>
    <xf numFmtId="9" fontId="3" fillId="2" borderId="0" xfId="1" applyFont="1" applyFill="1"/>
    <xf numFmtId="9" fontId="3" fillId="4" borderId="0" xfId="1" applyFont="1" applyFill="1"/>
    <xf numFmtId="0" fontId="1" fillId="0" borderId="0" xfId="0" applyFont="1"/>
    <xf numFmtId="9" fontId="3" fillId="5" borderId="0" xfId="1" applyFont="1" applyFill="1"/>
    <xf numFmtId="9" fontId="5" fillId="0" borderId="1" xfId="1" quotePrefix="1" applyFont="1" applyFill="1" applyBorder="1" applyAlignment="1">
      <alignment wrapText="1"/>
    </xf>
    <xf numFmtId="9" fontId="3" fillId="0" borderId="0" xfId="1" applyFont="1" applyFill="1"/>
    <xf numFmtId="0" fontId="3" fillId="0" borderId="1" xfId="0" applyFont="1" applyBorder="1"/>
    <xf numFmtId="9" fontId="3" fillId="0" borderId="1" xfId="1" applyFont="1" applyBorder="1"/>
    <xf numFmtId="9" fontId="3" fillId="0" borderId="1" xfId="1" applyFont="1" applyFill="1" applyBorder="1"/>
    <xf numFmtId="0" fontId="1" fillId="0" borderId="1" xfId="0" applyFont="1" applyBorder="1"/>
    <xf numFmtId="0" fontId="3" fillId="0" borderId="2" xfId="0" applyFont="1" applyBorder="1"/>
    <xf numFmtId="9" fontId="3" fillId="0" borderId="2" xfId="1" applyFont="1" applyBorder="1"/>
    <xf numFmtId="9" fontId="3" fillId="0" borderId="2" xfId="1" applyFont="1" applyFill="1" applyBorder="1"/>
    <xf numFmtId="0" fontId="1" fillId="0" borderId="2" xfId="0" applyFont="1" applyBorder="1"/>
    <xf numFmtId="0" fontId="1" fillId="0" borderId="0" xfId="0" applyFont="1" applyBorder="1"/>
    <xf numFmtId="164" fontId="5" fillId="0" borderId="1" xfId="0" quotePrefix="1" applyNumberFormat="1" applyFont="1" applyBorder="1" applyAlignment="1">
      <alignment wrapText="1"/>
    </xf>
    <xf numFmtId="164" fontId="1" fillId="0" borderId="0" xfId="0" applyNumberFormat="1" applyFont="1" applyBorder="1"/>
    <xf numFmtId="164" fontId="1" fillId="0" borderId="1" xfId="0" applyNumberFormat="1" applyFont="1" applyBorder="1"/>
    <xf numFmtId="164" fontId="1" fillId="0" borderId="2" xfId="0" applyNumberFormat="1" applyFont="1" applyBorder="1"/>
    <xf numFmtId="9" fontId="1" fillId="0" borderId="0" xfId="1" applyFont="1" applyBorder="1"/>
    <xf numFmtId="9" fontId="1" fillId="0" borderId="1" xfId="1" applyFont="1" applyBorder="1"/>
    <xf numFmtId="9" fontId="1" fillId="0" borderId="2" xfId="1" applyFont="1" applyBorder="1"/>
    <xf numFmtId="0" fontId="1" fillId="0" borderId="1" xfId="0" quotePrefix="1" applyFont="1" applyBorder="1"/>
    <xf numFmtId="9" fontId="1" fillId="0" borderId="1" xfId="1" applyFont="1" applyFill="1" applyBorder="1"/>
    <xf numFmtId="0" fontId="1" fillId="0" borderId="0" xfId="0" quotePrefix="1" applyFont="1"/>
    <xf numFmtId="9" fontId="1" fillId="0" borderId="0" xfId="1" applyFont="1"/>
    <xf numFmtId="9" fontId="1" fillId="0" borderId="0" xfId="1" applyFont="1" applyFill="1"/>
    <xf numFmtId="9" fontId="1" fillId="0" borderId="2" xfId="1" applyFont="1" applyFill="1" applyBorder="1"/>
    <xf numFmtId="0" fontId="1" fillId="0" borderId="2" xfId="0" quotePrefix="1" applyFont="1" applyBorder="1"/>
    <xf numFmtId="0" fontId="1" fillId="2" borderId="1" xfId="0" applyFont="1" applyFill="1" applyBorder="1"/>
    <xf numFmtId="0" fontId="1" fillId="0" borderId="0" xfId="0" quotePrefix="1" applyFont="1" applyBorder="1"/>
    <xf numFmtId="9" fontId="1" fillId="0" borderId="0" xfId="1" applyFont="1" applyFill="1" applyBorder="1"/>
    <xf numFmtId="164" fontId="5" fillId="0" borderId="0" xfId="0" applyNumberFormat="1" applyFont="1" applyAlignment="1">
      <alignment wrapText="1"/>
    </xf>
    <xf numFmtId="164" fontId="1" fillId="0" borderId="0" xfId="0" applyNumberFormat="1" applyFont="1"/>
    <xf numFmtId="164" fontId="3" fillId="0" borderId="2" xfId="0" applyNumberFormat="1" applyFont="1" applyBorder="1"/>
    <xf numFmtId="0" fontId="1" fillId="6" borderId="0" xfId="0" applyFont="1" applyFill="1"/>
    <xf numFmtId="0" fontId="1" fillId="0" borderId="3" xfId="0" applyFont="1" applyBorder="1"/>
    <xf numFmtId="164" fontId="1" fillId="0" borderId="3" xfId="0" applyNumberFormat="1" applyFont="1" applyBorder="1"/>
    <xf numFmtId="0" fontId="1" fillId="6" borderId="1" xfId="0" applyFont="1" applyFill="1" applyBorder="1"/>
    <xf numFmtId="0" fontId="1" fillId="6" borderId="2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"/>
  <sheetViews>
    <sheetView topLeftCell="I1" workbookViewId="0">
      <selection activeCell="Q2" sqref="Q2"/>
    </sheetView>
  </sheetViews>
  <sheetFormatPr defaultColWidth="8.625" defaultRowHeight="12.75" x14ac:dyDescent="0.2"/>
  <cols>
    <col min="1" max="1" width="28.5" style="1" customWidth="1"/>
    <col min="2" max="3" width="8.625" style="1" customWidth="1"/>
    <col min="4" max="4" width="8.625" style="1"/>
    <col min="5" max="12" width="8.625" style="1" customWidth="1"/>
    <col min="13" max="26" width="8.625" style="1"/>
    <col min="27" max="30" width="8.625" style="1" customWidth="1"/>
    <col min="31" max="32" width="8.625" style="1"/>
    <col min="33" max="36" width="8.625" style="8"/>
    <col min="37" max="43" width="8.625" style="1"/>
    <col min="44" max="45" width="8.625" style="8"/>
    <col min="46" max="16384" width="8.625" style="1"/>
  </cols>
  <sheetData>
    <row r="1" spans="1:65" s="1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13" t="s">
        <v>11</v>
      </c>
      <c r="AA1" s="13" t="s">
        <v>12</v>
      </c>
      <c r="AB1" s="13" t="s">
        <v>13</v>
      </c>
      <c r="AC1" s="13" t="s">
        <v>14</v>
      </c>
      <c r="AD1" s="13" t="s">
        <v>15</v>
      </c>
      <c r="AE1" s="13" t="s">
        <v>16</v>
      </c>
      <c r="AF1" s="1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5" t="s">
        <v>23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13" t="s">
        <v>32</v>
      </c>
      <c r="AU1" s="1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1896</v>
      </c>
      <c r="BM1" s="10">
        <f>SUM($AO$2:$AO$1048576,$AQ$2:$AQ$1048576)</f>
        <v>1941</v>
      </c>
    </row>
    <row r="2" spans="1:65" ht="14.25" x14ac:dyDescent="0.2">
      <c r="A2" s="1" t="s">
        <v>64</v>
      </c>
      <c r="B2" s="11" t="s">
        <v>86</v>
      </c>
      <c r="C2" s="1">
        <v>1000</v>
      </c>
      <c r="D2" s="1">
        <v>4</v>
      </c>
      <c r="E2" s="1">
        <v>0</v>
      </c>
      <c r="F2" s="1">
        <v>0</v>
      </c>
      <c r="G2" s="1">
        <v>2</v>
      </c>
      <c r="H2" s="1">
        <v>1</v>
      </c>
      <c r="I2" s="1">
        <v>0</v>
      </c>
      <c r="J2" s="1">
        <v>1</v>
      </c>
      <c r="K2" s="1">
        <v>2</v>
      </c>
      <c r="L2" s="1">
        <v>3</v>
      </c>
      <c r="M2" s="1">
        <v>0</v>
      </c>
      <c r="N2" s="1">
        <v>0.25</v>
      </c>
      <c r="O2" s="1">
        <v>0</v>
      </c>
      <c r="P2" s="1">
        <v>1.2</v>
      </c>
      <c r="Q2" s="1">
        <v>0</v>
      </c>
      <c r="R2" s="1">
        <v>10</v>
      </c>
      <c r="S2" s="1">
        <v>2</v>
      </c>
      <c r="T2" s="1">
        <v>0</v>
      </c>
      <c r="U2" s="1">
        <v>2</v>
      </c>
      <c r="V2" s="1">
        <v>0</v>
      </c>
      <c r="W2" s="1">
        <v>0.5</v>
      </c>
      <c r="X2" s="1">
        <v>0.5</v>
      </c>
      <c r="Y2" s="1">
        <v>1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67</v>
      </c>
      <c r="AF2" s="1">
        <v>36.790759999999999</v>
      </c>
      <c r="AG2" s="8">
        <v>0.88157894736842102</v>
      </c>
      <c r="AH2" s="8" t="s">
        <v>39</v>
      </c>
      <c r="AI2" s="8">
        <v>0.8</v>
      </c>
      <c r="AJ2" s="8">
        <v>0.92156862745098</v>
      </c>
      <c r="AK2" s="1">
        <v>0</v>
      </c>
      <c r="AL2" s="1">
        <v>20</v>
      </c>
      <c r="AM2" s="1">
        <v>47</v>
      </c>
      <c r="AN2" s="1">
        <v>11</v>
      </c>
      <c r="AO2" s="1">
        <v>10</v>
      </c>
      <c r="AP2" s="1">
        <v>0</v>
      </c>
      <c r="AQ2" s="1">
        <v>0</v>
      </c>
      <c r="AR2" s="8" t="s">
        <v>39</v>
      </c>
      <c r="AS2" s="8">
        <v>0.31343283582089598</v>
      </c>
      <c r="AT2" s="1">
        <v>48</v>
      </c>
      <c r="AU2" s="1">
        <v>0</v>
      </c>
      <c r="AV2" s="1">
        <v>48</v>
      </c>
      <c r="AX2" s="1" t="str">
        <f>B2</f>
        <v>'20201013'</v>
      </c>
      <c r="AY2" s="18" t="s">
        <v>240</v>
      </c>
      <c r="AZ2" s="12">
        <f t="shared" ref="AZ2:AZ27" si="0">SUMIF($B$2:$B$1048576,$B2,$AE$2:$AE$1048576)</f>
        <v>67</v>
      </c>
      <c r="BA2" s="12">
        <f t="shared" ref="BA2:BA27" si="1">SUMIF($B$2:$B$1048576,$B2,$AV$2:$AV$1048576)</f>
        <v>48</v>
      </c>
      <c r="BB2" s="12">
        <f t="shared" ref="BB2:BB27" si="2">SUMIF($B$2:$B$1048576,$B2,$AF$2:$AF$1048576)*60</f>
        <v>2207.4456</v>
      </c>
      <c r="BC2" s="12">
        <f>BB2/AZ2</f>
        <v>32.94694925373134</v>
      </c>
      <c r="BD2" s="12">
        <f t="shared" ref="BD2:BD27" si="3">SUMIF($B$2:$B$1048576,$B2,$AN$2:$AN$1048576)</f>
        <v>11</v>
      </c>
      <c r="BE2" s="12">
        <f t="shared" ref="BE2:BE27" si="4">SUMIF($B$2:$B$1048576,$B2,$AO$2:$AO$1048576)</f>
        <v>10</v>
      </c>
      <c r="BF2" s="12">
        <f t="shared" ref="BF2:BF27" si="5">SUMIF($B$2:$B$1048576,$B2,$AP$2:$AP$1048576)</f>
        <v>0</v>
      </c>
      <c r="BG2" s="12">
        <f t="shared" ref="BG2:BG27" si="6">SUMIF($B$2:$B$1048576,$B2,$AQ$2:$AQ$1048576)</f>
        <v>0</v>
      </c>
      <c r="BH2" s="1">
        <f>SUM(BD2,BF2)</f>
        <v>11</v>
      </c>
      <c r="BI2" s="1">
        <f>SUM(BE2,BG2)</f>
        <v>10</v>
      </c>
    </row>
    <row r="3" spans="1:65" ht="14.25" x14ac:dyDescent="0.2">
      <c r="A3" s="1" t="s">
        <v>65</v>
      </c>
      <c r="B3" s="11" t="s">
        <v>87</v>
      </c>
      <c r="C3" s="1">
        <v>1000</v>
      </c>
      <c r="D3" s="1">
        <v>4</v>
      </c>
      <c r="E3" s="1">
        <v>0</v>
      </c>
      <c r="F3" s="1">
        <v>0</v>
      </c>
      <c r="G3" s="1">
        <v>2</v>
      </c>
      <c r="H3" s="1">
        <v>1</v>
      </c>
      <c r="I3" s="1">
        <v>0</v>
      </c>
      <c r="J3" s="1">
        <v>1</v>
      </c>
      <c r="K3" s="1">
        <v>2</v>
      </c>
      <c r="L3" s="1">
        <v>3</v>
      </c>
      <c r="M3" s="1">
        <v>0</v>
      </c>
      <c r="N3" s="1">
        <v>0.25</v>
      </c>
      <c r="O3" s="1">
        <v>0</v>
      </c>
      <c r="P3" s="1">
        <v>1.2</v>
      </c>
      <c r="Q3" s="1">
        <v>0</v>
      </c>
      <c r="R3" s="1">
        <v>10</v>
      </c>
      <c r="S3" s="1">
        <v>2</v>
      </c>
      <c r="T3" s="1">
        <v>0</v>
      </c>
      <c r="U3" s="1">
        <v>2</v>
      </c>
      <c r="V3" s="1">
        <v>0</v>
      </c>
      <c r="W3" s="1">
        <v>0.5</v>
      </c>
      <c r="X3" s="1">
        <v>0.5</v>
      </c>
      <c r="Y3" s="1">
        <v>10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6</v>
      </c>
      <c r="AF3" s="1">
        <v>5.3067900000000003</v>
      </c>
      <c r="AG3" s="8">
        <v>1</v>
      </c>
      <c r="AH3" s="8" t="s">
        <v>39</v>
      </c>
      <c r="AI3" s="8">
        <v>1</v>
      </c>
      <c r="AJ3" s="8">
        <v>1</v>
      </c>
      <c r="AK3" s="1">
        <v>0</v>
      </c>
      <c r="AL3" s="1">
        <v>2</v>
      </c>
      <c r="AM3" s="1">
        <v>4</v>
      </c>
      <c r="AN3" s="1">
        <v>2</v>
      </c>
      <c r="AO3" s="1">
        <v>2</v>
      </c>
      <c r="AP3" s="1">
        <v>0</v>
      </c>
      <c r="AQ3" s="1">
        <v>0</v>
      </c>
      <c r="AR3" s="8" t="s">
        <v>39</v>
      </c>
      <c r="AS3" s="8">
        <v>0.66666666666666696</v>
      </c>
      <c r="AT3" s="1">
        <v>0</v>
      </c>
      <c r="AU3" s="1">
        <v>0</v>
      </c>
      <c r="AV3" s="1">
        <v>0</v>
      </c>
      <c r="AX3" s="1" t="str">
        <f t="shared" ref="AX3:AX12" si="7">B3</f>
        <v>'20201014'</v>
      </c>
      <c r="AY3" s="1" t="s">
        <v>113</v>
      </c>
      <c r="AZ3" s="12">
        <f t="shared" si="0"/>
        <v>85</v>
      </c>
      <c r="BA3" s="12">
        <f t="shared" si="1"/>
        <v>208</v>
      </c>
      <c r="BB3" s="12">
        <f t="shared" si="2"/>
        <v>2789.443900000002</v>
      </c>
      <c r="BC3" s="12">
        <f t="shared" ref="BC3:BC12" si="8">BB3/AZ3</f>
        <v>32.816987058823557</v>
      </c>
      <c r="BD3" s="12">
        <f t="shared" si="3"/>
        <v>31</v>
      </c>
      <c r="BE3" s="12">
        <f t="shared" si="4"/>
        <v>30</v>
      </c>
      <c r="BF3" s="12">
        <f t="shared" si="5"/>
        <v>0</v>
      </c>
      <c r="BG3" s="12">
        <f t="shared" si="6"/>
        <v>0</v>
      </c>
      <c r="BH3" s="1">
        <f t="shared" ref="BH3:BH12" si="9">SUM(BD3,BF3)</f>
        <v>31</v>
      </c>
      <c r="BI3" s="1">
        <f t="shared" ref="BI3:BI12" si="10">SUM(BE3,BG3)</f>
        <v>30</v>
      </c>
    </row>
    <row r="4" spans="1:65" ht="14.25" x14ac:dyDescent="0.2">
      <c r="A4" s="1" t="s">
        <v>66</v>
      </c>
      <c r="B4" s="11" t="s">
        <v>87</v>
      </c>
      <c r="C4" s="1">
        <v>1000</v>
      </c>
      <c r="D4" s="1">
        <v>4</v>
      </c>
      <c r="E4" s="1">
        <v>0</v>
      </c>
      <c r="F4" s="1">
        <v>0</v>
      </c>
      <c r="G4" s="1">
        <v>2</v>
      </c>
      <c r="H4" s="1">
        <v>1</v>
      </c>
      <c r="I4" s="1">
        <v>0</v>
      </c>
      <c r="J4" s="1">
        <v>1</v>
      </c>
      <c r="K4" s="1">
        <v>2</v>
      </c>
      <c r="L4" s="1">
        <v>3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2</v>
      </c>
      <c r="T4" s="1">
        <v>0</v>
      </c>
      <c r="U4" s="1">
        <v>2</v>
      </c>
      <c r="V4" s="1">
        <v>0</v>
      </c>
      <c r="W4" s="1">
        <v>0.5</v>
      </c>
      <c r="X4" s="1">
        <v>0.5</v>
      </c>
      <c r="Y4" s="1">
        <v>20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79</v>
      </c>
      <c r="AF4" s="1">
        <v>41.183941666666698</v>
      </c>
      <c r="AG4" s="8">
        <v>0.840425531914894</v>
      </c>
      <c r="AH4" s="8" t="s">
        <v>39</v>
      </c>
      <c r="AI4" s="8">
        <v>0.9375</v>
      </c>
      <c r="AJ4" s="8">
        <v>0.79032258064516103</v>
      </c>
      <c r="AK4" s="1">
        <v>0</v>
      </c>
      <c r="AL4" s="1">
        <v>30</v>
      </c>
      <c r="AM4" s="1">
        <v>49</v>
      </c>
      <c r="AN4" s="1">
        <v>29</v>
      </c>
      <c r="AO4" s="1">
        <v>28</v>
      </c>
      <c r="AP4" s="1">
        <v>0</v>
      </c>
      <c r="AQ4" s="1">
        <v>0</v>
      </c>
      <c r="AR4" s="8" t="s">
        <v>39</v>
      </c>
      <c r="AS4" s="8">
        <v>0.721518987341772</v>
      </c>
      <c r="AT4" s="1">
        <v>72</v>
      </c>
      <c r="AU4" s="1">
        <v>136</v>
      </c>
      <c r="AV4" s="1">
        <v>208</v>
      </c>
      <c r="AX4" s="1" t="str">
        <f t="shared" si="7"/>
        <v>'20201014'</v>
      </c>
      <c r="AY4" s="1" t="s">
        <v>113</v>
      </c>
      <c r="AZ4" s="12">
        <f t="shared" si="0"/>
        <v>85</v>
      </c>
      <c r="BA4" s="12">
        <f t="shared" si="1"/>
        <v>208</v>
      </c>
      <c r="BB4" s="12">
        <f t="shared" si="2"/>
        <v>2789.443900000002</v>
      </c>
      <c r="BC4" s="12">
        <f t="shared" si="8"/>
        <v>32.816987058823557</v>
      </c>
      <c r="BD4" s="12">
        <f t="shared" si="3"/>
        <v>31</v>
      </c>
      <c r="BE4" s="12">
        <f t="shared" si="4"/>
        <v>30</v>
      </c>
      <c r="BF4" s="12">
        <f t="shared" si="5"/>
        <v>0</v>
      </c>
      <c r="BG4" s="12">
        <f t="shared" si="6"/>
        <v>0</v>
      </c>
      <c r="BH4" s="1">
        <f t="shared" si="9"/>
        <v>31</v>
      </c>
      <c r="BI4" s="1">
        <f t="shared" si="10"/>
        <v>30</v>
      </c>
    </row>
    <row r="5" spans="1:65" ht="14.25" x14ac:dyDescent="0.2">
      <c r="A5" s="1" t="s">
        <v>67</v>
      </c>
      <c r="B5" s="11" t="s">
        <v>88</v>
      </c>
      <c r="C5" s="1">
        <v>1000</v>
      </c>
      <c r="D5" s="1">
        <v>4</v>
      </c>
      <c r="E5" s="1">
        <v>0</v>
      </c>
      <c r="F5" s="1">
        <v>0</v>
      </c>
      <c r="G5" s="1">
        <v>2</v>
      </c>
      <c r="H5" s="1">
        <v>1</v>
      </c>
      <c r="I5" s="1">
        <v>0</v>
      </c>
      <c r="J5" s="1">
        <v>1</v>
      </c>
      <c r="K5" s="1">
        <v>2</v>
      </c>
      <c r="L5" s="1">
        <v>3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2</v>
      </c>
      <c r="T5" s="1">
        <v>0</v>
      </c>
      <c r="U5" s="1">
        <v>2</v>
      </c>
      <c r="V5" s="1">
        <v>0</v>
      </c>
      <c r="W5" s="1">
        <v>0.5</v>
      </c>
      <c r="X5" s="1">
        <v>0.5</v>
      </c>
      <c r="Y5" s="1">
        <v>20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71</v>
      </c>
      <c r="AF5" s="1">
        <v>40.919125000000001</v>
      </c>
      <c r="AG5" s="8">
        <v>0.86585365853658502</v>
      </c>
      <c r="AH5" s="8" t="s">
        <v>39</v>
      </c>
      <c r="AI5" s="8">
        <v>0.88235294117647101</v>
      </c>
      <c r="AJ5" s="8">
        <v>0.85416666666666696</v>
      </c>
      <c r="AK5" s="1">
        <v>0</v>
      </c>
      <c r="AL5" s="1">
        <v>30</v>
      </c>
      <c r="AM5" s="1">
        <v>41</v>
      </c>
      <c r="AN5" s="1">
        <v>24</v>
      </c>
      <c r="AO5" s="1">
        <v>24</v>
      </c>
      <c r="AP5" s="1">
        <v>0</v>
      </c>
      <c r="AQ5" s="1">
        <v>0</v>
      </c>
      <c r="AR5" s="8" t="s">
        <v>39</v>
      </c>
      <c r="AS5" s="8">
        <v>0.676056338028169</v>
      </c>
      <c r="AT5" s="1">
        <v>56</v>
      </c>
      <c r="AU5" s="1">
        <v>96</v>
      </c>
      <c r="AV5" s="1">
        <v>152</v>
      </c>
      <c r="AX5" s="1" t="str">
        <f t="shared" si="7"/>
        <v>'20201015'</v>
      </c>
      <c r="AY5" s="1" t="s">
        <v>113</v>
      </c>
      <c r="AZ5" s="12">
        <f t="shared" si="0"/>
        <v>71</v>
      </c>
      <c r="BA5" s="12">
        <f t="shared" si="1"/>
        <v>152</v>
      </c>
      <c r="BB5" s="12">
        <f t="shared" si="2"/>
        <v>2455.1475</v>
      </c>
      <c r="BC5" s="12">
        <f t="shared" si="8"/>
        <v>34.579542253521126</v>
      </c>
      <c r="BD5" s="12">
        <f t="shared" si="3"/>
        <v>24</v>
      </c>
      <c r="BE5" s="12">
        <f t="shared" si="4"/>
        <v>24</v>
      </c>
      <c r="BF5" s="12">
        <f t="shared" si="5"/>
        <v>0</v>
      </c>
      <c r="BG5" s="12">
        <f t="shared" si="6"/>
        <v>0</v>
      </c>
      <c r="BH5" s="1">
        <f t="shared" si="9"/>
        <v>24</v>
      </c>
      <c r="BI5" s="1">
        <f t="shared" si="10"/>
        <v>24</v>
      </c>
    </row>
    <row r="6" spans="1:65" ht="14.25" x14ac:dyDescent="0.2">
      <c r="A6" s="1" t="s">
        <v>68</v>
      </c>
      <c r="B6" s="11" t="s">
        <v>89</v>
      </c>
      <c r="C6" s="1">
        <v>1000</v>
      </c>
      <c r="D6" s="1">
        <v>4</v>
      </c>
      <c r="E6" s="1">
        <v>0</v>
      </c>
      <c r="F6" s="1">
        <v>0</v>
      </c>
      <c r="G6" s="1">
        <v>2</v>
      </c>
      <c r="H6" s="1">
        <v>1</v>
      </c>
      <c r="I6" s="1">
        <v>0</v>
      </c>
      <c r="J6" s="1">
        <v>1</v>
      </c>
      <c r="K6" s="1">
        <v>2</v>
      </c>
      <c r="L6" s="1">
        <v>3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2</v>
      </c>
      <c r="T6" s="1">
        <v>0</v>
      </c>
      <c r="U6" s="1">
        <v>2</v>
      </c>
      <c r="V6" s="1">
        <v>0</v>
      </c>
      <c r="W6" s="1">
        <v>0.5</v>
      </c>
      <c r="X6" s="1">
        <v>0.5</v>
      </c>
      <c r="Y6" s="1">
        <v>20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52</v>
      </c>
      <c r="AF6" s="1">
        <v>21.3446583333333</v>
      </c>
      <c r="AG6" s="8">
        <v>0.91228070175438603</v>
      </c>
      <c r="AH6" s="8" t="s">
        <v>39</v>
      </c>
      <c r="AI6" s="8">
        <v>0.95652173913043503</v>
      </c>
      <c r="AJ6" s="8">
        <v>0.88235294117647101</v>
      </c>
      <c r="AK6" s="1">
        <v>0</v>
      </c>
      <c r="AL6" s="1">
        <v>22</v>
      </c>
      <c r="AM6" s="1">
        <v>30</v>
      </c>
      <c r="AN6" s="1">
        <v>20</v>
      </c>
      <c r="AO6" s="1">
        <v>19</v>
      </c>
      <c r="AP6" s="1">
        <v>0</v>
      </c>
      <c r="AQ6" s="1">
        <v>0</v>
      </c>
      <c r="AR6" s="8" t="s">
        <v>39</v>
      </c>
      <c r="AS6" s="8">
        <v>0.75</v>
      </c>
      <c r="AT6" s="1">
        <v>32</v>
      </c>
      <c r="AU6" s="1">
        <v>64</v>
      </c>
      <c r="AV6" s="1">
        <v>96</v>
      </c>
      <c r="AX6" s="1" t="str">
        <f t="shared" si="7"/>
        <v>'20201016'</v>
      </c>
      <c r="AY6" s="1" t="s">
        <v>113</v>
      </c>
      <c r="AZ6" s="12">
        <f t="shared" si="0"/>
        <v>176</v>
      </c>
      <c r="BA6" s="12">
        <f t="shared" si="1"/>
        <v>480</v>
      </c>
      <c r="BB6" s="12">
        <f t="shared" si="2"/>
        <v>4796.0254999999979</v>
      </c>
      <c r="BC6" s="12">
        <f t="shared" si="8"/>
        <v>27.250144886363625</v>
      </c>
      <c r="BD6" s="12">
        <f t="shared" si="3"/>
        <v>64</v>
      </c>
      <c r="BE6" s="12">
        <f t="shared" si="4"/>
        <v>64</v>
      </c>
      <c r="BF6" s="12">
        <f t="shared" si="5"/>
        <v>0</v>
      </c>
      <c r="BG6" s="12">
        <f t="shared" si="6"/>
        <v>0</v>
      </c>
      <c r="BH6" s="1">
        <f t="shared" si="9"/>
        <v>64</v>
      </c>
      <c r="BI6" s="1">
        <f t="shared" si="10"/>
        <v>64</v>
      </c>
    </row>
    <row r="7" spans="1:65" ht="14.25" x14ac:dyDescent="0.2">
      <c r="A7" s="1" t="s">
        <v>69</v>
      </c>
      <c r="B7" s="11" t="s">
        <v>89</v>
      </c>
      <c r="C7" s="1">
        <v>1000</v>
      </c>
      <c r="D7" s="1">
        <v>4</v>
      </c>
      <c r="E7" s="1">
        <v>0</v>
      </c>
      <c r="F7" s="1">
        <v>0</v>
      </c>
      <c r="G7" s="1">
        <v>2</v>
      </c>
      <c r="H7" s="1">
        <v>1</v>
      </c>
      <c r="I7" s="1">
        <v>0</v>
      </c>
      <c r="J7" s="1">
        <v>1</v>
      </c>
      <c r="K7" s="1">
        <v>2</v>
      </c>
      <c r="L7" s="1">
        <v>3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20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124</v>
      </c>
      <c r="AF7" s="1">
        <v>58.589100000000002</v>
      </c>
      <c r="AG7" s="8">
        <v>0.90510948905109501</v>
      </c>
      <c r="AH7" s="8" t="s">
        <v>39</v>
      </c>
      <c r="AI7" s="8">
        <v>0.96226415094339601</v>
      </c>
      <c r="AJ7" s="8">
        <v>0.86904761904761896</v>
      </c>
      <c r="AK7" s="1">
        <v>0</v>
      </c>
      <c r="AL7" s="1">
        <v>51</v>
      </c>
      <c r="AM7" s="1">
        <v>73</v>
      </c>
      <c r="AN7" s="1">
        <v>44</v>
      </c>
      <c r="AO7" s="1">
        <v>45</v>
      </c>
      <c r="AP7" s="1">
        <v>0</v>
      </c>
      <c r="AQ7" s="1">
        <v>0</v>
      </c>
      <c r="AR7" s="8" t="s">
        <v>39</v>
      </c>
      <c r="AS7" s="8">
        <v>0.717741935483871</v>
      </c>
      <c r="AT7" s="1">
        <v>176</v>
      </c>
      <c r="AU7" s="1">
        <v>208</v>
      </c>
      <c r="AV7" s="1">
        <v>384</v>
      </c>
      <c r="AX7" s="1" t="str">
        <f t="shared" si="7"/>
        <v>'20201016'</v>
      </c>
      <c r="AY7" s="1" t="s">
        <v>113</v>
      </c>
      <c r="AZ7" s="12">
        <f t="shared" si="0"/>
        <v>176</v>
      </c>
      <c r="BA7" s="12">
        <f t="shared" si="1"/>
        <v>480</v>
      </c>
      <c r="BB7" s="12">
        <f t="shared" si="2"/>
        <v>4796.0254999999979</v>
      </c>
      <c r="BC7" s="12">
        <f t="shared" si="8"/>
        <v>27.250144886363625</v>
      </c>
      <c r="BD7" s="12">
        <f t="shared" si="3"/>
        <v>64</v>
      </c>
      <c r="BE7" s="12">
        <f t="shared" si="4"/>
        <v>64</v>
      </c>
      <c r="BF7" s="12">
        <f t="shared" si="5"/>
        <v>0</v>
      </c>
      <c r="BG7" s="12">
        <f t="shared" si="6"/>
        <v>0</v>
      </c>
      <c r="BH7" s="1">
        <f t="shared" si="9"/>
        <v>64</v>
      </c>
      <c r="BI7" s="1">
        <f t="shared" si="10"/>
        <v>64</v>
      </c>
    </row>
    <row r="8" spans="1:65" ht="14.25" x14ac:dyDescent="0.2">
      <c r="A8" s="1" t="s">
        <v>70</v>
      </c>
      <c r="B8" s="11" t="s">
        <v>90</v>
      </c>
      <c r="C8" s="1">
        <v>1000</v>
      </c>
      <c r="D8" s="1">
        <v>4</v>
      </c>
      <c r="E8" s="1">
        <v>0</v>
      </c>
      <c r="F8" s="1">
        <v>0</v>
      </c>
      <c r="G8" s="1">
        <v>2</v>
      </c>
      <c r="H8" s="1">
        <v>1</v>
      </c>
      <c r="I8" s="1">
        <v>0</v>
      </c>
      <c r="J8" s="1">
        <v>1</v>
      </c>
      <c r="K8" s="1">
        <v>2</v>
      </c>
      <c r="L8" s="1">
        <v>3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20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2</v>
      </c>
      <c r="AF8" s="1">
        <v>1.0184883333333301</v>
      </c>
      <c r="AG8" s="8">
        <v>0.66666666666666696</v>
      </c>
      <c r="AH8" s="8" t="s">
        <v>39</v>
      </c>
      <c r="AI8" s="8">
        <v>1</v>
      </c>
      <c r="AJ8" s="8">
        <v>0.5</v>
      </c>
      <c r="AK8" s="1">
        <v>0</v>
      </c>
      <c r="AL8" s="1">
        <v>1</v>
      </c>
      <c r="AM8" s="1">
        <v>1</v>
      </c>
      <c r="AN8" s="1">
        <v>1</v>
      </c>
      <c r="AO8" s="1">
        <v>1</v>
      </c>
      <c r="AP8" s="1">
        <v>0</v>
      </c>
      <c r="AQ8" s="1">
        <v>0</v>
      </c>
      <c r="AR8" s="8" t="s">
        <v>39</v>
      </c>
      <c r="AS8" s="8">
        <v>1</v>
      </c>
      <c r="AT8" s="1">
        <v>16</v>
      </c>
      <c r="AU8" s="1">
        <v>0</v>
      </c>
      <c r="AV8" s="1">
        <v>16</v>
      </c>
      <c r="AX8" s="1" t="str">
        <f t="shared" si="7"/>
        <v>'20201019'</v>
      </c>
      <c r="AY8" s="1" t="s">
        <v>113</v>
      </c>
      <c r="AZ8" s="12">
        <f t="shared" si="0"/>
        <v>185</v>
      </c>
      <c r="BA8" s="12">
        <f t="shared" si="1"/>
        <v>320</v>
      </c>
      <c r="BB8" s="12">
        <f t="shared" si="2"/>
        <v>4322.1158999999998</v>
      </c>
      <c r="BC8" s="12">
        <f t="shared" si="8"/>
        <v>23.362788648648646</v>
      </c>
      <c r="BD8" s="12">
        <f t="shared" si="3"/>
        <v>66</v>
      </c>
      <c r="BE8" s="12">
        <f t="shared" si="4"/>
        <v>69</v>
      </c>
      <c r="BF8" s="12">
        <f t="shared" si="5"/>
        <v>0</v>
      </c>
      <c r="BG8" s="12">
        <f t="shared" si="6"/>
        <v>0</v>
      </c>
      <c r="BH8" s="1">
        <f t="shared" si="9"/>
        <v>66</v>
      </c>
      <c r="BI8" s="1">
        <f t="shared" si="10"/>
        <v>69</v>
      </c>
    </row>
    <row r="9" spans="1:65" ht="14.25" x14ac:dyDescent="0.2">
      <c r="A9" s="1" t="s">
        <v>71</v>
      </c>
      <c r="B9" s="11" t="s">
        <v>90</v>
      </c>
      <c r="C9" s="1">
        <v>1000</v>
      </c>
      <c r="D9" s="1">
        <v>4</v>
      </c>
      <c r="E9" s="1">
        <v>0</v>
      </c>
      <c r="F9" s="1">
        <v>0</v>
      </c>
      <c r="G9" s="1">
        <v>2</v>
      </c>
      <c r="H9" s="1">
        <v>1</v>
      </c>
      <c r="I9" s="1">
        <v>0</v>
      </c>
      <c r="J9" s="1">
        <v>1</v>
      </c>
      <c r="K9" s="1">
        <v>2</v>
      </c>
      <c r="L9" s="1">
        <v>3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20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20</v>
      </c>
      <c r="AF9" s="1">
        <v>9.4605216666666703</v>
      </c>
      <c r="AG9" s="8">
        <v>1</v>
      </c>
      <c r="AH9" s="8" t="s">
        <v>39</v>
      </c>
      <c r="AI9" s="8">
        <v>1</v>
      </c>
      <c r="AJ9" s="8">
        <v>1</v>
      </c>
      <c r="AK9" s="1">
        <v>0</v>
      </c>
      <c r="AL9" s="1">
        <v>4</v>
      </c>
      <c r="AM9" s="1">
        <v>16</v>
      </c>
      <c r="AN9" s="1">
        <v>2</v>
      </c>
      <c r="AO9" s="1">
        <v>5</v>
      </c>
      <c r="AP9" s="1">
        <v>0</v>
      </c>
      <c r="AQ9" s="1">
        <v>0</v>
      </c>
      <c r="AR9" s="8" t="s">
        <v>39</v>
      </c>
      <c r="AS9" s="8">
        <v>0.35</v>
      </c>
      <c r="AT9" s="1">
        <v>0</v>
      </c>
      <c r="AU9" s="1">
        <v>0</v>
      </c>
      <c r="AV9" s="1">
        <v>0</v>
      </c>
      <c r="AX9" s="1" t="str">
        <f t="shared" si="7"/>
        <v>'20201019'</v>
      </c>
      <c r="AY9" s="1" t="s">
        <v>113</v>
      </c>
      <c r="AZ9" s="12">
        <f t="shared" si="0"/>
        <v>185</v>
      </c>
      <c r="BA9" s="12">
        <f t="shared" si="1"/>
        <v>320</v>
      </c>
      <c r="BB9" s="12">
        <f t="shared" si="2"/>
        <v>4322.1158999999998</v>
      </c>
      <c r="BC9" s="12">
        <f t="shared" si="8"/>
        <v>23.362788648648646</v>
      </c>
      <c r="BD9" s="12">
        <f t="shared" si="3"/>
        <v>66</v>
      </c>
      <c r="BE9" s="12">
        <f t="shared" si="4"/>
        <v>69</v>
      </c>
      <c r="BF9" s="12">
        <f t="shared" si="5"/>
        <v>0</v>
      </c>
      <c r="BG9" s="12">
        <f t="shared" si="6"/>
        <v>0</v>
      </c>
      <c r="BH9" s="1">
        <f t="shared" si="9"/>
        <v>66</v>
      </c>
      <c r="BI9" s="1">
        <f t="shared" si="10"/>
        <v>69</v>
      </c>
    </row>
    <row r="10" spans="1:65" ht="14.25" x14ac:dyDescent="0.2">
      <c r="A10" s="1" t="s">
        <v>72</v>
      </c>
      <c r="B10" s="11" t="s">
        <v>90</v>
      </c>
      <c r="C10" s="1">
        <v>1000</v>
      </c>
      <c r="D10" s="1">
        <v>4</v>
      </c>
      <c r="E10" s="1">
        <v>0</v>
      </c>
      <c r="F10" s="1">
        <v>0</v>
      </c>
      <c r="G10" s="1">
        <v>2</v>
      </c>
      <c r="H10" s="1">
        <v>1</v>
      </c>
      <c r="I10" s="1">
        <v>0</v>
      </c>
      <c r="J10" s="1">
        <v>1</v>
      </c>
      <c r="K10" s="1">
        <v>2</v>
      </c>
      <c r="L10" s="1">
        <v>3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20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163</v>
      </c>
      <c r="AF10" s="1">
        <v>61.556255</v>
      </c>
      <c r="AG10" s="8">
        <v>0.88586956521739102</v>
      </c>
      <c r="AH10" s="8" t="s">
        <v>39</v>
      </c>
      <c r="AI10" s="8">
        <v>0.84146341463414598</v>
      </c>
      <c r="AJ10" s="8">
        <v>0.92156862745098</v>
      </c>
      <c r="AK10" s="1">
        <v>0</v>
      </c>
      <c r="AL10" s="1">
        <v>69</v>
      </c>
      <c r="AM10" s="1">
        <v>94</v>
      </c>
      <c r="AN10" s="1">
        <v>63</v>
      </c>
      <c r="AO10" s="1">
        <v>63</v>
      </c>
      <c r="AP10" s="1">
        <v>0</v>
      </c>
      <c r="AQ10" s="1">
        <v>0</v>
      </c>
      <c r="AR10" s="8" t="s">
        <v>39</v>
      </c>
      <c r="AS10" s="8">
        <v>0.77300613496932502</v>
      </c>
      <c r="AT10" s="1">
        <v>224</v>
      </c>
      <c r="AU10" s="1">
        <v>80</v>
      </c>
      <c r="AV10" s="1">
        <v>304</v>
      </c>
      <c r="AX10" s="1" t="str">
        <f t="shared" ref="AX10" si="11">B10</f>
        <v>'20201019'</v>
      </c>
      <c r="AY10" s="1" t="s">
        <v>113</v>
      </c>
      <c r="AZ10" s="12">
        <f t="shared" si="0"/>
        <v>185</v>
      </c>
      <c r="BA10" s="12">
        <f t="shared" si="1"/>
        <v>320</v>
      </c>
      <c r="BB10" s="12">
        <f t="shared" si="2"/>
        <v>4322.1158999999998</v>
      </c>
      <c r="BC10" s="12">
        <f t="shared" ref="BC10" si="12">BB10/AZ10</f>
        <v>23.362788648648646</v>
      </c>
      <c r="BD10" s="12">
        <f t="shared" si="3"/>
        <v>66</v>
      </c>
      <c r="BE10" s="12">
        <f t="shared" si="4"/>
        <v>69</v>
      </c>
      <c r="BF10" s="12">
        <f t="shared" si="5"/>
        <v>0</v>
      </c>
      <c r="BG10" s="12">
        <f t="shared" si="6"/>
        <v>0</v>
      </c>
      <c r="BH10" s="1">
        <f t="shared" ref="BH10" si="13">SUM(BD10,BF10)</f>
        <v>66</v>
      </c>
      <c r="BI10" s="1">
        <f t="shared" ref="BI10" si="14">SUM(BE10,BG10)</f>
        <v>69</v>
      </c>
    </row>
    <row r="11" spans="1:65" ht="14.25" x14ac:dyDescent="0.2">
      <c r="A11" s="1" t="s">
        <v>73</v>
      </c>
      <c r="B11" s="11" t="s">
        <v>91</v>
      </c>
      <c r="C11" s="1">
        <v>1000</v>
      </c>
      <c r="D11" s="1">
        <v>4</v>
      </c>
      <c r="E11" s="1">
        <v>0</v>
      </c>
      <c r="F11" s="1">
        <v>0</v>
      </c>
      <c r="G11" s="1">
        <v>2</v>
      </c>
      <c r="H11" s="1">
        <v>1</v>
      </c>
      <c r="I11" s="1">
        <v>0</v>
      </c>
      <c r="J11" s="1">
        <v>1</v>
      </c>
      <c r="K11" s="1">
        <v>2</v>
      </c>
      <c r="L11" s="1">
        <v>3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20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187</v>
      </c>
      <c r="AF11" s="1">
        <v>69.735161666666698</v>
      </c>
      <c r="AG11" s="8">
        <v>0.86574074074074103</v>
      </c>
      <c r="AH11" s="8" t="s">
        <v>39</v>
      </c>
      <c r="AI11" s="8">
        <v>0.80508474576271205</v>
      </c>
      <c r="AJ11" s="8">
        <v>0.93877551020408201</v>
      </c>
      <c r="AK11" s="1">
        <v>0</v>
      </c>
      <c r="AL11" s="1">
        <v>95</v>
      </c>
      <c r="AM11" s="1">
        <v>92</v>
      </c>
      <c r="AN11" s="1">
        <v>88</v>
      </c>
      <c r="AO11" s="1">
        <v>85</v>
      </c>
      <c r="AP11" s="1">
        <v>0</v>
      </c>
      <c r="AQ11" s="1">
        <v>0</v>
      </c>
      <c r="AR11" s="8" t="s">
        <v>39</v>
      </c>
      <c r="AS11" s="8">
        <v>0.925133689839572</v>
      </c>
      <c r="AT11" s="1">
        <v>224</v>
      </c>
      <c r="AU11" s="1">
        <v>192</v>
      </c>
      <c r="AV11" s="1">
        <v>416</v>
      </c>
      <c r="AX11" s="1" t="str">
        <f t="shared" si="7"/>
        <v>'20201020'</v>
      </c>
      <c r="AY11" s="1" t="s">
        <v>113</v>
      </c>
      <c r="AZ11" s="12">
        <f t="shared" si="0"/>
        <v>187</v>
      </c>
      <c r="BA11" s="12">
        <f t="shared" si="1"/>
        <v>416</v>
      </c>
      <c r="BB11" s="12">
        <f t="shared" si="2"/>
        <v>4184.1097000000018</v>
      </c>
      <c r="BC11" s="12">
        <f t="shared" si="8"/>
        <v>22.374918181818192</v>
      </c>
      <c r="BD11" s="12">
        <f t="shared" si="3"/>
        <v>88</v>
      </c>
      <c r="BE11" s="12">
        <f t="shared" si="4"/>
        <v>85</v>
      </c>
      <c r="BF11" s="12">
        <f t="shared" si="5"/>
        <v>0</v>
      </c>
      <c r="BG11" s="12">
        <f t="shared" si="6"/>
        <v>0</v>
      </c>
      <c r="BH11" s="1">
        <f t="shared" si="9"/>
        <v>88</v>
      </c>
      <c r="BI11" s="1">
        <f t="shared" si="10"/>
        <v>85</v>
      </c>
    </row>
    <row r="12" spans="1:65" ht="14.25" x14ac:dyDescent="0.2">
      <c r="A12" s="1" t="s">
        <v>0</v>
      </c>
      <c r="B12" s="1" t="s">
        <v>85</v>
      </c>
      <c r="C12" s="1">
        <v>1000</v>
      </c>
      <c r="D12" s="1">
        <v>7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1</v>
      </c>
      <c r="K12" s="1">
        <v>2</v>
      </c>
      <c r="L12" s="1">
        <v>3</v>
      </c>
      <c r="M12" s="1">
        <v>0</v>
      </c>
      <c r="N12" s="1">
        <v>0.25</v>
      </c>
      <c r="O12" s="1">
        <v>0</v>
      </c>
      <c r="P12" s="1">
        <v>1.2</v>
      </c>
      <c r="Q12" s="1">
        <v>0.2</v>
      </c>
      <c r="R12" s="1">
        <v>10</v>
      </c>
      <c r="S12" s="1">
        <v>4</v>
      </c>
      <c r="T12" s="1">
        <v>0</v>
      </c>
      <c r="U12" s="1">
        <v>4</v>
      </c>
      <c r="V12" s="1">
        <v>0</v>
      </c>
      <c r="W12" s="1">
        <v>0.25</v>
      </c>
      <c r="X12" s="1">
        <v>0.25</v>
      </c>
      <c r="Y12" s="1">
        <v>20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285</v>
      </c>
      <c r="AF12" s="1">
        <v>124.933771666667</v>
      </c>
      <c r="AG12" s="8">
        <v>0.91639871382636695</v>
      </c>
      <c r="AH12" s="8">
        <v>0.88888888888888895</v>
      </c>
      <c r="AI12" s="8">
        <v>0.92708333333333304</v>
      </c>
      <c r="AJ12" s="8">
        <v>0.98113207547169801</v>
      </c>
      <c r="AK12" s="1">
        <v>144</v>
      </c>
      <c r="AL12" s="1">
        <v>89</v>
      </c>
      <c r="AM12" s="1">
        <v>52</v>
      </c>
      <c r="AN12" s="1">
        <v>88</v>
      </c>
      <c r="AO12" s="1">
        <v>52</v>
      </c>
      <c r="AP12" s="1">
        <v>89</v>
      </c>
      <c r="AQ12" s="1">
        <v>52</v>
      </c>
      <c r="AR12" s="8">
        <v>0.63120567375886505</v>
      </c>
      <c r="AS12" s="8">
        <v>0.98596491228070204</v>
      </c>
      <c r="AT12" s="1">
        <v>576</v>
      </c>
      <c r="AU12" s="1">
        <v>336</v>
      </c>
      <c r="AV12" s="1">
        <v>912</v>
      </c>
      <c r="AX12" s="1" t="str">
        <f t="shared" si="7"/>
        <v>'20201021'</v>
      </c>
      <c r="AY12" s="1" t="s">
        <v>112</v>
      </c>
      <c r="AZ12" s="12">
        <f t="shared" si="0"/>
        <v>285</v>
      </c>
      <c r="BA12" s="12">
        <f t="shared" si="1"/>
        <v>912</v>
      </c>
      <c r="BB12" s="12">
        <f t="shared" si="2"/>
        <v>7496.0263000000195</v>
      </c>
      <c r="BC12" s="12">
        <f t="shared" si="8"/>
        <v>26.301846666666734</v>
      </c>
      <c r="BD12" s="12">
        <f t="shared" si="3"/>
        <v>88</v>
      </c>
      <c r="BE12" s="12">
        <f t="shared" si="4"/>
        <v>52</v>
      </c>
      <c r="BF12" s="12">
        <f t="shared" si="5"/>
        <v>89</v>
      </c>
      <c r="BG12" s="12">
        <f t="shared" si="6"/>
        <v>52</v>
      </c>
      <c r="BH12" s="1">
        <f t="shared" si="9"/>
        <v>177</v>
      </c>
      <c r="BI12" s="1">
        <f t="shared" si="10"/>
        <v>104</v>
      </c>
    </row>
    <row r="13" spans="1:65" ht="14.25" x14ac:dyDescent="0.2">
      <c r="A13" s="1" t="s">
        <v>107</v>
      </c>
      <c r="B13" s="1" t="s">
        <v>108</v>
      </c>
      <c r="C13" s="1">
        <v>1000</v>
      </c>
      <c r="D13" s="1">
        <v>8</v>
      </c>
      <c r="E13" s="1">
        <v>0</v>
      </c>
      <c r="F13" s="1">
        <v>0</v>
      </c>
      <c r="G13" s="1">
        <v>2</v>
      </c>
      <c r="H13" s="1">
        <v>1</v>
      </c>
      <c r="I13" s="1">
        <v>0</v>
      </c>
      <c r="J13" s="1">
        <v>1</v>
      </c>
      <c r="K13" s="1">
        <v>2</v>
      </c>
      <c r="L13" s="1">
        <v>3</v>
      </c>
      <c r="M13" s="1">
        <v>0</v>
      </c>
      <c r="N13" s="1">
        <v>0.25</v>
      </c>
      <c r="O13" s="1">
        <v>0</v>
      </c>
      <c r="P13" s="1">
        <v>1.2</v>
      </c>
      <c r="Q13" s="1">
        <v>0.2</v>
      </c>
      <c r="R13" s="1">
        <v>10</v>
      </c>
      <c r="S13" s="1">
        <v>4</v>
      </c>
      <c r="T13" s="1">
        <v>0</v>
      </c>
      <c r="U13" s="1">
        <v>4</v>
      </c>
      <c r="V13" s="1">
        <v>0</v>
      </c>
      <c r="W13" s="1">
        <v>0.25</v>
      </c>
      <c r="X13" s="1">
        <v>0.25</v>
      </c>
      <c r="Y13" s="1">
        <v>20</v>
      </c>
      <c r="Z13" s="1">
        <v>4</v>
      </c>
      <c r="AA13" s="1">
        <v>0</v>
      </c>
      <c r="AB13" s="1">
        <v>0</v>
      </c>
      <c r="AC13" s="1">
        <v>0</v>
      </c>
      <c r="AD13" s="1">
        <v>0</v>
      </c>
      <c r="AE13" s="1">
        <v>212</v>
      </c>
      <c r="AF13" s="1">
        <v>116.55618</v>
      </c>
      <c r="AG13" s="8">
        <v>0.773722627737226</v>
      </c>
      <c r="AH13" s="8">
        <v>0.81203007518796999</v>
      </c>
      <c r="AI13" s="8">
        <v>0.90909090909090895</v>
      </c>
      <c r="AJ13" s="8">
        <v>0.68518518518518501</v>
      </c>
      <c r="AK13" s="1">
        <v>108</v>
      </c>
      <c r="AL13" s="1">
        <v>30</v>
      </c>
      <c r="AM13" s="1">
        <v>74</v>
      </c>
      <c r="AN13" s="1">
        <v>30</v>
      </c>
      <c r="AO13" s="1">
        <v>72</v>
      </c>
      <c r="AP13" s="1">
        <v>30</v>
      </c>
      <c r="AQ13" s="1">
        <v>73</v>
      </c>
      <c r="AR13" s="8">
        <v>0.29126213592233002</v>
      </c>
      <c r="AS13" s="8">
        <v>0.96698113207547198</v>
      </c>
      <c r="AT13" s="1">
        <v>240</v>
      </c>
      <c r="AU13" s="1">
        <v>496</v>
      </c>
      <c r="AV13" s="1">
        <v>736</v>
      </c>
      <c r="AX13" s="1" t="str">
        <f t="shared" ref="AX13:AX14" si="15">B13</f>
        <v>'20201022'</v>
      </c>
      <c r="AY13" s="1" t="s">
        <v>112</v>
      </c>
      <c r="AZ13" s="12">
        <f t="shared" si="0"/>
        <v>212</v>
      </c>
      <c r="BA13" s="12">
        <f t="shared" si="1"/>
        <v>736</v>
      </c>
      <c r="BB13" s="12">
        <f t="shared" si="2"/>
        <v>6993.3707999999997</v>
      </c>
      <c r="BC13" s="12">
        <f t="shared" ref="BC13" si="16">BB13/AZ13</f>
        <v>32.987598113207547</v>
      </c>
      <c r="BD13" s="12">
        <f t="shared" si="3"/>
        <v>30</v>
      </c>
      <c r="BE13" s="12">
        <f t="shared" si="4"/>
        <v>72</v>
      </c>
      <c r="BF13" s="12">
        <f t="shared" si="5"/>
        <v>30</v>
      </c>
      <c r="BG13" s="12">
        <f t="shared" si="6"/>
        <v>73</v>
      </c>
      <c r="BH13" s="1">
        <f t="shared" ref="BH13" si="17">SUM(BD13,BF13)</f>
        <v>60</v>
      </c>
      <c r="BI13" s="1">
        <f t="shared" ref="BI13" si="18">SUM(BE13,BG13)</f>
        <v>145</v>
      </c>
    </row>
    <row r="14" spans="1:65" ht="14.25" x14ac:dyDescent="0.2">
      <c r="A14" s="1" t="s">
        <v>110</v>
      </c>
      <c r="B14" s="1" t="s">
        <v>111</v>
      </c>
      <c r="C14" s="1">
        <v>1000</v>
      </c>
      <c r="D14" s="1">
        <v>7</v>
      </c>
      <c r="E14" s="1">
        <v>0</v>
      </c>
      <c r="F14" s="1">
        <v>0</v>
      </c>
      <c r="G14" s="1">
        <v>2</v>
      </c>
      <c r="H14" s="1">
        <v>1</v>
      </c>
      <c r="I14" s="1">
        <v>0</v>
      </c>
      <c r="J14" s="1">
        <v>1</v>
      </c>
      <c r="K14" s="1">
        <v>2</v>
      </c>
      <c r="L14" s="1">
        <v>3</v>
      </c>
      <c r="M14" s="1">
        <v>0</v>
      </c>
      <c r="N14" s="1">
        <v>0.25</v>
      </c>
      <c r="O14" s="1">
        <v>0</v>
      </c>
      <c r="P14" s="1">
        <v>1.2</v>
      </c>
      <c r="Q14" s="1">
        <v>0.2</v>
      </c>
      <c r="R14" s="1">
        <v>10</v>
      </c>
      <c r="S14" s="1">
        <v>4</v>
      </c>
      <c r="T14" s="1">
        <v>0</v>
      </c>
      <c r="U14" s="1">
        <v>4</v>
      </c>
      <c r="V14" s="1">
        <v>0</v>
      </c>
      <c r="W14" s="1">
        <v>0.25</v>
      </c>
      <c r="X14" s="1">
        <v>0.25</v>
      </c>
      <c r="Y14" s="1">
        <v>20</v>
      </c>
      <c r="Z14" s="1">
        <v>4</v>
      </c>
      <c r="AA14" s="1">
        <v>0</v>
      </c>
      <c r="AB14" s="1">
        <v>0</v>
      </c>
      <c r="AC14" s="1">
        <v>0</v>
      </c>
      <c r="AD14" s="1">
        <v>0</v>
      </c>
      <c r="AE14" s="1">
        <v>172</v>
      </c>
      <c r="AF14" s="1">
        <v>74.957053333333306</v>
      </c>
      <c r="AG14" s="8">
        <v>0.85572139303482597</v>
      </c>
      <c r="AH14" s="8">
        <v>0.91304347826086996</v>
      </c>
      <c r="AI14" s="8">
        <v>1</v>
      </c>
      <c r="AJ14" s="8">
        <v>0.734177215189873</v>
      </c>
      <c r="AK14" s="1">
        <v>84</v>
      </c>
      <c r="AL14" s="1">
        <v>30</v>
      </c>
      <c r="AM14" s="1">
        <v>58</v>
      </c>
      <c r="AN14" s="1">
        <v>30</v>
      </c>
      <c r="AO14" s="1">
        <v>56</v>
      </c>
      <c r="AP14" s="1">
        <v>29</v>
      </c>
      <c r="AQ14" s="1">
        <v>55</v>
      </c>
      <c r="AR14" s="8">
        <v>0.34523809523809501</v>
      </c>
      <c r="AS14" s="8">
        <v>0.98837209302325602</v>
      </c>
      <c r="AT14" s="1">
        <v>224</v>
      </c>
      <c r="AU14" s="1">
        <v>416</v>
      </c>
      <c r="AV14" s="1">
        <v>640</v>
      </c>
      <c r="AX14" s="1" t="str">
        <f t="shared" si="15"/>
        <v>'20201023'</v>
      </c>
      <c r="AY14" s="1" t="s">
        <v>112</v>
      </c>
      <c r="AZ14" s="12">
        <f t="shared" si="0"/>
        <v>172</v>
      </c>
      <c r="BA14" s="12">
        <f t="shared" si="1"/>
        <v>640</v>
      </c>
      <c r="BB14" s="12">
        <f t="shared" si="2"/>
        <v>4497.4231999999984</v>
      </c>
      <c r="BC14" s="12">
        <f t="shared" ref="BC14" si="19">BB14/AZ14</f>
        <v>26.147809302325573</v>
      </c>
      <c r="BD14" s="12">
        <f t="shared" si="3"/>
        <v>30</v>
      </c>
      <c r="BE14" s="12">
        <f t="shared" si="4"/>
        <v>56</v>
      </c>
      <c r="BF14" s="12">
        <f t="shared" si="5"/>
        <v>29</v>
      </c>
      <c r="BG14" s="12">
        <f t="shared" si="6"/>
        <v>55</v>
      </c>
      <c r="BH14" s="1">
        <f t="shared" ref="BH14" si="20">SUM(BD14,BF14)</f>
        <v>59</v>
      </c>
      <c r="BI14" s="1">
        <f t="shared" ref="BI14" si="21">SUM(BE14,BG14)</f>
        <v>111</v>
      </c>
    </row>
    <row r="15" spans="1:65" ht="14.25" x14ac:dyDescent="0.2">
      <c r="A15" s="1" t="s">
        <v>121</v>
      </c>
      <c r="B15" s="1" t="s">
        <v>122</v>
      </c>
      <c r="C15" s="1">
        <v>1000</v>
      </c>
      <c r="D15" s="1">
        <v>7</v>
      </c>
      <c r="E15" s="1">
        <v>0</v>
      </c>
      <c r="F15" s="1">
        <v>0</v>
      </c>
      <c r="G15" s="1">
        <v>2</v>
      </c>
      <c r="H15" s="1">
        <v>1</v>
      </c>
      <c r="I15" s="1">
        <v>0</v>
      </c>
      <c r="J15" s="1">
        <v>1</v>
      </c>
      <c r="K15" s="1">
        <v>2</v>
      </c>
      <c r="L15" s="1">
        <v>3</v>
      </c>
      <c r="M15" s="1">
        <v>0</v>
      </c>
      <c r="N15" s="1">
        <v>0.25</v>
      </c>
      <c r="O15" s="1">
        <v>0</v>
      </c>
      <c r="P15" s="1">
        <v>1.2</v>
      </c>
      <c r="Q15" s="1">
        <v>0.2</v>
      </c>
      <c r="R15" s="1">
        <v>10</v>
      </c>
      <c r="S15" s="1">
        <v>4</v>
      </c>
      <c r="T15" s="1">
        <v>0</v>
      </c>
      <c r="U15" s="1">
        <v>4</v>
      </c>
      <c r="V15" s="1">
        <v>0</v>
      </c>
      <c r="W15" s="1">
        <v>0.25</v>
      </c>
      <c r="X15" s="1">
        <v>0.25</v>
      </c>
      <c r="Y15" s="1">
        <v>20</v>
      </c>
      <c r="Z15" s="1">
        <v>4</v>
      </c>
      <c r="AA15" s="1">
        <v>0</v>
      </c>
      <c r="AB15" s="1">
        <v>0</v>
      </c>
      <c r="AC15" s="1">
        <v>0</v>
      </c>
      <c r="AD15" s="1">
        <v>0</v>
      </c>
      <c r="AE15" s="1">
        <v>204</v>
      </c>
      <c r="AF15" s="1">
        <v>97.431645000000003</v>
      </c>
      <c r="AG15" s="8">
        <v>0.74452554744525601</v>
      </c>
      <c r="AH15" s="8">
        <v>0.81300813008130102</v>
      </c>
      <c r="AI15" s="8">
        <v>0.871428571428571</v>
      </c>
      <c r="AJ15" s="8">
        <v>0.530864197530864</v>
      </c>
      <c r="AK15" s="1">
        <v>100</v>
      </c>
      <c r="AL15" s="1">
        <v>61</v>
      </c>
      <c r="AM15" s="1">
        <v>43</v>
      </c>
      <c r="AN15" s="1">
        <v>60</v>
      </c>
      <c r="AO15" s="1">
        <v>41</v>
      </c>
      <c r="AP15" s="1">
        <v>55</v>
      </c>
      <c r="AQ15" s="1">
        <v>39</v>
      </c>
      <c r="AR15" s="8">
        <v>0.58510638297872297</v>
      </c>
      <c r="AS15" s="8">
        <v>0.95588235294117696</v>
      </c>
      <c r="AT15" s="1">
        <v>352</v>
      </c>
      <c r="AU15" s="1">
        <v>288</v>
      </c>
      <c r="AV15" s="1">
        <v>640</v>
      </c>
      <c r="AX15" s="1" t="str">
        <f t="shared" ref="AX15" si="22">B15</f>
        <v>'20201026'</v>
      </c>
      <c r="AY15" s="1" t="s">
        <v>112</v>
      </c>
      <c r="AZ15" s="12">
        <f t="shared" si="0"/>
        <v>204</v>
      </c>
      <c r="BA15" s="12">
        <f t="shared" si="1"/>
        <v>640</v>
      </c>
      <c r="BB15" s="12">
        <f t="shared" si="2"/>
        <v>5845.8986999999997</v>
      </c>
      <c r="BC15" s="12">
        <f t="shared" ref="BC15" si="23">BB15/AZ15</f>
        <v>28.656366176470588</v>
      </c>
      <c r="BD15" s="12">
        <f t="shared" si="3"/>
        <v>60</v>
      </c>
      <c r="BE15" s="12">
        <f t="shared" si="4"/>
        <v>41</v>
      </c>
      <c r="BF15" s="12">
        <f t="shared" si="5"/>
        <v>55</v>
      </c>
      <c r="BG15" s="12">
        <f t="shared" si="6"/>
        <v>39</v>
      </c>
      <c r="BH15" s="1">
        <f t="shared" ref="BH15" si="24">SUM(BD15,BF15)</f>
        <v>115</v>
      </c>
      <c r="BI15" s="1">
        <f t="shared" ref="BI15" si="25">SUM(BE15,BG15)</f>
        <v>80</v>
      </c>
    </row>
    <row r="16" spans="1:65" ht="14.25" x14ac:dyDescent="0.2">
      <c r="A16" s="1" t="s">
        <v>130</v>
      </c>
      <c r="B16" s="1" t="s">
        <v>131</v>
      </c>
      <c r="C16" s="1">
        <v>1000</v>
      </c>
      <c r="D16" s="1">
        <v>5</v>
      </c>
      <c r="E16" s="1">
        <v>0</v>
      </c>
      <c r="F16" s="1">
        <v>0</v>
      </c>
      <c r="G16" s="1">
        <v>2</v>
      </c>
      <c r="H16" s="1">
        <v>1</v>
      </c>
      <c r="I16" s="1">
        <v>0</v>
      </c>
      <c r="J16" s="1">
        <v>1</v>
      </c>
      <c r="K16" s="1">
        <v>2</v>
      </c>
      <c r="L16" s="1">
        <v>3</v>
      </c>
      <c r="M16" s="1">
        <v>0</v>
      </c>
      <c r="N16" s="1">
        <v>0.25</v>
      </c>
      <c r="O16" s="1">
        <v>0</v>
      </c>
      <c r="P16" s="1">
        <v>1.2</v>
      </c>
      <c r="Q16" s="1">
        <v>0.2</v>
      </c>
      <c r="R16" s="1">
        <v>10</v>
      </c>
      <c r="S16" s="1">
        <v>4</v>
      </c>
      <c r="T16" s="1">
        <v>0</v>
      </c>
      <c r="U16" s="1">
        <v>4</v>
      </c>
      <c r="V16" s="1">
        <v>0</v>
      </c>
      <c r="W16" s="1">
        <v>0.25</v>
      </c>
      <c r="X16" s="1">
        <v>0.25</v>
      </c>
      <c r="Y16" s="1">
        <v>20</v>
      </c>
      <c r="Z16" s="1">
        <v>4</v>
      </c>
      <c r="AA16" s="1">
        <v>0</v>
      </c>
      <c r="AB16" s="1">
        <v>0</v>
      </c>
      <c r="AC16" s="1">
        <v>0</v>
      </c>
      <c r="AD16" s="1">
        <v>0</v>
      </c>
      <c r="AE16" s="1">
        <v>198</v>
      </c>
      <c r="AF16" s="1">
        <v>79.573625000000007</v>
      </c>
      <c r="AG16" s="8">
        <v>0.84615384615384603</v>
      </c>
      <c r="AH16" s="8">
        <v>0.81081081081081097</v>
      </c>
      <c r="AI16" s="8">
        <v>0.86666666666666703</v>
      </c>
      <c r="AJ16" s="8">
        <v>0.85882352941176499</v>
      </c>
      <c r="AK16" s="1">
        <v>60</v>
      </c>
      <c r="AL16" s="1">
        <v>65</v>
      </c>
      <c r="AM16" s="1">
        <v>73</v>
      </c>
      <c r="AN16" s="1">
        <v>59</v>
      </c>
      <c r="AO16" s="1">
        <v>59</v>
      </c>
      <c r="AP16" s="1">
        <v>50</v>
      </c>
      <c r="AQ16" s="1">
        <v>10</v>
      </c>
      <c r="AR16" s="16">
        <v>0.83333333333333304</v>
      </c>
      <c r="AS16" s="8">
        <v>0.89898989898989901</v>
      </c>
      <c r="AT16" s="1">
        <v>304</v>
      </c>
      <c r="AU16" s="1">
        <v>224</v>
      </c>
      <c r="AV16" s="1">
        <v>528</v>
      </c>
      <c r="AX16" s="1" t="str">
        <f t="shared" ref="AX16" si="26">B16</f>
        <v>'20201027'</v>
      </c>
      <c r="AY16" s="1" t="s">
        <v>126</v>
      </c>
      <c r="AZ16" s="12">
        <f t="shared" si="0"/>
        <v>198</v>
      </c>
      <c r="BA16" s="12">
        <f t="shared" si="1"/>
        <v>528</v>
      </c>
      <c r="BB16" s="12">
        <f t="shared" si="2"/>
        <v>4774.4175000000005</v>
      </c>
      <c r="BC16" s="12">
        <f t="shared" ref="BC16" si="27">BB16/AZ16</f>
        <v>24.113219696969701</v>
      </c>
      <c r="BD16" s="12">
        <f t="shared" si="3"/>
        <v>59</v>
      </c>
      <c r="BE16" s="12">
        <f t="shared" si="4"/>
        <v>59</v>
      </c>
      <c r="BF16" s="12">
        <f t="shared" si="5"/>
        <v>50</v>
      </c>
      <c r="BG16" s="12">
        <f t="shared" si="6"/>
        <v>10</v>
      </c>
      <c r="BH16" s="1">
        <f t="shared" ref="BH16" si="28">SUM(BD16,BF16)</f>
        <v>109</v>
      </c>
      <c r="BI16" s="1">
        <f t="shared" ref="BI16" si="29">SUM(BE16,BG16)</f>
        <v>69</v>
      </c>
    </row>
    <row r="17" spans="1:61" ht="14.25" x14ac:dyDescent="0.2">
      <c r="A17" s="1" t="s">
        <v>135</v>
      </c>
      <c r="B17" s="1" t="s">
        <v>136</v>
      </c>
      <c r="C17" s="1">
        <v>1000</v>
      </c>
      <c r="D17" s="1">
        <v>5</v>
      </c>
      <c r="E17" s="1">
        <v>0</v>
      </c>
      <c r="F17" s="1">
        <v>0</v>
      </c>
      <c r="G17" s="1">
        <v>2</v>
      </c>
      <c r="H17" s="1">
        <v>1</v>
      </c>
      <c r="I17" s="1">
        <v>0</v>
      </c>
      <c r="J17" s="1">
        <v>1</v>
      </c>
      <c r="K17" s="1">
        <v>2</v>
      </c>
      <c r="L17" s="1">
        <v>3</v>
      </c>
      <c r="M17" s="1">
        <v>0</v>
      </c>
      <c r="N17" s="1">
        <v>0.25</v>
      </c>
      <c r="O17" s="1">
        <v>0</v>
      </c>
      <c r="P17" s="1">
        <v>1.2</v>
      </c>
      <c r="Q17" s="1">
        <v>0.2</v>
      </c>
      <c r="R17" s="1">
        <v>10</v>
      </c>
      <c r="S17" s="1">
        <v>4</v>
      </c>
      <c r="T17" s="1">
        <v>0</v>
      </c>
      <c r="U17" s="1">
        <v>4</v>
      </c>
      <c r="V17" s="1">
        <v>0</v>
      </c>
      <c r="W17" s="1">
        <v>0.25</v>
      </c>
      <c r="X17" s="1">
        <v>0.25</v>
      </c>
      <c r="Y17" s="1">
        <v>20</v>
      </c>
      <c r="Z17" s="1">
        <v>4</v>
      </c>
      <c r="AA17" s="1">
        <v>0</v>
      </c>
      <c r="AB17" s="1">
        <v>0</v>
      </c>
      <c r="AC17" s="1">
        <v>0</v>
      </c>
      <c r="AD17" s="1">
        <v>0</v>
      </c>
      <c r="AE17" s="1">
        <v>232</v>
      </c>
      <c r="AF17" s="1">
        <v>96.499526666666696</v>
      </c>
      <c r="AG17" s="8">
        <v>0.86891385767790297</v>
      </c>
      <c r="AH17" s="8">
        <v>0.93421052631579005</v>
      </c>
      <c r="AI17" s="8">
        <v>0.87356321839080497</v>
      </c>
      <c r="AJ17" s="8">
        <v>0.81730769230769196</v>
      </c>
      <c r="AK17" s="1">
        <v>71</v>
      </c>
      <c r="AL17" s="1">
        <v>76</v>
      </c>
      <c r="AM17" s="1">
        <v>85</v>
      </c>
      <c r="AN17" s="1">
        <v>69</v>
      </c>
      <c r="AO17" s="1">
        <v>70</v>
      </c>
      <c r="AP17" s="1">
        <v>64</v>
      </c>
      <c r="AQ17" s="1">
        <v>7</v>
      </c>
      <c r="AR17" s="16">
        <v>0.90140845070422504</v>
      </c>
      <c r="AS17" s="8">
        <v>0.90517241379310298</v>
      </c>
      <c r="AT17" s="1">
        <v>576</v>
      </c>
      <c r="AU17" s="1">
        <v>240</v>
      </c>
      <c r="AV17" s="1">
        <v>816</v>
      </c>
      <c r="AX17" s="1" t="str">
        <f t="shared" ref="AX17" si="30">B17</f>
        <v>'20201028'</v>
      </c>
      <c r="AY17" s="1" t="s">
        <v>127</v>
      </c>
      <c r="AZ17" s="12">
        <f t="shared" si="0"/>
        <v>232</v>
      </c>
      <c r="BA17" s="12">
        <f t="shared" si="1"/>
        <v>816</v>
      </c>
      <c r="BB17" s="12">
        <f t="shared" si="2"/>
        <v>5789.9716000000017</v>
      </c>
      <c r="BC17" s="12">
        <f t="shared" ref="BC17" si="31">BB17/AZ17</f>
        <v>24.956774137931042</v>
      </c>
      <c r="BD17" s="12">
        <f t="shared" si="3"/>
        <v>69</v>
      </c>
      <c r="BE17" s="12">
        <f t="shared" si="4"/>
        <v>70</v>
      </c>
      <c r="BF17" s="12">
        <f t="shared" si="5"/>
        <v>64</v>
      </c>
      <c r="BG17" s="12">
        <f t="shared" si="6"/>
        <v>7</v>
      </c>
      <c r="BH17" s="1">
        <f t="shared" ref="BH17" si="32">SUM(BD17,BF17)</f>
        <v>133</v>
      </c>
      <c r="BI17" s="1">
        <f t="shared" ref="BI17" si="33">SUM(BE17,BG17)</f>
        <v>77</v>
      </c>
    </row>
    <row r="18" spans="1:61" ht="14.25" x14ac:dyDescent="0.2">
      <c r="A18" s="1" t="s">
        <v>143</v>
      </c>
      <c r="B18" s="1" t="s">
        <v>144</v>
      </c>
      <c r="C18" s="1">
        <v>1000</v>
      </c>
      <c r="D18" s="1">
        <v>5</v>
      </c>
      <c r="E18" s="1">
        <v>0</v>
      </c>
      <c r="F18" s="1">
        <v>0</v>
      </c>
      <c r="G18" s="1">
        <v>2</v>
      </c>
      <c r="H18" s="1">
        <v>1</v>
      </c>
      <c r="I18" s="1">
        <v>0</v>
      </c>
      <c r="J18" s="1">
        <v>1</v>
      </c>
      <c r="K18" s="1">
        <v>2</v>
      </c>
      <c r="L18" s="1">
        <v>3</v>
      </c>
      <c r="M18" s="1">
        <v>0</v>
      </c>
      <c r="N18" s="1">
        <v>0.25</v>
      </c>
      <c r="O18" s="1">
        <v>0</v>
      </c>
      <c r="P18" s="1">
        <v>1.2</v>
      </c>
      <c r="Q18" s="1">
        <v>0.2</v>
      </c>
      <c r="R18" s="1">
        <v>10</v>
      </c>
      <c r="S18" s="1">
        <v>4</v>
      </c>
      <c r="T18" s="1">
        <v>0</v>
      </c>
      <c r="U18" s="1">
        <v>4</v>
      </c>
      <c r="V18" s="1">
        <v>0</v>
      </c>
      <c r="W18" s="1">
        <v>0.25</v>
      </c>
      <c r="X18" s="1">
        <v>0.25</v>
      </c>
      <c r="Y18" s="1">
        <v>20</v>
      </c>
      <c r="Z18" s="1">
        <v>4</v>
      </c>
      <c r="AA18" s="1">
        <v>0</v>
      </c>
      <c r="AB18" s="1">
        <v>0</v>
      </c>
      <c r="AC18" s="1">
        <v>0</v>
      </c>
      <c r="AD18" s="1">
        <v>0</v>
      </c>
      <c r="AE18" s="1">
        <v>256</v>
      </c>
      <c r="AF18" s="1">
        <v>89.917518333333305</v>
      </c>
      <c r="AG18" s="8">
        <v>0.84210526315789502</v>
      </c>
      <c r="AH18" s="8">
        <v>0.80808080808080796</v>
      </c>
      <c r="AI18" s="8">
        <v>0.87096774193548399</v>
      </c>
      <c r="AJ18" s="8">
        <v>0.84821428571428603</v>
      </c>
      <c r="AK18" s="1">
        <v>80</v>
      </c>
      <c r="AL18" s="1">
        <v>81</v>
      </c>
      <c r="AM18" s="1">
        <v>95</v>
      </c>
      <c r="AN18" s="1">
        <v>80</v>
      </c>
      <c r="AO18" s="1">
        <v>80</v>
      </c>
      <c r="AP18" s="1">
        <v>77</v>
      </c>
      <c r="AQ18" s="1">
        <v>3</v>
      </c>
      <c r="AR18" s="16">
        <v>0.96250000000000002</v>
      </c>
      <c r="AS18" s="8">
        <v>0.9375</v>
      </c>
      <c r="AT18" s="1">
        <v>576</v>
      </c>
      <c r="AU18" s="1">
        <v>224</v>
      </c>
      <c r="AV18" s="1">
        <v>800</v>
      </c>
      <c r="AX18" s="1" t="str">
        <f t="shared" ref="AX18:AX19" si="34">B18</f>
        <v>'20201029'</v>
      </c>
      <c r="AY18" s="18" t="s">
        <v>128</v>
      </c>
      <c r="AZ18" s="12">
        <f t="shared" si="0"/>
        <v>256</v>
      </c>
      <c r="BA18" s="12">
        <f t="shared" si="1"/>
        <v>800</v>
      </c>
      <c r="BB18" s="12">
        <f t="shared" si="2"/>
        <v>5395.0510999999988</v>
      </c>
      <c r="BC18" s="12">
        <f t="shared" ref="BC18" si="35">BB18/AZ18</f>
        <v>21.074418359374995</v>
      </c>
      <c r="BD18" s="12">
        <f t="shared" si="3"/>
        <v>80</v>
      </c>
      <c r="BE18" s="12">
        <f t="shared" si="4"/>
        <v>80</v>
      </c>
      <c r="BF18" s="12">
        <f t="shared" si="5"/>
        <v>77</v>
      </c>
      <c r="BG18" s="12">
        <f t="shared" si="6"/>
        <v>3</v>
      </c>
      <c r="BH18" s="1">
        <f t="shared" ref="BH18" si="36">SUM(BD18,BF18)</f>
        <v>157</v>
      </c>
      <c r="BI18" s="1">
        <f t="shared" ref="BI18" si="37">SUM(BE18,BG18)</f>
        <v>83</v>
      </c>
    </row>
    <row r="19" spans="1:61" ht="14.25" x14ac:dyDescent="0.2">
      <c r="A19" s="1" t="s">
        <v>152</v>
      </c>
      <c r="B19" s="1" t="s">
        <v>153</v>
      </c>
      <c r="C19" s="1">
        <v>1000</v>
      </c>
      <c r="D19" s="1">
        <v>5</v>
      </c>
      <c r="E19" s="1">
        <v>1</v>
      </c>
      <c r="F19" s="1">
        <v>2</v>
      </c>
      <c r="G19" s="1">
        <v>0</v>
      </c>
      <c r="H19" s="1">
        <v>1</v>
      </c>
      <c r="I19" s="1">
        <v>0</v>
      </c>
      <c r="J19" s="1">
        <v>1</v>
      </c>
      <c r="K19" s="1">
        <v>2</v>
      </c>
      <c r="L19" s="1">
        <v>3</v>
      </c>
      <c r="M19" s="1">
        <v>0</v>
      </c>
      <c r="N19" s="1">
        <v>0.25</v>
      </c>
      <c r="O19" s="1">
        <v>0</v>
      </c>
      <c r="P19" s="1">
        <v>1.2</v>
      </c>
      <c r="Q19" s="1">
        <v>0.2</v>
      </c>
      <c r="R19" s="1">
        <v>10</v>
      </c>
      <c r="S19" s="1">
        <v>4</v>
      </c>
      <c r="T19" s="1">
        <v>0</v>
      </c>
      <c r="U19" s="1">
        <v>4</v>
      </c>
      <c r="V19" s="1">
        <v>0</v>
      </c>
      <c r="W19" s="1">
        <v>0.25</v>
      </c>
      <c r="X19" s="1">
        <v>0.25</v>
      </c>
      <c r="Y19" s="1">
        <v>20</v>
      </c>
      <c r="Z19" s="1">
        <v>4</v>
      </c>
      <c r="AA19" s="1">
        <v>0</v>
      </c>
      <c r="AB19" s="1">
        <v>0</v>
      </c>
      <c r="AC19" s="1">
        <v>0</v>
      </c>
      <c r="AD19" s="1">
        <v>0</v>
      </c>
      <c r="AE19" s="1">
        <v>233</v>
      </c>
      <c r="AF19" s="1">
        <v>81.768081666666703</v>
      </c>
      <c r="AG19" s="8">
        <v>0.89615384615384597</v>
      </c>
      <c r="AH19" s="8">
        <v>0.88461538461538503</v>
      </c>
      <c r="AI19" s="8">
        <v>0.87254901960784303</v>
      </c>
      <c r="AJ19" s="8">
        <v>0.9375</v>
      </c>
      <c r="AK19" s="1">
        <v>69</v>
      </c>
      <c r="AL19" s="1">
        <v>89</v>
      </c>
      <c r="AM19" s="1">
        <v>75</v>
      </c>
      <c r="AN19" s="1">
        <v>72</v>
      </c>
      <c r="AO19" s="1">
        <v>72</v>
      </c>
      <c r="AP19" s="1">
        <v>7</v>
      </c>
      <c r="AQ19" s="1">
        <v>62</v>
      </c>
      <c r="AR19" s="19">
        <v>0.101449275362319</v>
      </c>
      <c r="AS19" s="8">
        <v>0.91416309012875496</v>
      </c>
      <c r="AT19" s="1">
        <v>144</v>
      </c>
      <c r="AU19" s="1">
        <v>560</v>
      </c>
      <c r="AV19" s="1">
        <v>704</v>
      </c>
      <c r="AX19" s="1" t="str">
        <f t="shared" si="34"/>
        <v>'20201030'</v>
      </c>
      <c r="AY19" s="18" t="s">
        <v>133</v>
      </c>
      <c r="AZ19" s="12">
        <f t="shared" si="0"/>
        <v>233</v>
      </c>
      <c r="BA19" s="12">
        <f t="shared" si="1"/>
        <v>704</v>
      </c>
      <c r="BB19" s="12">
        <f t="shared" si="2"/>
        <v>4906.0849000000026</v>
      </c>
      <c r="BC19" s="12">
        <f t="shared" ref="BC19" si="38">BB19/AZ19</f>
        <v>21.056158369098725</v>
      </c>
      <c r="BD19" s="12">
        <f t="shared" si="3"/>
        <v>72</v>
      </c>
      <c r="BE19" s="12">
        <f t="shared" si="4"/>
        <v>72</v>
      </c>
      <c r="BF19" s="12">
        <f t="shared" si="5"/>
        <v>7</v>
      </c>
      <c r="BG19" s="12">
        <f t="shared" si="6"/>
        <v>62</v>
      </c>
      <c r="BH19" s="1">
        <f t="shared" ref="BH19" si="39">SUM(BD19,BF19)</f>
        <v>79</v>
      </c>
      <c r="BI19" s="1">
        <f t="shared" ref="BI19" si="40">SUM(BE19,BG19)</f>
        <v>134</v>
      </c>
    </row>
    <row r="20" spans="1:61" ht="14.25" x14ac:dyDescent="0.2">
      <c r="A20" s="1" t="s">
        <v>158</v>
      </c>
      <c r="B20" s="1" t="s">
        <v>159</v>
      </c>
      <c r="C20" s="1">
        <v>1000</v>
      </c>
      <c r="D20" s="1">
        <v>5</v>
      </c>
      <c r="E20" s="1">
        <v>1</v>
      </c>
      <c r="F20" s="1">
        <v>2</v>
      </c>
      <c r="G20" s="1">
        <v>0</v>
      </c>
      <c r="H20" s="1">
        <v>1</v>
      </c>
      <c r="I20" s="1">
        <v>0</v>
      </c>
      <c r="J20" s="1">
        <v>1</v>
      </c>
      <c r="K20" s="1">
        <v>2</v>
      </c>
      <c r="L20" s="1">
        <v>3</v>
      </c>
      <c r="M20" s="1">
        <v>0</v>
      </c>
      <c r="N20" s="1">
        <v>0.25</v>
      </c>
      <c r="O20" s="1">
        <v>0</v>
      </c>
      <c r="P20" s="1">
        <v>1.2</v>
      </c>
      <c r="Q20" s="1">
        <v>0.2</v>
      </c>
      <c r="R20" s="1">
        <v>10</v>
      </c>
      <c r="S20" s="1">
        <v>4</v>
      </c>
      <c r="T20" s="1">
        <v>0</v>
      </c>
      <c r="U20" s="1">
        <v>4</v>
      </c>
      <c r="V20" s="1">
        <v>0</v>
      </c>
      <c r="W20" s="1">
        <v>0.25</v>
      </c>
      <c r="X20" s="1">
        <v>0.25</v>
      </c>
      <c r="Y20" s="1">
        <v>20</v>
      </c>
      <c r="Z20" s="1">
        <v>4</v>
      </c>
      <c r="AA20" s="1">
        <v>0</v>
      </c>
      <c r="AB20" s="1">
        <v>0</v>
      </c>
      <c r="AC20" s="1">
        <v>0</v>
      </c>
      <c r="AD20" s="1">
        <v>0</v>
      </c>
      <c r="AE20" s="1">
        <v>248</v>
      </c>
      <c r="AF20" s="1">
        <v>87.544913333333298</v>
      </c>
      <c r="AG20" s="8">
        <v>0.95019157088122597</v>
      </c>
      <c r="AH20" s="8">
        <v>0.97435897435897401</v>
      </c>
      <c r="AI20" s="8">
        <v>0.90384615384615397</v>
      </c>
      <c r="AJ20" s="8">
        <v>0.987341772151899</v>
      </c>
      <c r="AK20" s="1">
        <v>76</v>
      </c>
      <c r="AL20" s="1">
        <v>94</v>
      </c>
      <c r="AM20" s="1">
        <v>78</v>
      </c>
      <c r="AN20" s="1">
        <v>74</v>
      </c>
      <c r="AO20" s="1">
        <v>76</v>
      </c>
      <c r="AP20" s="1">
        <v>6</v>
      </c>
      <c r="AQ20" s="1">
        <v>70</v>
      </c>
      <c r="AR20" s="19">
        <v>7.8947368421052599E-2</v>
      </c>
      <c r="AS20" s="8">
        <v>0.91129032258064502</v>
      </c>
      <c r="AT20" s="1">
        <v>144</v>
      </c>
      <c r="AU20" s="1">
        <v>448</v>
      </c>
      <c r="AV20" s="1">
        <v>592</v>
      </c>
      <c r="AX20" s="1" t="str">
        <f t="shared" ref="AX20:AX23" si="41">B20</f>
        <v>'20201102'</v>
      </c>
      <c r="AY20" s="18" t="s">
        <v>141</v>
      </c>
      <c r="AZ20" s="12">
        <f t="shared" si="0"/>
        <v>248</v>
      </c>
      <c r="BA20" s="12">
        <f t="shared" si="1"/>
        <v>592</v>
      </c>
      <c r="BB20" s="12">
        <f t="shared" si="2"/>
        <v>5252.6947999999975</v>
      </c>
      <c r="BC20" s="12">
        <f t="shared" ref="BC20" si="42">BB20/AZ20</f>
        <v>21.180220967741924</v>
      </c>
      <c r="BD20" s="12">
        <f t="shared" si="3"/>
        <v>74</v>
      </c>
      <c r="BE20" s="12">
        <f t="shared" si="4"/>
        <v>76</v>
      </c>
      <c r="BF20" s="12">
        <f t="shared" si="5"/>
        <v>6</v>
      </c>
      <c r="BG20" s="12">
        <f t="shared" si="6"/>
        <v>70</v>
      </c>
      <c r="BH20" s="1">
        <f t="shared" ref="BH20" si="43">SUM(BD20,BF20)</f>
        <v>80</v>
      </c>
      <c r="BI20" s="1">
        <f t="shared" ref="BI20" si="44">SUM(BE20,BG20)</f>
        <v>146</v>
      </c>
    </row>
    <row r="21" spans="1:61" ht="14.25" x14ac:dyDescent="0.2">
      <c r="A21" s="1" t="s">
        <v>164</v>
      </c>
      <c r="B21" s="1" t="s">
        <v>165</v>
      </c>
      <c r="C21" s="1">
        <v>1000</v>
      </c>
      <c r="D21" s="1">
        <v>5</v>
      </c>
      <c r="E21" s="1">
        <v>1</v>
      </c>
      <c r="F21" s="1">
        <v>2</v>
      </c>
      <c r="G21" s="1">
        <v>0</v>
      </c>
      <c r="H21" s="1">
        <v>1</v>
      </c>
      <c r="I21" s="1">
        <v>0</v>
      </c>
      <c r="J21" s="1">
        <v>1</v>
      </c>
      <c r="K21" s="1">
        <v>2</v>
      </c>
      <c r="L21" s="1">
        <v>3</v>
      </c>
      <c r="M21" s="1">
        <v>0</v>
      </c>
      <c r="N21" s="1">
        <v>0.25</v>
      </c>
      <c r="O21" s="1">
        <v>0</v>
      </c>
      <c r="P21" s="1">
        <v>1.2</v>
      </c>
      <c r="Q21" s="1">
        <v>0.2</v>
      </c>
      <c r="R21" s="1">
        <v>10</v>
      </c>
      <c r="S21" s="1">
        <v>4</v>
      </c>
      <c r="T21" s="1">
        <v>0</v>
      </c>
      <c r="U21" s="1">
        <v>4</v>
      </c>
      <c r="V21" s="1">
        <v>0</v>
      </c>
      <c r="W21" s="1">
        <v>0.25</v>
      </c>
      <c r="X21" s="1">
        <v>0.25</v>
      </c>
      <c r="Y21" s="1">
        <v>20</v>
      </c>
      <c r="Z21" s="1">
        <v>4</v>
      </c>
      <c r="AA21" s="1">
        <v>0</v>
      </c>
      <c r="AB21" s="1">
        <v>0</v>
      </c>
      <c r="AC21" s="1">
        <v>0</v>
      </c>
      <c r="AD21" s="1">
        <v>0</v>
      </c>
      <c r="AE21" s="1">
        <v>221</v>
      </c>
      <c r="AF21" s="1">
        <v>81.433623333333301</v>
      </c>
      <c r="AG21" s="8">
        <v>0.96929824561403499</v>
      </c>
      <c r="AH21" s="8">
        <v>0.98529411764705899</v>
      </c>
      <c r="AI21" s="8">
        <v>0.95505617977528101</v>
      </c>
      <c r="AJ21" s="8">
        <v>0.971830985915493</v>
      </c>
      <c r="AK21" s="1">
        <v>67</v>
      </c>
      <c r="AL21" s="1">
        <v>85</v>
      </c>
      <c r="AM21" s="1">
        <v>69</v>
      </c>
      <c r="AN21" s="1">
        <v>68</v>
      </c>
      <c r="AO21" s="1">
        <v>68</v>
      </c>
      <c r="AP21" s="1">
        <v>1</v>
      </c>
      <c r="AQ21" s="1">
        <v>66</v>
      </c>
      <c r="AR21" s="19">
        <v>1.49253731343284E-2</v>
      </c>
      <c r="AS21" s="8">
        <v>0.91855203619909498</v>
      </c>
      <c r="AT21" s="1">
        <v>192</v>
      </c>
      <c r="AU21" s="1">
        <v>560</v>
      </c>
      <c r="AV21" s="1">
        <v>752</v>
      </c>
      <c r="AX21" s="1" t="str">
        <f t="shared" si="41"/>
        <v>'20201104'</v>
      </c>
      <c r="AY21" s="18" t="s">
        <v>149</v>
      </c>
      <c r="AZ21" s="12">
        <f t="shared" si="0"/>
        <v>221</v>
      </c>
      <c r="BA21" s="12">
        <f t="shared" si="1"/>
        <v>752</v>
      </c>
      <c r="BB21" s="12">
        <f t="shared" si="2"/>
        <v>4886.0173999999979</v>
      </c>
      <c r="BC21" s="12">
        <f t="shared" ref="BC21" si="45">BB21/AZ21</f>
        <v>22.108676018099537</v>
      </c>
      <c r="BD21" s="12">
        <f t="shared" si="3"/>
        <v>68</v>
      </c>
      <c r="BE21" s="12">
        <f t="shared" si="4"/>
        <v>68</v>
      </c>
      <c r="BF21" s="12">
        <f t="shared" si="5"/>
        <v>1</v>
      </c>
      <c r="BG21" s="12">
        <f t="shared" si="6"/>
        <v>66</v>
      </c>
      <c r="BH21" s="1">
        <f t="shared" ref="BH21" si="46">SUM(BD21,BF21)</f>
        <v>69</v>
      </c>
      <c r="BI21" s="1">
        <f t="shared" ref="BI21" si="47">SUM(BE21,BG21)</f>
        <v>134</v>
      </c>
    </row>
    <row r="22" spans="1:61" ht="14.25" x14ac:dyDescent="0.2">
      <c r="A22" s="1" t="s">
        <v>169</v>
      </c>
      <c r="B22" s="1" t="s">
        <v>170</v>
      </c>
      <c r="C22" s="1">
        <v>1000</v>
      </c>
      <c r="D22" s="1">
        <v>5</v>
      </c>
      <c r="E22" s="1">
        <v>0</v>
      </c>
      <c r="F22" s="1">
        <v>0</v>
      </c>
      <c r="G22" s="1">
        <v>2</v>
      </c>
      <c r="H22" s="1">
        <v>1</v>
      </c>
      <c r="I22" s="1">
        <v>0</v>
      </c>
      <c r="J22" s="1">
        <v>1</v>
      </c>
      <c r="K22" s="1">
        <v>2</v>
      </c>
      <c r="L22" s="1">
        <v>3</v>
      </c>
      <c r="M22" s="1">
        <v>0</v>
      </c>
      <c r="N22" s="1">
        <v>0.25</v>
      </c>
      <c r="O22" s="1">
        <v>0</v>
      </c>
      <c r="P22" s="1">
        <v>1.2</v>
      </c>
      <c r="Q22" s="1">
        <v>0.2</v>
      </c>
      <c r="R22" s="1">
        <v>10</v>
      </c>
      <c r="S22" s="1">
        <v>4</v>
      </c>
      <c r="T22" s="1">
        <v>0</v>
      </c>
      <c r="U22" s="1">
        <v>4</v>
      </c>
      <c r="V22" s="1">
        <v>0</v>
      </c>
      <c r="W22" s="1">
        <v>0.25</v>
      </c>
      <c r="X22" s="1">
        <v>0.25</v>
      </c>
      <c r="Y22" s="1">
        <v>20</v>
      </c>
      <c r="Z22" s="1">
        <v>4</v>
      </c>
      <c r="AA22" s="1">
        <v>0</v>
      </c>
      <c r="AB22" s="1">
        <v>0</v>
      </c>
      <c r="AC22" s="1">
        <v>0</v>
      </c>
      <c r="AD22" s="1">
        <v>0</v>
      </c>
      <c r="AE22" s="1">
        <v>219</v>
      </c>
      <c r="AF22" s="1">
        <v>83.185741666666701</v>
      </c>
      <c r="AG22" s="8">
        <v>0.92016806722689104</v>
      </c>
      <c r="AH22" s="8">
        <v>0.931506849315068</v>
      </c>
      <c r="AI22" s="8">
        <v>0.91025641025641002</v>
      </c>
      <c r="AJ22" s="8">
        <v>0.91954022988505801</v>
      </c>
      <c r="AK22" s="1">
        <v>68</v>
      </c>
      <c r="AL22" s="1">
        <v>71</v>
      </c>
      <c r="AM22" s="1">
        <v>80</v>
      </c>
      <c r="AN22" s="1">
        <v>68</v>
      </c>
      <c r="AO22" s="1">
        <v>68</v>
      </c>
      <c r="AP22" s="1">
        <v>66</v>
      </c>
      <c r="AQ22" s="1">
        <v>2</v>
      </c>
      <c r="AR22" s="16">
        <v>0.97058823529411797</v>
      </c>
      <c r="AS22" s="8">
        <v>0.931506849315068</v>
      </c>
      <c r="AT22" s="1">
        <v>400</v>
      </c>
      <c r="AU22" s="1">
        <v>288</v>
      </c>
      <c r="AV22" s="1">
        <v>688</v>
      </c>
      <c r="AX22" s="1" t="str">
        <f t="shared" si="41"/>
        <v>'20201105'</v>
      </c>
      <c r="AY22" s="18" t="s">
        <v>147</v>
      </c>
      <c r="AZ22" s="12">
        <f t="shared" si="0"/>
        <v>219</v>
      </c>
      <c r="BA22" s="12">
        <f t="shared" si="1"/>
        <v>688</v>
      </c>
      <c r="BB22" s="12">
        <f t="shared" si="2"/>
        <v>4991.1445000000022</v>
      </c>
      <c r="BC22" s="12">
        <f t="shared" ref="BC22" si="48">BB22/AZ22</f>
        <v>22.790614155251152</v>
      </c>
      <c r="BD22" s="12">
        <f t="shared" si="3"/>
        <v>68</v>
      </c>
      <c r="BE22" s="12">
        <f t="shared" si="4"/>
        <v>68</v>
      </c>
      <c r="BF22" s="12">
        <f t="shared" si="5"/>
        <v>66</v>
      </c>
      <c r="BG22" s="12">
        <f t="shared" si="6"/>
        <v>2</v>
      </c>
      <c r="BH22" s="1">
        <f t="shared" ref="BH22" si="49">SUM(BD22,BF22)</f>
        <v>134</v>
      </c>
      <c r="BI22" s="1">
        <f t="shared" ref="BI22" si="50">SUM(BE22,BG22)</f>
        <v>70</v>
      </c>
    </row>
    <row r="23" spans="1:61" ht="14.25" x14ac:dyDescent="0.2">
      <c r="A23" s="1" t="s">
        <v>178</v>
      </c>
      <c r="B23" s="1" t="s">
        <v>175</v>
      </c>
      <c r="C23" s="1">
        <v>1000</v>
      </c>
      <c r="D23" s="1">
        <v>5</v>
      </c>
      <c r="E23" s="1">
        <v>0</v>
      </c>
      <c r="F23" s="1">
        <v>0</v>
      </c>
      <c r="G23" s="1">
        <v>2</v>
      </c>
      <c r="H23" s="1">
        <v>1</v>
      </c>
      <c r="I23" s="1">
        <v>0</v>
      </c>
      <c r="J23" s="1">
        <v>1</v>
      </c>
      <c r="K23" s="1">
        <v>2</v>
      </c>
      <c r="L23" s="1">
        <v>3</v>
      </c>
      <c r="M23" s="1">
        <v>0</v>
      </c>
      <c r="N23" s="1">
        <v>0.25</v>
      </c>
      <c r="O23" s="1">
        <v>0</v>
      </c>
      <c r="P23" s="1">
        <v>1.2</v>
      </c>
      <c r="Q23" s="1">
        <v>0.2</v>
      </c>
      <c r="R23" s="1">
        <v>10</v>
      </c>
      <c r="S23" s="1">
        <v>4</v>
      </c>
      <c r="T23" s="1">
        <v>0</v>
      </c>
      <c r="U23" s="1">
        <v>4</v>
      </c>
      <c r="V23" s="1">
        <v>0</v>
      </c>
      <c r="W23" s="1">
        <v>0.25</v>
      </c>
      <c r="X23" s="1">
        <v>0.25</v>
      </c>
      <c r="Y23" s="1">
        <v>20</v>
      </c>
      <c r="Z23" s="1">
        <v>4</v>
      </c>
      <c r="AA23" s="1">
        <v>0</v>
      </c>
      <c r="AB23" s="1">
        <v>0</v>
      </c>
      <c r="AC23" s="1">
        <v>0</v>
      </c>
      <c r="AD23" s="1">
        <v>0</v>
      </c>
      <c r="AE23" s="1">
        <v>246</v>
      </c>
      <c r="AF23" s="1">
        <v>89.428794999999994</v>
      </c>
      <c r="AG23" s="8">
        <v>0.94252873563218398</v>
      </c>
      <c r="AH23" s="8">
        <v>0.97530864197530898</v>
      </c>
      <c r="AI23" s="8">
        <v>0.96385542168674698</v>
      </c>
      <c r="AJ23" s="8">
        <v>0.89690721649484495</v>
      </c>
      <c r="AK23" s="1">
        <v>79</v>
      </c>
      <c r="AL23" s="1">
        <v>80</v>
      </c>
      <c r="AM23" s="1">
        <v>87</v>
      </c>
      <c r="AN23" s="1">
        <v>78</v>
      </c>
      <c r="AO23" s="1">
        <v>76</v>
      </c>
      <c r="AP23" s="1">
        <v>73</v>
      </c>
      <c r="AQ23" s="1">
        <v>6</v>
      </c>
      <c r="AR23" s="16">
        <v>0.924050632911392</v>
      </c>
      <c r="AS23" s="8">
        <v>0.94715447154471499</v>
      </c>
      <c r="AT23" s="1">
        <v>464</v>
      </c>
      <c r="AU23" s="1">
        <v>352</v>
      </c>
      <c r="AV23" s="1">
        <v>816</v>
      </c>
      <c r="AX23" s="1" t="str">
        <f t="shared" si="41"/>
        <v>'20201106'</v>
      </c>
      <c r="AY23" s="18" t="s">
        <v>155</v>
      </c>
      <c r="AZ23" s="12">
        <f t="shared" si="0"/>
        <v>246</v>
      </c>
      <c r="BA23" s="12">
        <f t="shared" si="1"/>
        <v>816</v>
      </c>
      <c r="BB23" s="12">
        <f t="shared" si="2"/>
        <v>5365.7276999999995</v>
      </c>
      <c r="BC23" s="12">
        <f t="shared" ref="BC23" si="51">BB23/AZ23</f>
        <v>21.811901219512194</v>
      </c>
      <c r="BD23" s="12">
        <f t="shared" si="3"/>
        <v>78</v>
      </c>
      <c r="BE23" s="12">
        <f t="shared" si="4"/>
        <v>76</v>
      </c>
      <c r="BF23" s="12">
        <f t="shared" si="5"/>
        <v>73</v>
      </c>
      <c r="BG23" s="12">
        <f t="shared" si="6"/>
        <v>6</v>
      </c>
      <c r="BH23" s="1">
        <f t="shared" ref="BH23" si="52">SUM(BD23,BF23)</f>
        <v>151</v>
      </c>
      <c r="BI23" s="1">
        <f t="shared" ref="BI23" si="53">SUM(BE23,BG23)</f>
        <v>82</v>
      </c>
    </row>
    <row r="24" spans="1:61" ht="14.25" x14ac:dyDescent="0.2">
      <c r="A24" s="1" t="s">
        <v>190</v>
      </c>
      <c r="B24" s="1" t="s">
        <v>191</v>
      </c>
      <c r="C24" s="1">
        <v>1000</v>
      </c>
      <c r="D24" s="1">
        <v>5</v>
      </c>
      <c r="E24" s="1">
        <v>0</v>
      </c>
      <c r="F24" s="1">
        <v>0</v>
      </c>
      <c r="G24" s="1">
        <v>2</v>
      </c>
      <c r="H24" s="1">
        <v>1</v>
      </c>
      <c r="I24" s="1">
        <v>0</v>
      </c>
      <c r="J24" s="1">
        <v>1</v>
      </c>
      <c r="K24" s="1">
        <v>2</v>
      </c>
      <c r="L24" s="1">
        <v>3</v>
      </c>
      <c r="M24" s="1">
        <v>0</v>
      </c>
      <c r="N24" s="1">
        <v>0.25</v>
      </c>
      <c r="O24" s="1">
        <v>0</v>
      </c>
      <c r="P24" s="1">
        <v>1.2</v>
      </c>
      <c r="Q24" s="1">
        <v>0.2</v>
      </c>
      <c r="R24" s="1">
        <v>10</v>
      </c>
      <c r="S24" s="1">
        <v>4</v>
      </c>
      <c r="T24" s="1">
        <v>0</v>
      </c>
      <c r="U24" s="1">
        <v>4</v>
      </c>
      <c r="V24" s="1">
        <v>0</v>
      </c>
      <c r="W24" s="1">
        <v>0.25</v>
      </c>
      <c r="X24" s="1">
        <v>0.25</v>
      </c>
      <c r="Y24" s="1">
        <v>20</v>
      </c>
      <c r="Z24" s="1">
        <v>4</v>
      </c>
      <c r="AA24" s="1">
        <v>0</v>
      </c>
      <c r="AB24" s="1">
        <v>0</v>
      </c>
      <c r="AC24" s="1">
        <v>0</v>
      </c>
      <c r="AD24" s="1">
        <v>0</v>
      </c>
      <c r="AE24" s="1">
        <v>126</v>
      </c>
      <c r="AF24" s="1">
        <v>49.158299999999997</v>
      </c>
      <c r="AG24" s="8">
        <v>0.88111888111888104</v>
      </c>
      <c r="AH24" s="8">
        <v>0.97368421052631604</v>
      </c>
      <c r="AI24" s="8">
        <v>0.93181818181818199</v>
      </c>
      <c r="AJ24" s="8">
        <v>0.786885245901639</v>
      </c>
      <c r="AK24" s="1">
        <v>37</v>
      </c>
      <c r="AL24" s="1">
        <v>41</v>
      </c>
      <c r="AM24" s="1">
        <v>48</v>
      </c>
      <c r="AN24" s="1">
        <v>38</v>
      </c>
      <c r="AO24" s="1">
        <v>38</v>
      </c>
      <c r="AP24" s="1">
        <v>32</v>
      </c>
      <c r="AQ24" s="1">
        <v>5</v>
      </c>
      <c r="AR24" s="16">
        <v>0.86486486486486502</v>
      </c>
      <c r="AS24" s="8">
        <v>0.89682539682539697</v>
      </c>
      <c r="AT24" s="1">
        <v>224</v>
      </c>
      <c r="AU24" s="1">
        <v>80</v>
      </c>
      <c r="AV24" s="1">
        <v>304</v>
      </c>
      <c r="AX24" s="1" t="str">
        <f t="shared" ref="AX24:AX25" si="54">B24</f>
        <v>'20201110'</v>
      </c>
      <c r="AY24" s="18" t="s">
        <v>161</v>
      </c>
      <c r="AZ24" s="12">
        <f t="shared" si="0"/>
        <v>126</v>
      </c>
      <c r="BA24" s="12">
        <f t="shared" si="1"/>
        <v>304</v>
      </c>
      <c r="BB24" s="12">
        <f t="shared" si="2"/>
        <v>2949.4979999999996</v>
      </c>
      <c r="BC24" s="12">
        <f t="shared" ref="BC24" si="55">BB24/AZ24</f>
        <v>23.408714285714282</v>
      </c>
      <c r="BD24" s="12">
        <f t="shared" si="3"/>
        <v>38</v>
      </c>
      <c r="BE24" s="12">
        <f t="shared" si="4"/>
        <v>38</v>
      </c>
      <c r="BF24" s="12">
        <f t="shared" si="5"/>
        <v>32</v>
      </c>
      <c r="BG24" s="12">
        <f t="shared" si="6"/>
        <v>5</v>
      </c>
      <c r="BH24" s="1">
        <f t="shared" ref="BH24" si="56">SUM(BD24,BF24)</f>
        <v>70</v>
      </c>
      <c r="BI24" s="1">
        <f t="shared" ref="BI24" si="57">SUM(BE24,BG24)</f>
        <v>43</v>
      </c>
    </row>
    <row r="25" spans="1:61" ht="14.25" x14ac:dyDescent="0.2">
      <c r="A25" s="1" t="s">
        <v>199</v>
      </c>
      <c r="B25" s="1" t="s">
        <v>200</v>
      </c>
      <c r="C25" s="1">
        <v>1000</v>
      </c>
      <c r="D25" s="1">
        <v>5</v>
      </c>
      <c r="E25" s="1">
        <v>1</v>
      </c>
      <c r="F25" s="1">
        <v>2</v>
      </c>
      <c r="G25" s="1">
        <v>0</v>
      </c>
      <c r="H25" s="1">
        <v>1</v>
      </c>
      <c r="I25" s="1">
        <v>0</v>
      </c>
      <c r="J25" s="1">
        <v>1</v>
      </c>
      <c r="K25" s="1">
        <v>2</v>
      </c>
      <c r="L25" s="1">
        <v>3</v>
      </c>
      <c r="M25" s="1">
        <v>0</v>
      </c>
      <c r="N25" s="1">
        <v>0.25</v>
      </c>
      <c r="O25" s="1">
        <v>0</v>
      </c>
      <c r="P25" s="1">
        <v>1.2</v>
      </c>
      <c r="Q25" s="1">
        <v>0.2</v>
      </c>
      <c r="R25" s="1">
        <v>10</v>
      </c>
      <c r="S25" s="1">
        <v>4</v>
      </c>
      <c r="T25" s="1">
        <v>0</v>
      </c>
      <c r="U25" s="1">
        <v>4</v>
      </c>
      <c r="V25" s="1">
        <v>0</v>
      </c>
      <c r="W25" s="1">
        <v>0.25</v>
      </c>
      <c r="X25" s="1">
        <v>0.25</v>
      </c>
      <c r="Y25" s="1">
        <v>20</v>
      </c>
      <c r="Z25" s="1">
        <v>4</v>
      </c>
      <c r="AA25" s="1">
        <v>0</v>
      </c>
      <c r="AB25" s="1">
        <v>0</v>
      </c>
      <c r="AC25" s="1">
        <v>0</v>
      </c>
      <c r="AD25" s="1">
        <v>0</v>
      </c>
      <c r="AE25" s="1">
        <v>212</v>
      </c>
      <c r="AF25" s="1">
        <v>72.888313333333301</v>
      </c>
      <c r="AG25" s="8">
        <v>0.96363636363636396</v>
      </c>
      <c r="AH25" s="8">
        <v>0.90540540540540504</v>
      </c>
      <c r="AI25" s="8">
        <v>1</v>
      </c>
      <c r="AJ25" s="8">
        <v>0.98507462686567204</v>
      </c>
      <c r="AK25" s="1">
        <v>67</v>
      </c>
      <c r="AL25" s="1">
        <v>79</v>
      </c>
      <c r="AM25" s="1">
        <v>66</v>
      </c>
      <c r="AN25" s="1">
        <v>66</v>
      </c>
      <c r="AO25" s="1">
        <v>65</v>
      </c>
      <c r="AP25" s="1">
        <v>1</v>
      </c>
      <c r="AQ25" s="1">
        <v>66</v>
      </c>
      <c r="AR25" s="19">
        <v>1.49253731343284E-2</v>
      </c>
      <c r="AS25" s="8">
        <v>0.93396226415094297</v>
      </c>
      <c r="AT25" s="1">
        <v>176</v>
      </c>
      <c r="AU25" s="1">
        <v>576</v>
      </c>
      <c r="AV25" s="1">
        <v>752</v>
      </c>
      <c r="AX25" s="1" t="str">
        <f t="shared" si="54"/>
        <v>'20201111'</v>
      </c>
      <c r="AY25" s="18" t="s">
        <v>133</v>
      </c>
      <c r="AZ25" s="12">
        <f t="shared" si="0"/>
        <v>212</v>
      </c>
      <c r="BA25" s="12">
        <f t="shared" si="1"/>
        <v>752</v>
      </c>
      <c r="BB25" s="12">
        <f t="shared" si="2"/>
        <v>4373.2987999999978</v>
      </c>
      <c r="BC25" s="12">
        <f t="shared" ref="BC25" si="58">BB25/AZ25</f>
        <v>20.62876792452829</v>
      </c>
      <c r="BD25" s="12">
        <f t="shared" si="3"/>
        <v>66</v>
      </c>
      <c r="BE25" s="12">
        <f t="shared" si="4"/>
        <v>65</v>
      </c>
      <c r="BF25" s="12">
        <f t="shared" si="5"/>
        <v>1</v>
      </c>
      <c r="BG25" s="12">
        <f t="shared" si="6"/>
        <v>66</v>
      </c>
      <c r="BH25" s="1">
        <f t="shared" ref="BH25" si="59">SUM(BD25,BF25)</f>
        <v>67</v>
      </c>
      <c r="BI25" s="1">
        <f t="shared" ref="BI25" si="60">SUM(BE25,BG25)</f>
        <v>131</v>
      </c>
    </row>
    <row r="26" spans="1:61" ht="14.25" x14ac:dyDescent="0.2">
      <c r="A26" s="1" t="s">
        <v>211</v>
      </c>
      <c r="B26" s="1" t="s">
        <v>212</v>
      </c>
      <c r="C26" s="1">
        <v>1000</v>
      </c>
      <c r="D26" s="1">
        <v>5</v>
      </c>
      <c r="E26" s="1">
        <v>1</v>
      </c>
      <c r="F26" s="1">
        <v>2</v>
      </c>
      <c r="G26" s="1">
        <v>0</v>
      </c>
      <c r="H26" s="1">
        <v>1</v>
      </c>
      <c r="I26" s="1">
        <v>0</v>
      </c>
      <c r="J26" s="1">
        <v>1</v>
      </c>
      <c r="K26" s="1">
        <v>2</v>
      </c>
      <c r="L26" s="1">
        <v>3</v>
      </c>
      <c r="M26" s="1">
        <v>0</v>
      </c>
      <c r="N26" s="1">
        <v>0.25</v>
      </c>
      <c r="O26" s="1">
        <v>0</v>
      </c>
      <c r="P26" s="1">
        <v>1.2</v>
      </c>
      <c r="Q26" s="1">
        <v>0.2</v>
      </c>
      <c r="R26" s="1">
        <v>10</v>
      </c>
      <c r="S26" s="1">
        <v>4</v>
      </c>
      <c r="T26" s="1">
        <v>0</v>
      </c>
      <c r="U26" s="1">
        <v>4</v>
      </c>
      <c r="V26" s="1">
        <v>0</v>
      </c>
      <c r="W26" s="1">
        <v>0.25</v>
      </c>
      <c r="X26" s="1">
        <v>0.25</v>
      </c>
      <c r="Y26" s="1">
        <v>20</v>
      </c>
      <c r="Z26" s="1">
        <v>4</v>
      </c>
      <c r="AA26" s="1">
        <v>0</v>
      </c>
      <c r="AB26" s="1">
        <v>0</v>
      </c>
      <c r="AC26" s="1">
        <v>0</v>
      </c>
      <c r="AD26" s="1">
        <v>0</v>
      </c>
      <c r="AE26" s="1">
        <v>243</v>
      </c>
      <c r="AF26" s="1">
        <v>83.415570000000002</v>
      </c>
      <c r="AG26" s="8">
        <v>0.96428571428571397</v>
      </c>
      <c r="AH26" s="8">
        <v>0.97222222222222199</v>
      </c>
      <c r="AI26" s="8">
        <v>0.95348837209302295</v>
      </c>
      <c r="AJ26" s="8">
        <v>0.96808510638297895</v>
      </c>
      <c r="AK26" s="1">
        <v>70</v>
      </c>
      <c r="AL26" s="1">
        <v>82</v>
      </c>
      <c r="AM26" s="1">
        <v>91</v>
      </c>
      <c r="AN26" s="1">
        <v>70</v>
      </c>
      <c r="AO26" s="1">
        <v>71</v>
      </c>
      <c r="AP26" s="1">
        <v>7</v>
      </c>
      <c r="AQ26" s="1">
        <v>63</v>
      </c>
      <c r="AR26" s="19">
        <v>0.1</v>
      </c>
      <c r="AS26" s="8">
        <v>0.86831275720164602</v>
      </c>
      <c r="AT26" s="1">
        <v>240</v>
      </c>
      <c r="AU26" s="1">
        <v>448</v>
      </c>
      <c r="AV26" s="1">
        <v>688</v>
      </c>
      <c r="AX26" s="1" t="str">
        <f t="shared" ref="AX26" si="61">B26</f>
        <v>'20201112'</v>
      </c>
      <c r="AY26" s="18" t="s">
        <v>141</v>
      </c>
      <c r="AZ26" s="12">
        <f t="shared" si="0"/>
        <v>243</v>
      </c>
      <c r="BA26" s="12">
        <f t="shared" si="1"/>
        <v>688</v>
      </c>
      <c r="BB26" s="12">
        <f t="shared" si="2"/>
        <v>5004.9341999999997</v>
      </c>
      <c r="BC26" s="12">
        <f t="shared" ref="BC26" si="62">BB26/AZ26</f>
        <v>20.596437037037035</v>
      </c>
      <c r="BD26" s="12">
        <f t="shared" si="3"/>
        <v>70</v>
      </c>
      <c r="BE26" s="12">
        <f t="shared" si="4"/>
        <v>71</v>
      </c>
      <c r="BF26" s="12">
        <f t="shared" si="5"/>
        <v>7</v>
      </c>
      <c r="BG26" s="12">
        <f t="shared" si="6"/>
        <v>63</v>
      </c>
      <c r="BH26" s="1">
        <f t="shared" ref="BH26" si="63">SUM(BD26,BF26)</f>
        <v>77</v>
      </c>
      <c r="BI26" s="1">
        <f t="shared" ref="BI26" si="64">SUM(BE26,BG26)</f>
        <v>134</v>
      </c>
    </row>
    <row r="27" spans="1:61" ht="14.25" x14ac:dyDescent="0.2">
      <c r="A27" s="1" t="s">
        <v>225</v>
      </c>
      <c r="B27" s="1" t="s">
        <v>218</v>
      </c>
      <c r="C27" s="1">
        <v>1000</v>
      </c>
      <c r="D27" s="1">
        <v>5</v>
      </c>
      <c r="E27" s="1">
        <v>1</v>
      </c>
      <c r="F27" s="1">
        <v>2</v>
      </c>
      <c r="G27" s="1">
        <v>0</v>
      </c>
      <c r="H27" s="1">
        <v>1</v>
      </c>
      <c r="I27" s="1">
        <v>0</v>
      </c>
      <c r="J27" s="1">
        <v>1</v>
      </c>
      <c r="K27" s="1">
        <v>2</v>
      </c>
      <c r="L27" s="1">
        <v>3</v>
      </c>
      <c r="M27" s="1">
        <v>0</v>
      </c>
      <c r="N27" s="1">
        <v>0.25</v>
      </c>
      <c r="O27" s="1">
        <v>0</v>
      </c>
      <c r="P27" s="1">
        <v>1.2</v>
      </c>
      <c r="Q27" s="1">
        <v>0.2</v>
      </c>
      <c r="R27" s="1">
        <v>10</v>
      </c>
      <c r="S27" s="1">
        <v>4</v>
      </c>
      <c r="T27" s="1">
        <v>0</v>
      </c>
      <c r="U27" s="1">
        <v>4</v>
      </c>
      <c r="V27" s="1">
        <v>0</v>
      </c>
      <c r="W27" s="1">
        <v>0.25</v>
      </c>
      <c r="X27" s="1">
        <v>0.25</v>
      </c>
      <c r="Y27" s="1">
        <v>20</v>
      </c>
      <c r="Z27" s="1">
        <v>4</v>
      </c>
      <c r="AA27" s="1">
        <v>0</v>
      </c>
      <c r="AB27" s="1">
        <v>0</v>
      </c>
      <c r="AC27" s="1">
        <v>0</v>
      </c>
      <c r="AD27" s="1">
        <v>0</v>
      </c>
      <c r="AE27" s="1">
        <v>209</v>
      </c>
      <c r="AF27" s="1">
        <v>68.404571666666698</v>
      </c>
      <c r="AG27" s="8">
        <v>0.954337899543379</v>
      </c>
      <c r="AH27" s="8">
        <v>0.95454545454545503</v>
      </c>
      <c r="AI27" s="8">
        <v>0.91549295774647899</v>
      </c>
      <c r="AJ27" s="8">
        <v>0.98780487804878103</v>
      </c>
      <c r="AK27" s="1">
        <v>63</v>
      </c>
      <c r="AL27" s="1">
        <v>65</v>
      </c>
      <c r="AM27" s="1">
        <v>81</v>
      </c>
      <c r="AN27" s="1">
        <v>64</v>
      </c>
      <c r="AO27" s="1">
        <v>64</v>
      </c>
      <c r="AP27" s="1">
        <v>11</v>
      </c>
      <c r="AQ27" s="1">
        <v>52</v>
      </c>
      <c r="AR27" s="19">
        <v>0.17460317460317501</v>
      </c>
      <c r="AS27" s="8">
        <v>0.91387559808612395</v>
      </c>
      <c r="AT27" s="1">
        <v>400</v>
      </c>
      <c r="AU27" s="1">
        <v>224</v>
      </c>
      <c r="AV27" s="1">
        <v>624</v>
      </c>
      <c r="AX27" s="1" t="str">
        <f t="shared" ref="AX27" si="65">B27</f>
        <v>'20201113'</v>
      </c>
      <c r="AY27" s="18" t="s">
        <v>149</v>
      </c>
      <c r="AZ27" s="12">
        <f t="shared" si="0"/>
        <v>209</v>
      </c>
      <c r="BA27" s="12">
        <f t="shared" si="1"/>
        <v>624</v>
      </c>
      <c r="BB27" s="12">
        <f t="shared" si="2"/>
        <v>4104.2743000000019</v>
      </c>
      <c r="BC27" s="12">
        <f t="shared" ref="BC27" si="66">BB27/AZ27</f>
        <v>19.637676076555032</v>
      </c>
      <c r="BD27" s="12">
        <f t="shared" si="3"/>
        <v>64</v>
      </c>
      <c r="BE27" s="12">
        <f t="shared" si="4"/>
        <v>64</v>
      </c>
      <c r="BF27" s="12">
        <f t="shared" si="5"/>
        <v>11</v>
      </c>
      <c r="BG27" s="12">
        <f t="shared" si="6"/>
        <v>52</v>
      </c>
      <c r="BH27" s="1">
        <f t="shared" ref="BH27" si="67">SUM(BD27,BF27)</f>
        <v>75</v>
      </c>
      <c r="BI27" s="1">
        <f t="shared" ref="BI27" si="68">SUM(BE27,BG27)</f>
        <v>116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0"/>
  <sheetViews>
    <sheetView workbookViewId="0">
      <selection activeCell="A13" sqref="A13"/>
    </sheetView>
  </sheetViews>
  <sheetFormatPr defaultColWidth="8.625" defaultRowHeight="12.75" x14ac:dyDescent="0.2"/>
  <cols>
    <col min="1" max="1" width="28.5" style="1" customWidth="1"/>
    <col min="2" max="2" width="8.625" style="1" bestFit="1" customWidth="1"/>
    <col min="3" max="3" width="8.625" style="1" customWidth="1"/>
    <col min="4" max="4" width="8.625" style="1"/>
    <col min="5" max="12" width="8.625" style="1" customWidth="1"/>
    <col min="13" max="26" width="8.625" style="1"/>
    <col min="27" max="30" width="8.625" style="1" customWidth="1"/>
    <col min="31" max="43" width="8.625" style="1"/>
    <col min="44" max="45" width="8.625" style="8"/>
    <col min="46" max="16384" width="8.625" style="1"/>
  </cols>
  <sheetData>
    <row r="1" spans="1:65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5" t="s">
        <v>23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3" t="s">
        <v>32</v>
      </c>
      <c r="AU1" s="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1194</v>
      </c>
      <c r="BM1" s="10">
        <f>SUM($AO$2:$AO$1048576,$AQ$2:$AQ$1048576)</f>
        <v>1080</v>
      </c>
    </row>
    <row r="2" spans="1:65" ht="14.25" x14ac:dyDescent="0.2">
      <c r="A2" s="1" t="s">
        <v>38</v>
      </c>
      <c r="B2" s="11" t="s">
        <v>86</v>
      </c>
      <c r="C2" s="1">
        <v>1000</v>
      </c>
      <c r="D2" s="1">
        <v>4</v>
      </c>
      <c r="E2" s="1">
        <v>1</v>
      </c>
      <c r="F2" s="1">
        <v>1</v>
      </c>
      <c r="G2" s="1">
        <v>0</v>
      </c>
      <c r="H2" s="1">
        <v>2</v>
      </c>
      <c r="I2" s="1">
        <v>3</v>
      </c>
      <c r="J2" s="1">
        <v>2</v>
      </c>
      <c r="K2" s="1">
        <v>1</v>
      </c>
      <c r="L2" s="1">
        <v>0</v>
      </c>
      <c r="M2" s="1">
        <v>0</v>
      </c>
      <c r="N2" s="1">
        <v>0.25</v>
      </c>
      <c r="O2" s="1">
        <v>0</v>
      </c>
      <c r="P2" s="1">
        <v>1.2</v>
      </c>
      <c r="Q2" s="1">
        <v>0.2</v>
      </c>
      <c r="R2" s="1">
        <v>10</v>
      </c>
      <c r="S2" s="1">
        <v>4</v>
      </c>
      <c r="T2" s="1">
        <v>0</v>
      </c>
      <c r="U2" s="1">
        <v>4</v>
      </c>
      <c r="V2" s="1">
        <v>0</v>
      </c>
      <c r="W2" s="1">
        <v>0.25</v>
      </c>
      <c r="X2" s="1">
        <v>0.25</v>
      </c>
      <c r="Y2" s="1">
        <v>20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54</v>
      </c>
      <c r="AF2" s="1">
        <v>54.513476666666698</v>
      </c>
      <c r="AG2" s="1">
        <v>0.84375</v>
      </c>
      <c r="AH2" s="1" t="s">
        <v>39</v>
      </c>
      <c r="AI2" s="1">
        <v>0.73333333333333295</v>
      </c>
      <c r="AJ2" s="1">
        <v>0.94117647058823495</v>
      </c>
      <c r="AK2" s="1">
        <v>0</v>
      </c>
      <c r="AL2" s="1">
        <v>22</v>
      </c>
      <c r="AM2" s="1">
        <v>32</v>
      </c>
      <c r="AN2" s="1">
        <v>9</v>
      </c>
      <c r="AO2" s="1">
        <v>8</v>
      </c>
      <c r="AP2" s="1">
        <v>0</v>
      </c>
      <c r="AQ2" s="1">
        <v>0</v>
      </c>
      <c r="AR2" s="8" t="s">
        <v>39</v>
      </c>
      <c r="AS2" s="8">
        <v>0.31481481481481499</v>
      </c>
      <c r="AT2" s="1">
        <v>0</v>
      </c>
      <c r="AU2" s="1">
        <v>0</v>
      </c>
      <c r="AV2" s="1">
        <v>0</v>
      </c>
      <c r="AX2" s="1" t="str">
        <f>B2</f>
        <v>'20201013'</v>
      </c>
      <c r="AY2" s="18" t="s">
        <v>241</v>
      </c>
      <c r="AZ2" s="12">
        <f>SUMIF($B$2:$B$1048576,$B2,$AE$2:$AE$1048576)</f>
        <v>54</v>
      </c>
      <c r="BA2" s="12">
        <f>SUMIF($B$2:$B$1048576,$B2,$AV$2:$AV$1048576)</f>
        <v>0</v>
      </c>
      <c r="BB2" s="12">
        <f>SUMIF($B$2:$B$1048576,$B2,$AF$2:$AF$1048576)*60</f>
        <v>3270.8086000000017</v>
      </c>
      <c r="BC2" s="12">
        <f>BB2/AZ2</f>
        <v>60.570529629629661</v>
      </c>
      <c r="BD2" s="12">
        <f>SUMIF($B$2:$B$1048576,$B2,$AN$2:$AN$1048576)</f>
        <v>9</v>
      </c>
      <c r="BE2" s="12">
        <f>SUMIF($B$2:$B$1048576,$B2,$AO$2:$AO$1048576)</f>
        <v>8</v>
      </c>
      <c r="BF2" s="12">
        <f>SUMIF($B$2:$B$1048576,$B2,$AP$2:$AP$1048576)</f>
        <v>0</v>
      </c>
      <c r="BG2" s="12">
        <f>SUMIF($B$2:$B$1048576,$B2,$AQ$2:$AQ$1048576)</f>
        <v>0</v>
      </c>
      <c r="BH2" s="1">
        <f>SUM(BD2,BF2)</f>
        <v>9</v>
      </c>
      <c r="BI2" s="1">
        <f>SUM(BE2,BG2)</f>
        <v>8</v>
      </c>
    </row>
    <row r="3" spans="1:65" ht="14.25" x14ac:dyDescent="0.2">
      <c r="A3" s="1" t="s">
        <v>40</v>
      </c>
      <c r="B3" s="11" t="s">
        <v>87</v>
      </c>
      <c r="C3" s="1">
        <v>1000</v>
      </c>
      <c r="D3" s="1">
        <v>4</v>
      </c>
      <c r="E3" s="1">
        <v>1</v>
      </c>
      <c r="F3" s="1">
        <v>1</v>
      </c>
      <c r="G3" s="1">
        <v>0</v>
      </c>
      <c r="H3" s="1">
        <v>2</v>
      </c>
      <c r="I3" s="1">
        <v>3</v>
      </c>
      <c r="J3" s="1">
        <v>2</v>
      </c>
      <c r="K3" s="1">
        <v>1</v>
      </c>
      <c r="L3" s="1">
        <v>0</v>
      </c>
      <c r="M3" s="1">
        <v>0</v>
      </c>
      <c r="N3" s="1">
        <v>0.25</v>
      </c>
      <c r="O3" s="1">
        <v>0</v>
      </c>
      <c r="P3" s="1">
        <v>1.2</v>
      </c>
      <c r="Q3" s="1">
        <v>0.2</v>
      </c>
      <c r="R3" s="1">
        <v>10</v>
      </c>
      <c r="S3" s="1">
        <v>4</v>
      </c>
      <c r="T3" s="1">
        <v>0</v>
      </c>
      <c r="U3" s="1">
        <v>4</v>
      </c>
      <c r="V3" s="1">
        <v>0</v>
      </c>
      <c r="W3" s="1">
        <v>0.25</v>
      </c>
      <c r="X3" s="1">
        <v>0.25</v>
      </c>
      <c r="Y3" s="1">
        <v>20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120</v>
      </c>
      <c r="AF3" s="1">
        <v>70.761811666666702</v>
      </c>
      <c r="AG3" s="1">
        <v>0.85714285714285698</v>
      </c>
      <c r="AH3" s="1" t="s">
        <v>39</v>
      </c>
      <c r="AI3" s="1">
        <v>0.83333333333333304</v>
      </c>
      <c r="AJ3" s="1">
        <v>0.88235294117647101</v>
      </c>
      <c r="AK3" s="1">
        <v>0</v>
      </c>
      <c r="AL3" s="1">
        <v>60</v>
      </c>
      <c r="AM3" s="1">
        <v>60</v>
      </c>
      <c r="AN3" s="1">
        <v>43</v>
      </c>
      <c r="AO3" s="1">
        <v>44</v>
      </c>
      <c r="AP3" s="1">
        <v>0</v>
      </c>
      <c r="AQ3" s="1">
        <v>0</v>
      </c>
      <c r="AR3" s="8" t="s">
        <v>39</v>
      </c>
      <c r="AS3" s="8">
        <v>0.72499999999999998</v>
      </c>
      <c r="AT3" s="1">
        <v>176</v>
      </c>
      <c r="AU3" s="1">
        <v>208</v>
      </c>
      <c r="AV3" s="1">
        <v>384</v>
      </c>
      <c r="AX3" s="1" t="str">
        <f t="shared" ref="AX3:AX10" si="0">B3</f>
        <v>'20201014'</v>
      </c>
      <c r="AY3" s="1" t="s">
        <v>113</v>
      </c>
      <c r="AZ3" s="12">
        <f t="shared" ref="AZ3:AZ20" si="1">SUMIF($B$2:$B$1048576,$B3,$AE$2:$AE$1048576)</f>
        <v>120</v>
      </c>
      <c r="BA3" s="12">
        <f t="shared" ref="BA3:BA20" si="2">SUMIF($B$2:$B$1048576,$B3,$AV$2:$AV$1048576)</f>
        <v>384</v>
      </c>
      <c r="BB3" s="12">
        <f t="shared" ref="BB3:BB20" si="3">SUMIF($B$2:$B$1048576,$B3,$AF$2:$AF$1048576)*60</f>
        <v>4245.708700000002</v>
      </c>
      <c r="BC3" s="12">
        <f t="shared" ref="BC3:BC9" si="4">BB3/AZ3</f>
        <v>35.380905833333351</v>
      </c>
      <c r="BD3" s="12">
        <f t="shared" ref="BD3:BD20" si="5">SUMIF($B$2:$B$1048576,$B3,$AN$2:$AN$1048576)</f>
        <v>43</v>
      </c>
      <c r="BE3" s="12">
        <f t="shared" ref="BE3:BE20" si="6">SUMIF($B$2:$B$1048576,$B3,$AO$2:$AO$1048576)</f>
        <v>44</v>
      </c>
      <c r="BF3" s="12">
        <f t="shared" ref="BF3:BF20" si="7">SUMIF($B$2:$B$1048576,$B3,$AP$2:$AP$1048576)</f>
        <v>0</v>
      </c>
      <c r="BG3" s="12">
        <f t="shared" ref="BG3:BG20" si="8">SUMIF($B$2:$B$1048576,$B3,$AQ$2:$AQ$1048576)</f>
        <v>0</v>
      </c>
      <c r="BH3" s="1">
        <f t="shared" ref="BH3:BH9" si="9">SUM(BD3,BF3)</f>
        <v>43</v>
      </c>
      <c r="BI3" s="1">
        <f t="shared" ref="BI3:BI9" si="10">SUM(BE3,BG3)</f>
        <v>44</v>
      </c>
    </row>
    <row r="4" spans="1:65" ht="14.25" x14ac:dyDescent="0.2">
      <c r="A4" s="1" t="s">
        <v>41</v>
      </c>
      <c r="B4" s="11" t="s">
        <v>88</v>
      </c>
      <c r="C4" s="1">
        <v>1000</v>
      </c>
      <c r="D4" s="1">
        <v>4</v>
      </c>
      <c r="E4" s="1">
        <v>1</v>
      </c>
      <c r="F4" s="1">
        <v>1</v>
      </c>
      <c r="G4" s="1">
        <v>0</v>
      </c>
      <c r="H4" s="1">
        <v>2</v>
      </c>
      <c r="I4" s="1">
        <v>3</v>
      </c>
      <c r="J4" s="1">
        <v>2</v>
      </c>
      <c r="K4" s="1">
        <v>1</v>
      </c>
      <c r="L4" s="1">
        <v>0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4</v>
      </c>
      <c r="T4" s="1">
        <v>0</v>
      </c>
      <c r="U4" s="1">
        <v>4</v>
      </c>
      <c r="V4" s="1">
        <v>0</v>
      </c>
      <c r="W4" s="1">
        <v>0.25</v>
      </c>
      <c r="X4" s="1">
        <v>0.25</v>
      </c>
      <c r="Y4" s="1">
        <v>20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25</v>
      </c>
      <c r="AF4" s="1">
        <v>11.339591666666699</v>
      </c>
      <c r="AG4" s="1">
        <v>0.625</v>
      </c>
      <c r="AH4" s="1" t="s">
        <v>39</v>
      </c>
      <c r="AI4" s="1">
        <v>0.5</v>
      </c>
      <c r="AJ4" s="1">
        <v>0.77777777777777801</v>
      </c>
      <c r="AK4" s="1">
        <v>0</v>
      </c>
      <c r="AL4" s="1">
        <v>11</v>
      </c>
      <c r="AM4" s="1">
        <v>14</v>
      </c>
      <c r="AN4" s="1">
        <v>11</v>
      </c>
      <c r="AO4" s="1">
        <v>11</v>
      </c>
      <c r="AP4" s="1">
        <v>0</v>
      </c>
      <c r="AQ4" s="1">
        <v>0</v>
      </c>
      <c r="AR4" s="8" t="s">
        <v>39</v>
      </c>
      <c r="AS4" s="8">
        <v>0.88</v>
      </c>
      <c r="AT4" s="1">
        <v>48</v>
      </c>
      <c r="AU4" s="1">
        <v>32</v>
      </c>
      <c r="AV4" s="1">
        <v>80</v>
      </c>
      <c r="AX4" s="1" t="str">
        <f t="shared" si="0"/>
        <v>'20201015'</v>
      </c>
      <c r="AY4" s="1" t="s">
        <v>113</v>
      </c>
      <c r="AZ4" s="12">
        <f t="shared" si="1"/>
        <v>120</v>
      </c>
      <c r="BA4" s="12">
        <f t="shared" si="2"/>
        <v>400</v>
      </c>
      <c r="BB4" s="12">
        <f t="shared" si="3"/>
        <v>4386.5587000000023</v>
      </c>
      <c r="BC4" s="12">
        <f t="shared" si="4"/>
        <v>36.554655833333349</v>
      </c>
      <c r="BD4" s="12">
        <f t="shared" si="5"/>
        <v>38</v>
      </c>
      <c r="BE4" s="12">
        <f t="shared" si="6"/>
        <v>31</v>
      </c>
      <c r="BF4" s="12">
        <f t="shared" si="7"/>
        <v>27</v>
      </c>
      <c r="BG4" s="12">
        <f t="shared" si="8"/>
        <v>20</v>
      </c>
      <c r="BH4" s="1">
        <f t="shared" si="9"/>
        <v>65</v>
      </c>
      <c r="BI4" s="1">
        <f t="shared" si="10"/>
        <v>51</v>
      </c>
    </row>
    <row r="5" spans="1:65" ht="14.25" x14ac:dyDescent="0.2">
      <c r="A5" s="1" t="s">
        <v>42</v>
      </c>
      <c r="B5" s="11" t="s">
        <v>88</v>
      </c>
      <c r="C5" s="1">
        <v>1000</v>
      </c>
      <c r="D5" s="1">
        <v>7</v>
      </c>
      <c r="E5" s="1">
        <v>1</v>
      </c>
      <c r="F5" s="1">
        <v>1</v>
      </c>
      <c r="G5" s="1">
        <v>0</v>
      </c>
      <c r="H5" s="1">
        <v>2</v>
      </c>
      <c r="I5" s="1">
        <v>3</v>
      </c>
      <c r="J5" s="1">
        <v>2</v>
      </c>
      <c r="K5" s="1">
        <v>1</v>
      </c>
      <c r="L5" s="1">
        <v>0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4</v>
      </c>
      <c r="T5" s="1">
        <v>0</v>
      </c>
      <c r="U5" s="1">
        <v>4</v>
      </c>
      <c r="V5" s="1">
        <v>0</v>
      </c>
      <c r="W5" s="1">
        <v>0.25</v>
      </c>
      <c r="X5" s="1">
        <v>0.25</v>
      </c>
      <c r="Y5" s="1">
        <v>20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95</v>
      </c>
      <c r="AF5" s="1">
        <v>61.76972</v>
      </c>
      <c r="AG5" s="1">
        <v>0.87962962962962998</v>
      </c>
      <c r="AH5" s="1">
        <v>0.94</v>
      </c>
      <c r="AI5" s="1">
        <v>0.931034482758621</v>
      </c>
      <c r="AJ5" s="1">
        <v>0.72413793103448298</v>
      </c>
      <c r="AK5" s="1">
        <v>47</v>
      </c>
      <c r="AL5" s="1">
        <v>27</v>
      </c>
      <c r="AM5" s="1">
        <v>21</v>
      </c>
      <c r="AN5" s="1">
        <v>27</v>
      </c>
      <c r="AO5" s="1">
        <v>20</v>
      </c>
      <c r="AP5" s="1">
        <v>27</v>
      </c>
      <c r="AQ5" s="1">
        <v>20</v>
      </c>
      <c r="AR5" s="8">
        <v>0.57446808510638303</v>
      </c>
      <c r="AS5" s="8">
        <v>0.98947368421052595</v>
      </c>
      <c r="AT5" s="1">
        <v>208</v>
      </c>
      <c r="AU5" s="1">
        <v>112</v>
      </c>
      <c r="AV5" s="1">
        <v>320</v>
      </c>
      <c r="AX5" s="1" t="str">
        <f t="shared" si="0"/>
        <v>'20201015'</v>
      </c>
      <c r="AY5" s="1" t="s">
        <v>112</v>
      </c>
      <c r="AZ5" s="12">
        <f t="shared" si="1"/>
        <v>120</v>
      </c>
      <c r="BA5" s="12">
        <f t="shared" si="2"/>
        <v>400</v>
      </c>
      <c r="BB5" s="12">
        <f t="shared" si="3"/>
        <v>4386.5587000000023</v>
      </c>
      <c r="BC5" s="12">
        <f t="shared" si="4"/>
        <v>36.554655833333349</v>
      </c>
      <c r="BD5" s="12">
        <f t="shared" si="5"/>
        <v>38</v>
      </c>
      <c r="BE5" s="12">
        <f t="shared" si="6"/>
        <v>31</v>
      </c>
      <c r="BF5" s="12">
        <f t="shared" si="7"/>
        <v>27</v>
      </c>
      <c r="BG5" s="12">
        <f t="shared" si="8"/>
        <v>20</v>
      </c>
      <c r="BH5" s="1">
        <f t="shared" si="9"/>
        <v>65</v>
      </c>
      <c r="BI5" s="1">
        <f t="shared" si="10"/>
        <v>51</v>
      </c>
    </row>
    <row r="6" spans="1:65" ht="14.25" x14ac:dyDescent="0.2">
      <c r="A6" s="1" t="s">
        <v>43</v>
      </c>
      <c r="B6" s="11" t="s">
        <v>89</v>
      </c>
      <c r="C6" s="1">
        <v>1000</v>
      </c>
      <c r="D6" s="1">
        <v>8</v>
      </c>
      <c r="E6" s="1">
        <v>1</v>
      </c>
      <c r="F6" s="1">
        <v>1</v>
      </c>
      <c r="G6" s="1">
        <v>0</v>
      </c>
      <c r="H6" s="1">
        <v>2</v>
      </c>
      <c r="I6" s="1">
        <v>3</v>
      </c>
      <c r="J6" s="1">
        <v>2</v>
      </c>
      <c r="K6" s="1">
        <v>1</v>
      </c>
      <c r="L6" s="1">
        <v>0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4</v>
      </c>
      <c r="T6" s="1">
        <v>0</v>
      </c>
      <c r="U6" s="1">
        <v>4</v>
      </c>
      <c r="V6" s="1">
        <v>0</v>
      </c>
      <c r="W6" s="1">
        <v>0.25</v>
      </c>
      <c r="X6" s="1">
        <v>0.25</v>
      </c>
      <c r="Y6" s="1">
        <v>20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195</v>
      </c>
      <c r="AF6" s="1">
        <v>109.859396666667</v>
      </c>
      <c r="AG6" s="1">
        <v>0.76171875</v>
      </c>
      <c r="AH6" s="1">
        <v>0.74590163934426201</v>
      </c>
      <c r="AI6" s="1">
        <v>0.77083333333333304</v>
      </c>
      <c r="AJ6" s="1">
        <v>0.77906976744186096</v>
      </c>
      <c r="AK6" s="1">
        <v>91</v>
      </c>
      <c r="AL6" s="1">
        <v>37</v>
      </c>
      <c r="AM6" s="1">
        <v>67</v>
      </c>
      <c r="AN6" s="1">
        <v>37</v>
      </c>
      <c r="AO6" s="1">
        <v>50</v>
      </c>
      <c r="AP6" s="1">
        <v>55</v>
      </c>
      <c r="AQ6" s="1">
        <v>33</v>
      </c>
      <c r="AR6" s="8">
        <v>0.625</v>
      </c>
      <c r="AS6" s="8">
        <v>0.89743589743589802</v>
      </c>
      <c r="AT6" s="1">
        <v>336</v>
      </c>
      <c r="AU6" s="1">
        <v>240</v>
      </c>
      <c r="AV6" s="1">
        <v>576</v>
      </c>
      <c r="AX6" s="1" t="str">
        <f t="shared" si="0"/>
        <v>'20201016'</v>
      </c>
      <c r="AY6" s="1" t="s">
        <v>112</v>
      </c>
      <c r="AZ6" s="12">
        <f t="shared" si="1"/>
        <v>195</v>
      </c>
      <c r="BA6" s="12">
        <f t="shared" si="2"/>
        <v>576</v>
      </c>
      <c r="BB6" s="12">
        <f t="shared" si="3"/>
        <v>6591.5638000000199</v>
      </c>
      <c r="BC6" s="12">
        <f t="shared" si="4"/>
        <v>33.802891282051384</v>
      </c>
      <c r="BD6" s="12">
        <f t="shared" si="5"/>
        <v>37</v>
      </c>
      <c r="BE6" s="12">
        <f t="shared" si="6"/>
        <v>50</v>
      </c>
      <c r="BF6" s="12">
        <f t="shared" si="7"/>
        <v>55</v>
      </c>
      <c r="BG6" s="12">
        <f t="shared" si="8"/>
        <v>33</v>
      </c>
      <c r="BH6" s="1">
        <f t="shared" si="9"/>
        <v>92</v>
      </c>
      <c r="BI6" s="1">
        <f t="shared" si="10"/>
        <v>83</v>
      </c>
    </row>
    <row r="7" spans="1:65" ht="14.25" x14ac:dyDescent="0.2">
      <c r="A7" s="1" t="s">
        <v>44</v>
      </c>
      <c r="B7" s="11" t="s">
        <v>90</v>
      </c>
      <c r="C7" s="1">
        <v>1000</v>
      </c>
      <c r="D7" s="1">
        <v>8</v>
      </c>
      <c r="E7" s="1">
        <v>1</v>
      </c>
      <c r="F7" s="1">
        <v>1</v>
      </c>
      <c r="G7" s="1">
        <v>0</v>
      </c>
      <c r="H7" s="1">
        <v>2</v>
      </c>
      <c r="I7" s="1">
        <v>3</v>
      </c>
      <c r="J7" s="1">
        <v>2</v>
      </c>
      <c r="K7" s="1">
        <v>1</v>
      </c>
      <c r="L7" s="1">
        <v>0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20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131</v>
      </c>
      <c r="AF7" s="1">
        <v>89.381069999999994</v>
      </c>
      <c r="AG7" s="1">
        <v>0.55508474576271205</v>
      </c>
      <c r="AH7" s="1">
        <v>0.46428571428571402</v>
      </c>
      <c r="AI7" s="1">
        <v>0.76744186046511598</v>
      </c>
      <c r="AJ7" s="1">
        <v>0.62264150943396201</v>
      </c>
      <c r="AK7" s="1">
        <v>65</v>
      </c>
      <c r="AL7" s="1">
        <v>33</v>
      </c>
      <c r="AM7" s="1">
        <v>33</v>
      </c>
      <c r="AN7" s="1">
        <v>27</v>
      </c>
      <c r="AO7" s="1">
        <v>32</v>
      </c>
      <c r="AP7" s="1">
        <v>24</v>
      </c>
      <c r="AQ7" s="1">
        <v>34</v>
      </c>
      <c r="AR7" s="8">
        <v>0.41379310344827602</v>
      </c>
      <c r="AS7" s="8">
        <v>0.89312977099236701</v>
      </c>
      <c r="AT7" s="1">
        <v>80</v>
      </c>
      <c r="AU7" s="1">
        <v>176</v>
      </c>
      <c r="AV7" s="1">
        <v>256</v>
      </c>
      <c r="AX7" s="1" t="str">
        <f t="shared" si="0"/>
        <v>'20201019'</v>
      </c>
      <c r="AY7" s="1" t="s">
        <v>112</v>
      </c>
      <c r="AZ7" s="12">
        <f t="shared" si="1"/>
        <v>131</v>
      </c>
      <c r="BA7" s="12">
        <f t="shared" si="2"/>
        <v>256</v>
      </c>
      <c r="BB7" s="12">
        <f t="shared" si="3"/>
        <v>5362.8642</v>
      </c>
      <c r="BC7" s="12">
        <f t="shared" si="4"/>
        <v>40.937894656488552</v>
      </c>
      <c r="BD7" s="12">
        <f t="shared" si="5"/>
        <v>27</v>
      </c>
      <c r="BE7" s="12">
        <f t="shared" si="6"/>
        <v>32</v>
      </c>
      <c r="BF7" s="12">
        <f t="shared" si="7"/>
        <v>24</v>
      </c>
      <c r="BG7" s="12">
        <f t="shared" si="8"/>
        <v>34</v>
      </c>
      <c r="BH7" s="1">
        <f t="shared" si="9"/>
        <v>51</v>
      </c>
      <c r="BI7" s="1">
        <f t="shared" si="10"/>
        <v>66</v>
      </c>
    </row>
    <row r="8" spans="1:65" ht="14.25" x14ac:dyDescent="0.2">
      <c r="A8" s="1" t="s">
        <v>45</v>
      </c>
      <c r="B8" s="11" t="s">
        <v>91</v>
      </c>
      <c r="C8" s="1">
        <v>1000</v>
      </c>
      <c r="D8" s="1">
        <v>8</v>
      </c>
      <c r="E8" s="1">
        <v>1</v>
      </c>
      <c r="F8" s="1">
        <v>1</v>
      </c>
      <c r="G8" s="1">
        <v>0</v>
      </c>
      <c r="H8" s="1">
        <v>2</v>
      </c>
      <c r="I8" s="1">
        <v>3</v>
      </c>
      <c r="J8" s="1">
        <v>2</v>
      </c>
      <c r="K8" s="1">
        <v>1</v>
      </c>
      <c r="L8" s="1">
        <v>0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20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108</v>
      </c>
      <c r="AF8" s="1">
        <v>53.381906666666701</v>
      </c>
      <c r="AG8" s="1">
        <v>0.77697841726618699</v>
      </c>
      <c r="AH8" s="1">
        <v>0.71232876712328796</v>
      </c>
      <c r="AI8" s="1">
        <v>0.81578947368421095</v>
      </c>
      <c r="AJ8" s="1">
        <v>0.89285714285714302</v>
      </c>
      <c r="AK8" s="1">
        <v>52</v>
      </c>
      <c r="AL8" s="1">
        <v>31</v>
      </c>
      <c r="AM8" s="1">
        <v>25</v>
      </c>
      <c r="AN8" s="1">
        <v>29</v>
      </c>
      <c r="AO8" s="1">
        <v>23</v>
      </c>
      <c r="AP8" s="1">
        <v>31</v>
      </c>
      <c r="AQ8" s="1">
        <v>21</v>
      </c>
      <c r="AR8" s="8">
        <v>0.59615384615384603</v>
      </c>
      <c r="AS8" s="8">
        <v>0.96296296296296302</v>
      </c>
      <c r="AT8" s="1">
        <v>240</v>
      </c>
      <c r="AU8" s="1">
        <v>176</v>
      </c>
      <c r="AV8" s="1">
        <v>416</v>
      </c>
      <c r="AX8" s="1" t="str">
        <f t="shared" si="0"/>
        <v>'20201020'</v>
      </c>
      <c r="AY8" s="1" t="s">
        <v>112</v>
      </c>
      <c r="AZ8" s="12">
        <f t="shared" si="1"/>
        <v>108</v>
      </c>
      <c r="BA8" s="12">
        <f t="shared" si="2"/>
        <v>416</v>
      </c>
      <c r="BB8" s="12">
        <f t="shared" si="3"/>
        <v>3202.9144000000019</v>
      </c>
      <c r="BC8" s="12">
        <f t="shared" si="4"/>
        <v>29.656614814814834</v>
      </c>
      <c r="BD8" s="12">
        <f t="shared" si="5"/>
        <v>29</v>
      </c>
      <c r="BE8" s="12">
        <f t="shared" si="6"/>
        <v>23</v>
      </c>
      <c r="BF8" s="12">
        <f t="shared" si="7"/>
        <v>31</v>
      </c>
      <c r="BG8" s="12">
        <f t="shared" si="8"/>
        <v>21</v>
      </c>
      <c r="BH8" s="1">
        <f t="shared" si="9"/>
        <v>60</v>
      </c>
      <c r="BI8" s="1">
        <f t="shared" si="10"/>
        <v>44</v>
      </c>
    </row>
    <row r="9" spans="1:65" ht="14.25" x14ac:dyDescent="0.2">
      <c r="A9" s="1" t="s">
        <v>63</v>
      </c>
      <c r="B9" s="11" t="s">
        <v>85</v>
      </c>
      <c r="C9" s="1">
        <v>1000</v>
      </c>
      <c r="D9" s="1">
        <v>5</v>
      </c>
      <c r="E9" s="1">
        <v>1</v>
      </c>
      <c r="F9" s="1">
        <v>1</v>
      </c>
      <c r="G9" s="1">
        <v>0</v>
      </c>
      <c r="H9" s="1">
        <v>2</v>
      </c>
      <c r="I9" s="1">
        <v>3</v>
      </c>
      <c r="J9" s="1">
        <v>2</v>
      </c>
      <c r="K9" s="1">
        <v>1</v>
      </c>
      <c r="L9" s="1">
        <v>0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20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223</v>
      </c>
      <c r="AF9" s="1">
        <v>99.593046666666694</v>
      </c>
      <c r="AG9" s="1">
        <v>0.90650406504064995</v>
      </c>
      <c r="AH9" s="1">
        <v>0.92063492063492103</v>
      </c>
      <c r="AI9" s="1">
        <v>0.90243902439024404</v>
      </c>
      <c r="AJ9" s="1">
        <v>0.90099009900990101</v>
      </c>
      <c r="AK9" s="1">
        <v>58</v>
      </c>
      <c r="AL9" s="1">
        <v>74</v>
      </c>
      <c r="AM9" s="1">
        <v>91</v>
      </c>
      <c r="AN9" s="1">
        <v>56</v>
      </c>
      <c r="AO9" s="1">
        <v>56</v>
      </c>
      <c r="AP9" s="1">
        <v>39</v>
      </c>
      <c r="AQ9" s="1">
        <v>18</v>
      </c>
      <c r="AR9" s="16">
        <v>0.68421052631579005</v>
      </c>
      <c r="AS9" s="8">
        <v>0.75784753363228696</v>
      </c>
      <c r="AT9" s="1">
        <v>384</v>
      </c>
      <c r="AU9" s="1">
        <v>208</v>
      </c>
      <c r="AV9" s="1">
        <v>592</v>
      </c>
      <c r="AX9" s="1" t="str">
        <f t="shared" si="0"/>
        <v>'20201021'</v>
      </c>
      <c r="AY9" s="1" t="s">
        <v>126</v>
      </c>
      <c r="AZ9" s="12">
        <f t="shared" si="1"/>
        <v>223</v>
      </c>
      <c r="BA9" s="12">
        <f t="shared" si="2"/>
        <v>592</v>
      </c>
      <c r="BB9" s="12">
        <f t="shared" si="3"/>
        <v>5975.582800000002</v>
      </c>
      <c r="BC9" s="12">
        <f t="shared" si="4"/>
        <v>26.796335426008977</v>
      </c>
      <c r="BD9" s="12">
        <f t="shared" si="5"/>
        <v>56</v>
      </c>
      <c r="BE9" s="12">
        <f t="shared" si="6"/>
        <v>56</v>
      </c>
      <c r="BF9" s="12">
        <f t="shared" si="7"/>
        <v>39</v>
      </c>
      <c r="BG9" s="12">
        <f t="shared" si="8"/>
        <v>18</v>
      </c>
      <c r="BH9" s="1">
        <f t="shared" si="9"/>
        <v>95</v>
      </c>
      <c r="BI9" s="1">
        <f t="shared" si="10"/>
        <v>74</v>
      </c>
    </row>
    <row r="10" spans="1:65" ht="14.25" x14ac:dyDescent="0.2">
      <c r="A10" s="1" t="s">
        <v>109</v>
      </c>
      <c r="B10" s="1" t="s">
        <v>108</v>
      </c>
      <c r="C10" s="1">
        <v>1000</v>
      </c>
      <c r="D10" s="1">
        <v>5</v>
      </c>
      <c r="E10" s="1">
        <v>1</v>
      </c>
      <c r="F10" s="1">
        <v>1</v>
      </c>
      <c r="G10" s="1">
        <v>0</v>
      </c>
      <c r="H10" s="1">
        <v>2</v>
      </c>
      <c r="I10" s="1">
        <v>3</v>
      </c>
      <c r="J10" s="1">
        <v>2</v>
      </c>
      <c r="K10" s="1">
        <v>1</v>
      </c>
      <c r="L10" s="1">
        <v>0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20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155</v>
      </c>
      <c r="AF10" s="1">
        <v>81.060746666666702</v>
      </c>
      <c r="AG10" s="1">
        <v>0.82887700534759401</v>
      </c>
      <c r="AH10" s="1">
        <v>0.76</v>
      </c>
      <c r="AI10" s="1">
        <v>0.88571428571428601</v>
      </c>
      <c r="AJ10" s="1">
        <v>0.82089552238805996</v>
      </c>
      <c r="AK10" s="1">
        <v>38</v>
      </c>
      <c r="AL10" s="1">
        <v>62</v>
      </c>
      <c r="AM10" s="1">
        <v>55</v>
      </c>
      <c r="AN10" s="1">
        <v>38</v>
      </c>
      <c r="AO10" s="1">
        <v>38</v>
      </c>
      <c r="AP10" s="1">
        <v>16</v>
      </c>
      <c r="AQ10" s="1">
        <v>21</v>
      </c>
      <c r="AR10" s="16">
        <v>0.43243243243243201</v>
      </c>
      <c r="AS10" s="8">
        <v>0.72903225806451599</v>
      </c>
      <c r="AT10" s="1">
        <v>176</v>
      </c>
      <c r="AU10" s="1">
        <v>64</v>
      </c>
      <c r="AV10" s="1">
        <v>240</v>
      </c>
      <c r="AX10" s="1" t="str">
        <f t="shared" si="0"/>
        <v>'20201022'</v>
      </c>
      <c r="AY10" s="1" t="s">
        <v>127</v>
      </c>
      <c r="AZ10" s="12">
        <f t="shared" si="1"/>
        <v>155</v>
      </c>
      <c r="BA10" s="12">
        <f t="shared" si="2"/>
        <v>240</v>
      </c>
      <c r="BB10" s="12">
        <f t="shared" si="3"/>
        <v>4863.6448000000019</v>
      </c>
      <c r="BC10" s="12">
        <f t="shared" ref="BC10" si="11">BB10/AZ10</f>
        <v>31.378353548387107</v>
      </c>
      <c r="BD10" s="12">
        <f t="shared" si="5"/>
        <v>38</v>
      </c>
      <c r="BE10" s="12">
        <f t="shared" si="6"/>
        <v>38</v>
      </c>
      <c r="BF10" s="12">
        <f t="shared" si="7"/>
        <v>16</v>
      </c>
      <c r="BG10" s="12">
        <f t="shared" si="8"/>
        <v>21</v>
      </c>
      <c r="BH10" s="1">
        <f t="shared" ref="BH10" si="12">SUM(BD10,BF10)</f>
        <v>54</v>
      </c>
      <c r="BI10" s="1">
        <f t="shared" ref="BI10" si="13">SUM(BE10,BG10)</f>
        <v>59</v>
      </c>
    </row>
    <row r="11" spans="1:65" ht="14.25" x14ac:dyDescent="0.2">
      <c r="A11" s="1" t="s">
        <v>118</v>
      </c>
      <c r="B11" s="1" t="s">
        <v>111</v>
      </c>
      <c r="C11" s="1">
        <v>1000</v>
      </c>
      <c r="D11" s="1">
        <v>5</v>
      </c>
      <c r="E11" s="1">
        <v>1</v>
      </c>
      <c r="F11" s="1">
        <v>1</v>
      </c>
      <c r="G11" s="1">
        <v>0</v>
      </c>
      <c r="H11" s="1">
        <v>2</v>
      </c>
      <c r="I11" s="1">
        <v>3</v>
      </c>
      <c r="J11" s="1">
        <v>2</v>
      </c>
      <c r="K11" s="1">
        <v>1</v>
      </c>
      <c r="L11" s="1">
        <v>0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20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151</v>
      </c>
      <c r="AF11" s="1">
        <v>65.772774999999996</v>
      </c>
      <c r="AG11" s="1">
        <v>0.89880952380952395</v>
      </c>
      <c r="AH11" s="1">
        <v>0.82926829268292701</v>
      </c>
      <c r="AI11" s="1">
        <v>0.90666666666666695</v>
      </c>
      <c r="AJ11" s="1">
        <v>0.94230769230769196</v>
      </c>
      <c r="AK11" s="1">
        <v>34</v>
      </c>
      <c r="AL11" s="1">
        <v>68</v>
      </c>
      <c r="AM11" s="1">
        <v>49</v>
      </c>
      <c r="AN11" s="1">
        <v>34</v>
      </c>
      <c r="AO11" s="1">
        <v>36</v>
      </c>
      <c r="AP11" s="1">
        <v>13</v>
      </c>
      <c r="AQ11" s="1">
        <v>21</v>
      </c>
      <c r="AR11" s="16">
        <v>0.38235294117647101</v>
      </c>
      <c r="AS11" s="8">
        <v>0.68874172185430504</v>
      </c>
      <c r="AT11" s="1">
        <v>80</v>
      </c>
      <c r="AU11" s="1">
        <v>208</v>
      </c>
      <c r="AV11" s="1">
        <v>288</v>
      </c>
      <c r="AX11" s="1" t="str">
        <f t="shared" ref="AX11" si="14">B11</f>
        <v>'20201023'</v>
      </c>
      <c r="AY11" s="1" t="s">
        <v>128</v>
      </c>
      <c r="AZ11" s="12">
        <f t="shared" si="1"/>
        <v>151</v>
      </c>
      <c r="BA11" s="12">
        <f t="shared" si="2"/>
        <v>288</v>
      </c>
      <c r="BB11" s="12">
        <f t="shared" si="3"/>
        <v>3946.3664999999996</v>
      </c>
      <c r="BC11" s="12">
        <f t="shared" ref="BC11" si="15">BB11/AZ11</f>
        <v>26.134877483443706</v>
      </c>
      <c r="BD11" s="12">
        <f t="shared" si="5"/>
        <v>34</v>
      </c>
      <c r="BE11" s="12">
        <f t="shared" si="6"/>
        <v>36</v>
      </c>
      <c r="BF11" s="12">
        <f t="shared" si="7"/>
        <v>13</v>
      </c>
      <c r="BG11" s="12">
        <f t="shared" si="8"/>
        <v>21</v>
      </c>
      <c r="BH11" s="1">
        <f t="shared" ref="BH11" si="16">SUM(BD11,BF11)</f>
        <v>47</v>
      </c>
      <c r="BI11" s="1">
        <f t="shared" ref="BI11" si="17">SUM(BE11,BG11)</f>
        <v>57</v>
      </c>
    </row>
    <row r="12" spans="1:65" ht="14.25" x14ac:dyDescent="0.2">
      <c r="A12" s="1" t="s">
        <v>123</v>
      </c>
      <c r="B12" s="1" t="s">
        <v>122</v>
      </c>
      <c r="C12" s="1">
        <v>1000</v>
      </c>
      <c r="D12" s="1">
        <v>5</v>
      </c>
      <c r="E12" s="1">
        <v>0</v>
      </c>
      <c r="F12" s="1">
        <v>0</v>
      </c>
      <c r="G12" s="1">
        <v>1</v>
      </c>
      <c r="H12" s="1">
        <v>2</v>
      </c>
      <c r="I12" s="1">
        <v>3</v>
      </c>
      <c r="J12" s="1">
        <v>2</v>
      </c>
      <c r="K12" s="1">
        <v>1</v>
      </c>
      <c r="L12" s="1">
        <v>0</v>
      </c>
      <c r="M12" s="1">
        <v>0</v>
      </c>
      <c r="N12" s="1">
        <v>0.25</v>
      </c>
      <c r="O12" s="1">
        <v>0</v>
      </c>
      <c r="P12" s="1">
        <v>1.2</v>
      </c>
      <c r="Q12" s="1">
        <v>0.2</v>
      </c>
      <c r="R12" s="1">
        <v>10</v>
      </c>
      <c r="S12" s="1">
        <v>4</v>
      </c>
      <c r="T12" s="1">
        <v>0</v>
      </c>
      <c r="U12" s="1">
        <v>4</v>
      </c>
      <c r="V12" s="1">
        <v>0</v>
      </c>
      <c r="W12" s="1">
        <v>0.25</v>
      </c>
      <c r="X12" s="1">
        <v>0.25</v>
      </c>
      <c r="Y12" s="1">
        <v>20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76</v>
      </c>
      <c r="AF12" s="1">
        <v>34.152574999999999</v>
      </c>
      <c r="AG12" s="1">
        <v>0.77551020408163296</v>
      </c>
      <c r="AH12" s="1">
        <v>0.58064516129032295</v>
      </c>
      <c r="AI12" s="1">
        <v>0.91666666666666696</v>
      </c>
      <c r="AJ12" s="1">
        <v>0.837209302325581</v>
      </c>
      <c r="AK12" s="1">
        <v>18</v>
      </c>
      <c r="AL12" s="1">
        <v>22</v>
      </c>
      <c r="AM12" s="1">
        <v>36</v>
      </c>
      <c r="AN12" s="1">
        <v>19</v>
      </c>
      <c r="AO12" s="1">
        <v>18</v>
      </c>
      <c r="AP12" s="1">
        <v>14</v>
      </c>
      <c r="AQ12" s="1">
        <v>4</v>
      </c>
      <c r="AR12" s="17">
        <v>0.77777777777777801</v>
      </c>
      <c r="AS12" s="8">
        <v>0.72368421052631604</v>
      </c>
      <c r="AT12" s="1">
        <v>160</v>
      </c>
      <c r="AU12" s="1">
        <v>16</v>
      </c>
      <c r="AV12" s="1">
        <v>176</v>
      </c>
      <c r="AX12" s="1" t="str">
        <f t="shared" ref="AX12" si="18">B12</f>
        <v>'20201026'</v>
      </c>
      <c r="AY12" s="1" t="s">
        <v>129</v>
      </c>
      <c r="AZ12" s="12">
        <f t="shared" si="1"/>
        <v>76</v>
      </c>
      <c r="BA12" s="12">
        <f t="shared" si="2"/>
        <v>176</v>
      </c>
      <c r="BB12" s="12">
        <f t="shared" si="3"/>
        <v>2049.1545000000001</v>
      </c>
      <c r="BC12" s="12">
        <f t="shared" ref="BC12" si="19">BB12/AZ12</f>
        <v>26.962559210526319</v>
      </c>
      <c r="BD12" s="12">
        <f t="shared" si="5"/>
        <v>19</v>
      </c>
      <c r="BE12" s="12">
        <f t="shared" si="6"/>
        <v>18</v>
      </c>
      <c r="BF12" s="12">
        <f t="shared" si="7"/>
        <v>14</v>
      </c>
      <c r="BG12" s="12">
        <f t="shared" si="8"/>
        <v>4</v>
      </c>
      <c r="BH12" s="1">
        <f t="shared" ref="BH12" si="20">SUM(BD12,BF12)</f>
        <v>33</v>
      </c>
      <c r="BI12" s="1">
        <f t="shared" ref="BI12" si="21">SUM(BE12,BG12)</f>
        <v>22</v>
      </c>
    </row>
    <row r="13" spans="1:65" ht="14.25" x14ac:dyDescent="0.2">
      <c r="A13" s="1" t="s">
        <v>138</v>
      </c>
      <c r="B13" s="1" t="s">
        <v>131</v>
      </c>
      <c r="C13" s="1">
        <v>1000</v>
      </c>
      <c r="D13" s="1">
        <v>5</v>
      </c>
      <c r="E13" s="1">
        <v>0</v>
      </c>
      <c r="F13" s="1">
        <v>0</v>
      </c>
      <c r="G13" s="1">
        <v>1</v>
      </c>
      <c r="H13" s="1">
        <v>2</v>
      </c>
      <c r="I13" s="1">
        <v>3</v>
      </c>
      <c r="J13" s="1">
        <v>2</v>
      </c>
      <c r="K13" s="1">
        <v>1</v>
      </c>
      <c r="L13" s="1">
        <v>0</v>
      </c>
      <c r="M13" s="1">
        <v>0</v>
      </c>
      <c r="N13" s="1">
        <v>0.25</v>
      </c>
      <c r="O13" s="1">
        <v>0</v>
      </c>
      <c r="P13" s="1">
        <v>1.2</v>
      </c>
      <c r="Q13" s="1">
        <v>0.2</v>
      </c>
      <c r="R13" s="1">
        <v>10</v>
      </c>
      <c r="S13" s="1">
        <v>4</v>
      </c>
      <c r="T13" s="1">
        <v>0</v>
      </c>
      <c r="U13" s="1">
        <v>4</v>
      </c>
      <c r="V13" s="1">
        <v>0</v>
      </c>
      <c r="W13" s="1">
        <v>0.25</v>
      </c>
      <c r="X13" s="1">
        <v>0.25</v>
      </c>
      <c r="Y13" s="1">
        <v>20</v>
      </c>
      <c r="Z13" s="1">
        <v>4</v>
      </c>
      <c r="AA13" s="1">
        <v>0</v>
      </c>
      <c r="AB13" s="1">
        <v>0</v>
      </c>
      <c r="AC13" s="1">
        <v>0</v>
      </c>
      <c r="AD13" s="1">
        <v>0</v>
      </c>
      <c r="AE13" s="1">
        <v>211</v>
      </c>
      <c r="AF13" s="1">
        <v>90.822699999999998</v>
      </c>
      <c r="AG13" s="1">
        <v>0.70099667774086405</v>
      </c>
      <c r="AH13" s="1">
        <v>0.734177215189873</v>
      </c>
      <c r="AI13" s="1">
        <v>0.71084337349397597</v>
      </c>
      <c r="AJ13" s="1">
        <v>0.67625899280575497</v>
      </c>
      <c r="AK13" s="1">
        <v>58</v>
      </c>
      <c r="AL13" s="1">
        <v>59</v>
      </c>
      <c r="AM13" s="1">
        <v>94</v>
      </c>
      <c r="AN13" s="1">
        <v>58</v>
      </c>
      <c r="AO13" s="1">
        <v>59</v>
      </c>
      <c r="AP13" s="1">
        <v>39</v>
      </c>
      <c r="AQ13" s="1">
        <v>19</v>
      </c>
      <c r="AR13" s="17">
        <v>0.67241379310344795</v>
      </c>
      <c r="AS13" s="8">
        <v>0.82938388625592396</v>
      </c>
      <c r="AT13" s="1">
        <v>304</v>
      </c>
      <c r="AU13" s="1">
        <v>288</v>
      </c>
      <c r="AV13" s="1">
        <v>592</v>
      </c>
      <c r="AX13" s="1" t="str">
        <f t="shared" ref="AX13:AX15" si="22">B13</f>
        <v>'20201027'</v>
      </c>
      <c r="AY13" s="1" t="s">
        <v>139</v>
      </c>
      <c r="AZ13" s="12">
        <f t="shared" si="1"/>
        <v>211</v>
      </c>
      <c r="BA13" s="12">
        <f t="shared" si="2"/>
        <v>592</v>
      </c>
      <c r="BB13" s="12">
        <f t="shared" si="3"/>
        <v>5449.3620000000001</v>
      </c>
      <c r="BC13" s="12">
        <f t="shared" ref="BC13:BC14" si="23">BB13/AZ13</f>
        <v>25.82636018957346</v>
      </c>
      <c r="BD13" s="12">
        <f t="shared" si="5"/>
        <v>58</v>
      </c>
      <c r="BE13" s="12">
        <f t="shared" si="6"/>
        <v>59</v>
      </c>
      <c r="BF13" s="12">
        <f t="shared" si="7"/>
        <v>39</v>
      </c>
      <c r="BG13" s="12">
        <f t="shared" si="8"/>
        <v>19</v>
      </c>
      <c r="BH13" s="1">
        <f t="shared" ref="BH13:BH14" si="24">SUM(BD13,BF13)</f>
        <v>97</v>
      </c>
      <c r="BI13" s="1">
        <f t="shared" ref="BI13:BI14" si="25">SUM(BE13,BG13)</f>
        <v>78</v>
      </c>
    </row>
    <row r="14" spans="1:65" ht="14.25" x14ac:dyDescent="0.2">
      <c r="A14" s="1" t="s">
        <v>137</v>
      </c>
      <c r="B14" s="1" t="s">
        <v>136</v>
      </c>
      <c r="C14" s="1">
        <v>1000</v>
      </c>
      <c r="D14" s="1">
        <v>5</v>
      </c>
      <c r="E14" s="1">
        <v>0</v>
      </c>
      <c r="F14" s="1">
        <v>0</v>
      </c>
      <c r="G14" s="1">
        <v>1</v>
      </c>
      <c r="H14" s="1">
        <v>2</v>
      </c>
      <c r="I14" s="1">
        <v>3</v>
      </c>
      <c r="J14" s="1">
        <v>2</v>
      </c>
      <c r="K14" s="1">
        <v>1</v>
      </c>
      <c r="L14" s="1">
        <v>0</v>
      </c>
      <c r="M14" s="1">
        <v>0</v>
      </c>
      <c r="N14" s="1">
        <v>0.25</v>
      </c>
      <c r="O14" s="1">
        <v>0</v>
      </c>
      <c r="P14" s="1">
        <v>1.2</v>
      </c>
      <c r="Q14" s="1">
        <v>0.2</v>
      </c>
      <c r="R14" s="1">
        <v>10</v>
      </c>
      <c r="S14" s="1">
        <v>4</v>
      </c>
      <c r="T14" s="1">
        <v>0</v>
      </c>
      <c r="U14" s="1">
        <v>4</v>
      </c>
      <c r="V14" s="1">
        <v>0</v>
      </c>
      <c r="W14" s="1">
        <v>0.25</v>
      </c>
      <c r="X14" s="1">
        <v>0.25</v>
      </c>
      <c r="Y14" s="1">
        <v>20</v>
      </c>
      <c r="Z14" s="1">
        <v>4</v>
      </c>
      <c r="AA14" s="1">
        <v>0</v>
      </c>
      <c r="AB14" s="1">
        <v>0</v>
      </c>
      <c r="AC14" s="1">
        <v>0</v>
      </c>
      <c r="AD14" s="1">
        <v>0</v>
      </c>
      <c r="AE14" s="1">
        <v>209</v>
      </c>
      <c r="AF14" s="1">
        <v>99.947873333333305</v>
      </c>
      <c r="AG14" s="1">
        <v>0.73333333333333295</v>
      </c>
      <c r="AH14" s="1">
        <v>0.85507246376811596</v>
      </c>
      <c r="AI14" s="1">
        <v>0.73626373626373598</v>
      </c>
      <c r="AJ14" s="1">
        <v>0.66400000000000003</v>
      </c>
      <c r="AK14" s="1">
        <v>59</v>
      </c>
      <c r="AL14" s="1">
        <v>67</v>
      </c>
      <c r="AM14" s="1">
        <v>83</v>
      </c>
      <c r="AN14" s="1">
        <v>56</v>
      </c>
      <c r="AO14" s="1">
        <v>55</v>
      </c>
      <c r="AP14" s="1">
        <v>36</v>
      </c>
      <c r="AQ14" s="1">
        <v>20</v>
      </c>
      <c r="AR14" s="17">
        <v>0.64285714285714302</v>
      </c>
      <c r="AS14" s="8">
        <v>0.799043062200957</v>
      </c>
      <c r="AT14" s="1">
        <v>272</v>
      </c>
      <c r="AU14" s="1">
        <v>144</v>
      </c>
      <c r="AV14" s="1">
        <v>416</v>
      </c>
      <c r="AX14" s="1" t="str">
        <f t="shared" si="22"/>
        <v>'20201028'</v>
      </c>
      <c r="AY14" s="18" t="s">
        <v>145</v>
      </c>
      <c r="AZ14" s="12">
        <f t="shared" si="1"/>
        <v>209</v>
      </c>
      <c r="BA14" s="12">
        <f t="shared" si="2"/>
        <v>416</v>
      </c>
      <c r="BB14" s="12">
        <f t="shared" si="3"/>
        <v>5996.8723999999984</v>
      </c>
      <c r="BC14" s="12">
        <f t="shared" si="23"/>
        <v>28.693169377990422</v>
      </c>
      <c r="BD14" s="12">
        <f t="shared" si="5"/>
        <v>56</v>
      </c>
      <c r="BE14" s="12">
        <f t="shared" si="6"/>
        <v>55</v>
      </c>
      <c r="BF14" s="12">
        <f t="shared" si="7"/>
        <v>36</v>
      </c>
      <c r="BG14" s="12">
        <f t="shared" si="8"/>
        <v>20</v>
      </c>
      <c r="BH14" s="1">
        <f t="shared" si="24"/>
        <v>92</v>
      </c>
      <c r="BI14" s="1">
        <f t="shared" si="25"/>
        <v>75</v>
      </c>
    </row>
    <row r="15" spans="1:65" ht="14.25" x14ac:dyDescent="0.2">
      <c r="A15" s="1" t="s">
        <v>146</v>
      </c>
      <c r="B15" s="1" t="s">
        <v>144</v>
      </c>
      <c r="C15" s="1">
        <v>1000</v>
      </c>
      <c r="D15" s="1">
        <v>5</v>
      </c>
      <c r="E15" s="1">
        <v>1</v>
      </c>
      <c r="F15" s="1">
        <v>1</v>
      </c>
      <c r="G15" s="1">
        <v>0</v>
      </c>
      <c r="H15" s="1">
        <v>2</v>
      </c>
      <c r="I15" s="1">
        <v>3</v>
      </c>
      <c r="J15" s="1">
        <v>2</v>
      </c>
      <c r="K15" s="1">
        <v>1</v>
      </c>
      <c r="L15" s="1">
        <v>0</v>
      </c>
      <c r="M15" s="1">
        <v>0</v>
      </c>
      <c r="N15" s="1">
        <v>0.25</v>
      </c>
      <c r="O15" s="1">
        <v>0</v>
      </c>
      <c r="P15" s="1">
        <v>1.2</v>
      </c>
      <c r="Q15" s="1">
        <v>0.2</v>
      </c>
      <c r="R15" s="1">
        <v>10</v>
      </c>
      <c r="S15" s="1">
        <v>4</v>
      </c>
      <c r="T15" s="1">
        <v>0</v>
      </c>
      <c r="U15" s="1">
        <v>4</v>
      </c>
      <c r="V15" s="1">
        <v>0</v>
      </c>
      <c r="W15" s="1">
        <v>0.25</v>
      </c>
      <c r="X15" s="1">
        <v>0.25</v>
      </c>
      <c r="Y15" s="1">
        <v>20</v>
      </c>
      <c r="Z15" s="1">
        <v>4</v>
      </c>
      <c r="AA15" s="1">
        <v>0</v>
      </c>
      <c r="AB15" s="1">
        <v>0</v>
      </c>
      <c r="AC15" s="1">
        <v>0</v>
      </c>
      <c r="AD15" s="1">
        <v>0</v>
      </c>
      <c r="AE15" s="1">
        <v>198</v>
      </c>
      <c r="AF15" s="1">
        <v>91.0743333333333</v>
      </c>
      <c r="AG15" s="1">
        <v>0.67346938775510201</v>
      </c>
      <c r="AH15" s="1">
        <v>0.71428571428571397</v>
      </c>
      <c r="AI15" s="1">
        <v>0.60583941605839398</v>
      </c>
      <c r="AJ15" s="1">
        <v>0.75</v>
      </c>
      <c r="AK15" s="1">
        <v>55</v>
      </c>
      <c r="AL15" s="1">
        <v>83</v>
      </c>
      <c r="AM15" s="1">
        <v>60</v>
      </c>
      <c r="AN15" s="1">
        <v>54</v>
      </c>
      <c r="AO15" s="1">
        <v>56</v>
      </c>
      <c r="AP15" s="1">
        <v>18</v>
      </c>
      <c r="AQ15" s="1">
        <v>37</v>
      </c>
      <c r="AR15" s="16">
        <v>0.32727272727272699</v>
      </c>
      <c r="AS15" s="8">
        <v>0.83333333333333304</v>
      </c>
      <c r="AT15" s="1">
        <v>272</v>
      </c>
      <c r="AU15" s="1">
        <v>288</v>
      </c>
      <c r="AV15" s="1">
        <v>560</v>
      </c>
      <c r="AX15" s="1" t="str">
        <f t="shared" si="22"/>
        <v>'20201029'</v>
      </c>
      <c r="AY15" s="18" t="s">
        <v>147</v>
      </c>
      <c r="AZ15" s="12">
        <f t="shared" si="1"/>
        <v>198</v>
      </c>
      <c r="BA15" s="12">
        <f t="shared" si="2"/>
        <v>560</v>
      </c>
      <c r="BB15" s="12">
        <f t="shared" si="3"/>
        <v>5464.4599999999982</v>
      </c>
      <c r="BC15" s="12">
        <f t="shared" ref="BC15" si="26">BB15/AZ15</f>
        <v>27.598282828282819</v>
      </c>
      <c r="BD15" s="12">
        <f t="shared" si="5"/>
        <v>54</v>
      </c>
      <c r="BE15" s="12">
        <f t="shared" si="6"/>
        <v>56</v>
      </c>
      <c r="BF15" s="12">
        <f t="shared" si="7"/>
        <v>18</v>
      </c>
      <c r="BG15" s="12">
        <f t="shared" si="8"/>
        <v>37</v>
      </c>
      <c r="BH15" s="1">
        <f t="shared" ref="BH15" si="27">SUM(BD15,BF15)</f>
        <v>72</v>
      </c>
      <c r="BI15" s="1">
        <f t="shared" ref="BI15" si="28">SUM(BE15,BG15)</f>
        <v>93</v>
      </c>
    </row>
    <row r="16" spans="1:65" ht="14.25" x14ac:dyDescent="0.2">
      <c r="A16" s="1" t="s">
        <v>154</v>
      </c>
      <c r="B16" s="1" t="s">
        <v>153</v>
      </c>
      <c r="C16" s="1">
        <v>1000</v>
      </c>
      <c r="D16" s="1">
        <v>5</v>
      </c>
      <c r="E16" s="1">
        <v>1</v>
      </c>
      <c r="F16" s="1">
        <v>1</v>
      </c>
      <c r="G16" s="1">
        <v>0</v>
      </c>
      <c r="H16" s="1">
        <v>2</v>
      </c>
      <c r="I16" s="1">
        <v>3</v>
      </c>
      <c r="J16" s="1">
        <v>2</v>
      </c>
      <c r="K16" s="1">
        <v>1</v>
      </c>
      <c r="L16" s="1">
        <v>0</v>
      </c>
      <c r="M16" s="1">
        <v>0</v>
      </c>
      <c r="N16" s="1">
        <v>0.25</v>
      </c>
      <c r="O16" s="1">
        <v>0</v>
      </c>
      <c r="P16" s="1">
        <v>1.2</v>
      </c>
      <c r="Q16" s="1">
        <v>0.2</v>
      </c>
      <c r="R16" s="1">
        <v>10</v>
      </c>
      <c r="S16" s="1">
        <v>4</v>
      </c>
      <c r="T16" s="1">
        <v>0</v>
      </c>
      <c r="U16" s="1">
        <v>4</v>
      </c>
      <c r="V16" s="1">
        <v>0</v>
      </c>
      <c r="W16" s="1">
        <v>0.25</v>
      </c>
      <c r="X16" s="1">
        <v>0.25</v>
      </c>
      <c r="Y16" s="1">
        <v>20</v>
      </c>
      <c r="Z16" s="1">
        <v>4</v>
      </c>
      <c r="AA16" s="1">
        <v>0</v>
      </c>
      <c r="AB16" s="1">
        <v>0</v>
      </c>
      <c r="AC16" s="1">
        <v>0</v>
      </c>
      <c r="AD16" s="1">
        <v>0</v>
      </c>
      <c r="AE16" s="1">
        <v>203</v>
      </c>
      <c r="AF16" s="1">
        <v>95.018596666666696</v>
      </c>
      <c r="AG16" s="1">
        <v>0.71731448763250905</v>
      </c>
      <c r="AH16" s="1">
        <v>0.66666666666666696</v>
      </c>
      <c r="AI16" s="1">
        <v>0.69117647058823495</v>
      </c>
      <c r="AJ16" s="1">
        <v>0.83333333333333304</v>
      </c>
      <c r="AK16" s="1">
        <v>54</v>
      </c>
      <c r="AL16" s="1">
        <v>94</v>
      </c>
      <c r="AM16" s="1">
        <v>55</v>
      </c>
      <c r="AN16" s="1">
        <v>53</v>
      </c>
      <c r="AO16" s="1">
        <v>53</v>
      </c>
      <c r="AP16" s="1">
        <v>18</v>
      </c>
      <c r="AQ16" s="1">
        <v>35</v>
      </c>
      <c r="AR16" s="16">
        <v>0.339622641509434</v>
      </c>
      <c r="AS16" s="8">
        <v>0.78325123152709397</v>
      </c>
      <c r="AT16" s="1">
        <v>144</v>
      </c>
      <c r="AU16" s="1">
        <v>272</v>
      </c>
      <c r="AV16" s="1">
        <v>416</v>
      </c>
      <c r="AX16" s="1" t="str">
        <f t="shared" ref="AX16:AX18" si="29">B16</f>
        <v>'20201030'</v>
      </c>
      <c r="AY16" s="18" t="s">
        <v>155</v>
      </c>
      <c r="AZ16" s="12">
        <f t="shared" si="1"/>
        <v>203</v>
      </c>
      <c r="BA16" s="12">
        <f t="shared" si="2"/>
        <v>416</v>
      </c>
      <c r="BB16" s="12">
        <f t="shared" si="3"/>
        <v>5701.1158000000014</v>
      </c>
      <c r="BC16" s="12">
        <f t="shared" ref="BC16" si="30">BB16/AZ16</f>
        <v>28.084314285714292</v>
      </c>
      <c r="BD16" s="12">
        <f t="shared" si="5"/>
        <v>53</v>
      </c>
      <c r="BE16" s="12">
        <f t="shared" si="6"/>
        <v>53</v>
      </c>
      <c r="BF16" s="12">
        <f t="shared" si="7"/>
        <v>18</v>
      </c>
      <c r="BG16" s="12">
        <f t="shared" si="8"/>
        <v>35</v>
      </c>
      <c r="BH16" s="1">
        <f t="shared" ref="BH16" si="31">SUM(BD16,BF16)</f>
        <v>71</v>
      </c>
      <c r="BI16" s="1">
        <f t="shared" ref="BI16" si="32">SUM(BE16,BG16)</f>
        <v>88</v>
      </c>
    </row>
    <row r="17" spans="1:61" ht="14.25" x14ac:dyDescent="0.2">
      <c r="A17" s="1" t="s">
        <v>160</v>
      </c>
      <c r="B17" s="1" t="s">
        <v>159</v>
      </c>
      <c r="C17" s="1">
        <v>1000</v>
      </c>
      <c r="D17" s="1">
        <v>5</v>
      </c>
      <c r="E17" s="1">
        <v>1</v>
      </c>
      <c r="F17" s="1">
        <v>1</v>
      </c>
      <c r="G17" s="1">
        <v>0</v>
      </c>
      <c r="H17" s="1">
        <v>2</v>
      </c>
      <c r="I17" s="1">
        <v>3</v>
      </c>
      <c r="J17" s="1">
        <v>2</v>
      </c>
      <c r="K17" s="1">
        <v>1</v>
      </c>
      <c r="L17" s="1">
        <v>0</v>
      </c>
      <c r="M17" s="1">
        <v>0</v>
      </c>
      <c r="N17" s="1">
        <v>0.25</v>
      </c>
      <c r="O17" s="1">
        <v>0</v>
      </c>
      <c r="P17" s="1">
        <v>1.2</v>
      </c>
      <c r="Q17" s="1">
        <v>0.2</v>
      </c>
      <c r="R17" s="1">
        <v>10</v>
      </c>
      <c r="S17" s="1">
        <v>4</v>
      </c>
      <c r="T17" s="1">
        <v>0</v>
      </c>
      <c r="U17" s="1">
        <v>4</v>
      </c>
      <c r="V17" s="1">
        <v>0</v>
      </c>
      <c r="W17" s="1">
        <v>0.25</v>
      </c>
      <c r="X17" s="1">
        <v>0.25</v>
      </c>
      <c r="Y17" s="1">
        <v>20</v>
      </c>
      <c r="Z17" s="1">
        <v>4</v>
      </c>
      <c r="AA17" s="1">
        <v>0</v>
      </c>
      <c r="AB17" s="1">
        <v>0</v>
      </c>
      <c r="AC17" s="1">
        <v>0</v>
      </c>
      <c r="AD17" s="1">
        <v>0</v>
      </c>
      <c r="AE17" s="1">
        <v>188</v>
      </c>
      <c r="AF17" s="1">
        <v>88.593675000000005</v>
      </c>
      <c r="AG17" s="1">
        <v>0.79324894514767896</v>
      </c>
      <c r="AH17" s="1">
        <v>0.77777777777777801</v>
      </c>
      <c r="AI17" s="1">
        <v>0.76119402985074602</v>
      </c>
      <c r="AJ17" s="1">
        <v>0.89795918367346905</v>
      </c>
      <c r="AK17" s="1">
        <v>42</v>
      </c>
      <c r="AL17" s="1">
        <v>102</v>
      </c>
      <c r="AM17" s="1">
        <v>44</v>
      </c>
      <c r="AN17" s="1">
        <v>41</v>
      </c>
      <c r="AO17" s="1">
        <v>43</v>
      </c>
      <c r="AP17" s="1">
        <v>10</v>
      </c>
      <c r="AQ17" s="1">
        <v>32</v>
      </c>
      <c r="AR17" s="16">
        <v>0.238095238095238</v>
      </c>
      <c r="AS17" s="8">
        <v>0.67021276595744705</v>
      </c>
      <c r="AT17" s="1">
        <v>64</v>
      </c>
      <c r="AU17" s="1">
        <v>320</v>
      </c>
      <c r="AV17" s="1">
        <v>384</v>
      </c>
      <c r="AX17" s="1" t="str">
        <f t="shared" si="29"/>
        <v>'20201102'</v>
      </c>
      <c r="AY17" s="18" t="s">
        <v>161</v>
      </c>
      <c r="AZ17" s="12">
        <f t="shared" si="1"/>
        <v>188</v>
      </c>
      <c r="BA17" s="12">
        <f t="shared" si="2"/>
        <v>384</v>
      </c>
      <c r="BB17" s="12">
        <f t="shared" si="3"/>
        <v>5315.6205</v>
      </c>
      <c r="BC17" s="12">
        <f t="shared" ref="BC17" si="33">BB17/AZ17</f>
        <v>28.274577127659576</v>
      </c>
      <c r="BD17" s="12">
        <f t="shared" si="5"/>
        <v>41</v>
      </c>
      <c r="BE17" s="12">
        <f t="shared" si="6"/>
        <v>43</v>
      </c>
      <c r="BF17" s="12">
        <f t="shared" si="7"/>
        <v>10</v>
      </c>
      <c r="BG17" s="12">
        <f t="shared" si="8"/>
        <v>32</v>
      </c>
      <c r="BH17" s="1">
        <f t="shared" ref="BH17" si="34">SUM(BD17,BF17)</f>
        <v>51</v>
      </c>
      <c r="BI17" s="1">
        <f t="shared" ref="BI17" si="35">SUM(BE17,BG17)</f>
        <v>75</v>
      </c>
    </row>
    <row r="18" spans="1:61" ht="14.25" x14ac:dyDescent="0.2">
      <c r="A18" s="1" t="s">
        <v>166</v>
      </c>
      <c r="B18" s="1" t="s">
        <v>165</v>
      </c>
      <c r="C18" s="1">
        <v>1000</v>
      </c>
      <c r="D18" s="1">
        <v>5</v>
      </c>
      <c r="E18" s="1">
        <v>0</v>
      </c>
      <c r="F18" s="1">
        <v>0</v>
      </c>
      <c r="G18" s="1">
        <v>1</v>
      </c>
      <c r="H18" s="1">
        <v>2</v>
      </c>
      <c r="I18" s="1">
        <v>3</v>
      </c>
      <c r="J18" s="1">
        <v>2</v>
      </c>
      <c r="K18" s="1">
        <v>1</v>
      </c>
      <c r="L18" s="1">
        <v>0</v>
      </c>
      <c r="M18" s="1">
        <v>0</v>
      </c>
      <c r="N18" s="1">
        <v>0.25</v>
      </c>
      <c r="O18" s="1">
        <v>0</v>
      </c>
      <c r="P18" s="1">
        <v>1.2</v>
      </c>
      <c r="Q18" s="1">
        <v>0.2</v>
      </c>
      <c r="R18" s="1">
        <v>10</v>
      </c>
      <c r="S18" s="1">
        <v>4</v>
      </c>
      <c r="T18" s="1">
        <v>0</v>
      </c>
      <c r="U18" s="1">
        <v>4</v>
      </c>
      <c r="V18" s="1">
        <v>0</v>
      </c>
      <c r="W18" s="1">
        <v>0.25</v>
      </c>
      <c r="X18" s="1">
        <v>0.25</v>
      </c>
      <c r="Y18" s="1">
        <v>20</v>
      </c>
      <c r="Z18" s="1">
        <v>4</v>
      </c>
      <c r="AA18" s="1">
        <v>0</v>
      </c>
      <c r="AB18" s="1">
        <v>0</v>
      </c>
      <c r="AC18" s="1">
        <v>0</v>
      </c>
      <c r="AD18" s="1">
        <v>0</v>
      </c>
      <c r="AE18" s="1">
        <v>178</v>
      </c>
      <c r="AF18" s="1">
        <v>88.748000000000005</v>
      </c>
      <c r="AG18" s="1">
        <v>0.72950819672131195</v>
      </c>
      <c r="AH18" s="1">
        <v>0.76271186440677996</v>
      </c>
      <c r="AI18" s="1">
        <v>0.69444444444444398</v>
      </c>
      <c r="AJ18" s="1">
        <v>0.734513274336283</v>
      </c>
      <c r="AK18" s="1">
        <v>45</v>
      </c>
      <c r="AL18" s="1">
        <v>50</v>
      </c>
      <c r="AM18" s="1">
        <v>83</v>
      </c>
      <c r="AN18" s="1">
        <v>46</v>
      </c>
      <c r="AO18" s="1">
        <v>45</v>
      </c>
      <c r="AP18" s="1">
        <v>35</v>
      </c>
      <c r="AQ18" s="1">
        <v>10</v>
      </c>
      <c r="AR18" s="17">
        <v>0.77777777777777801</v>
      </c>
      <c r="AS18" s="8">
        <v>0.76404494382022503</v>
      </c>
      <c r="AT18" s="1">
        <v>352</v>
      </c>
      <c r="AU18" s="1">
        <v>128</v>
      </c>
      <c r="AV18" s="1">
        <v>480</v>
      </c>
      <c r="AX18" s="1" t="str">
        <f t="shared" si="29"/>
        <v>'20201104'</v>
      </c>
      <c r="AY18" s="18" t="s">
        <v>129</v>
      </c>
      <c r="AZ18" s="12">
        <f t="shared" si="1"/>
        <v>178</v>
      </c>
      <c r="BA18" s="12">
        <f t="shared" si="2"/>
        <v>480</v>
      </c>
      <c r="BB18" s="12">
        <f t="shared" si="3"/>
        <v>5324.88</v>
      </c>
      <c r="BC18" s="12">
        <f t="shared" ref="BC18" si="36">BB18/AZ18</f>
        <v>29.915056179775281</v>
      </c>
      <c r="BD18" s="12">
        <f t="shared" si="5"/>
        <v>46</v>
      </c>
      <c r="BE18" s="12">
        <f t="shared" si="6"/>
        <v>45</v>
      </c>
      <c r="BF18" s="12">
        <f t="shared" si="7"/>
        <v>35</v>
      </c>
      <c r="BG18" s="12">
        <f t="shared" si="8"/>
        <v>10</v>
      </c>
      <c r="BH18" s="1">
        <f t="shared" ref="BH18" si="37">SUM(BD18,BF18)</f>
        <v>81</v>
      </c>
      <c r="BI18" s="1">
        <f t="shared" ref="BI18" si="38">SUM(BE18,BG18)</f>
        <v>55</v>
      </c>
    </row>
    <row r="19" spans="1:61" ht="14.25" x14ac:dyDescent="0.2">
      <c r="A19" s="1" t="s">
        <v>171</v>
      </c>
      <c r="B19" s="1" t="s">
        <v>170</v>
      </c>
      <c r="C19" s="1">
        <v>1000</v>
      </c>
      <c r="D19" s="1">
        <v>5</v>
      </c>
      <c r="E19" s="1">
        <v>0</v>
      </c>
      <c r="F19" s="1">
        <v>0</v>
      </c>
      <c r="G19" s="1">
        <v>1</v>
      </c>
      <c r="H19" s="1">
        <v>2</v>
      </c>
      <c r="I19" s="1">
        <v>3</v>
      </c>
      <c r="J19" s="1">
        <v>2</v>
      </c>
      <c r="K19" s="1">
        <v>1</v>
      </c>
      <c r="L19" s="1">
        <v>0</v>
      </c>
      <c r="M19" s="1">
        <v>0</v>
      </c>
      <c r="N19" s="1">
        <v>0.25</v>
      </c>
      <c r="O19" s="1">
        <v>0</v>
      </c>
      <c r="P19" s="1">
        <v>1.2</v>
      </c>
      <c r="Q19" s="1">
        <v>0.2</v>
      </c>
      <c r="R19" s="1">
        <v>10</v>
      </c>
      <c r="S19" s="1">
        <v>4</v>
      </c>
      <c r="T19" s="1">
        <v>0</v>
      </c>
      <c r="U19" s="1">
        <v>4</v>
      </c>
      <c r="V19" s="1">
        <v>0</v>
      </c>
      <c r="W19" s="1">
        <v>0.25</v>
      </c>
      <c r="X19" s="1">
        <v>0.25</v>
      </c>
      <c r="Y19" s="1">
        <v>20</v>
      </c>
      <c r="Z19" s="1">
        <v>4</v>
      </c>
      <c r="AA19" s="1">
        <v>0</v>
      </c>
      <c r="AB19" s="1">
        <v>0</v>
      </c>
      <c r="AC19" s="1">
        <v>0</v>
      </c>
      <c r="AD19" s="1">
        <v>0</v>
      </c>
      <c r="AE19" s="1">
        <v>183</v>
      </c>
      <c r="AF19" s="1">
        <v>90.763499999999993</v>
      </c>
      <c r="AG19" s="1">
        <v>0.85915492957746498</v>
      </c>
      <c r="AH19" s="1">
        <v>0.87804878048780499</v>
      </c>
      <c r="AI19" s="1">
        <v>0.88095238095238104</v>
      </c>
      <c r="AJ19" s="1">
        <v>0.84615384615384603</v>
      </c>
      <c r="AK19" s="1">
        <v>36</v>
      </c>
      <c r="AL19" s="1">
        <v>37</v>
      </c>
      <c r="AM19" s="1">
        <v>110</v>
      </c>
      <c r="AN19" s="1">
        <v>36</v>
      </c>
      <c r="AO19" s="1">
        <v>35</v>
      </c>
      <c r="AP19" s="1">
        <v>33</v>
      </c>
      <c r="AQ19" s="1">
        <v>3</v>
      </c>
      <c r="AR19" s="17">
        <v>0.91666666666666696</v>
      </c>
      <c r="AS19" s="8">
        <v>0.584699453551913</v>
      </c>
      <c r="AT19" s="1">
        <v>288</v>
      </c>
      <c r="AU19" s="1">
        <v>16</v>
      </c>
      <c r="AV19" s="1">
        <v>304</v>
      </c>
      <c r="AX19" s="1" t="str">
        <f t="shared" ref="AX19:AX20" si="39">B19</f>
        <v>'20201105'</v>
      </c>
      <c r="AY19" s="18" t="s">
        <v>139</v>
      </c>
      <c r="AZ19" s="12">
        <f t="shared" si="1"/>
        <v>183</v>
      </c>
      <c r="BA19" s="12">
        <f t="shared" si="2"/>
        <v>304</v>
      </c>
      <c r="BB19" s="12">
        <f t="shared" si="3"/>
        <v>5445.8099999999995</v>
      </c>
      <c r="BC19" s="12">
        <f t="shared" ref="BC19" si="40">BB19/AZ19</f>
        <v>29.758524590163933</v>
      </c>
      <c r="BD19" s="12">
        <f t="shared" si="5"/>
        <v>36</v>
      </c>
      <c r="BE19" s="12">
        <f t="shared" si="6"/>
        <v>35</v>
      </c>
      <c r="BF19" s="12">
        <f t="shared" si="7"/>
        <v>33</v>
      </c>
      <c r="BG19" s="12">
        <f t="shared" si="8"/>
        <v>3</v>
      </c>
      <c r="BH19" s="1">
        <f t="shared" ref="BH19" si="41">SUM(BD19,BF19)</f>
        <v>69</v>
      </c>
      <c r="BI19" s="1">
        <f t="shared" ref="BI19" si="42">SUM(BE19,BG19)</f>
        <v>38</v>
      </c>
    </row>
    <row r="20" spans="1:61" ht="14.25" x14ac:dyDescent="0.2">
      <c r="A20" s="1" t="s">
        <v>179</v>
      </c>
      <c r="B20" s="1" t="s">
        <v>175</v>
      </c>
      <c r="C20" s="1">
        <v>1000</v>
      </c>
      <c r="D20" s="1">
        <v>5</v>
      </c>
      <c r="E20" s="1">
        <v>0</v>
      </c>
      <c r="F20" s="1">
        <v>0</v>
      </c>
      <c r="G20" s="1">
        <v>1</v>
      </c>
      <c r="H20" s="1">
        <v>2</v>
      </c>
      <c r="I20" s="1">
        <v>3</v>
      </c>
      <c r="J20" s="1">
        <v>2</v>
      </c>
      <c r="K20" s="1">
        <v>1</v>
      </c>
      <c r="L20" s="1">
        <v>0</v>
      </c>
      <c r="M20" s="1">
        <v>0</v>
      </c>
      <c r="N20" s="1">
        <v>0.25</v>
      </c>
      <c r="O20" s="1">
        <v>0</v>
      </c>
      <c r="P20" s="1">
        <v>1.2</v>
      </c>
      <c r="Q20" s="1">
        <v>0.2</v>
      </c>
      <c r="R20" s="1">
        <v>10</v>
      </c>
      <c r="S20" s="1">
        <v>4</v>
      </c>
      <c r="T20" s="1">
        <v>0</v>
      </c>
      <c r="U20" s="1">
        <v>4</v>
      </c>
      <c r="V20" s="1">
        <v>0</v>
      </c>
      <c r="W20" s="1">
        <v>0.25</v>
      </c>
      <c r="X20" s="1">
        <v>0.25</v>
      </c>
      <c r="Y20" s="1">
        <v>20</v>
      </c>
      <c r="Z20" s="1">
        <v>4</v>
      </c>
      <c r="AA20" s="1">
        <v>0</v>
      </c>
      <c r="AB20" s="1">
        <v>0</v>
      </c>
      <c r="AC20" s="1">
        <v>0</v>
      </c>
      <c r="AD20" s="1">
        <v>0</v>
      </c>
      <c r="AE20" s="1">
        <v>228</v>
      </c>
      <c r="AF20" s="1">
        <v>92.056516666666695</v>
      </c>
      <c r="AG20" s="1">
        <v>0.93061224489795902</v>
      </c>
      <c r="AH20" s="1">
        <v>1</v>
      </c>
      <c r="AI20" s="1">
        <v>0.94117647058823495</v>
      </c>
      <c r="AJ20" s="1">
        <v>0.88888888888888895</v>
      </c>
      <c r="AK20" s="1">
        <v>60</v>
      </c>
      <c r="AL20" s="1">
        <v>64</v>
      </c>
      <c r="AM20" s="1">
        <v>104</v>
      </c>
      <c r="AN20" s="1">
        <v>60</v>
      </c>
      <c r="AO20" s="1">
        <v>62</v>
      </c>
      <c r="AP20" s="1">
        <v>52</v>
      </c>
      <c r="AQ20" s="1">
        <v>8</v>
      </c>
      <c r="AR20" s="17">
        <v>0.86666666666666703</v>
      </c>
      <c r="AS20" s="8">
        <v>0.79824561403508798</v>
      </c>
      <c r="AT20" s="1">
        <v>384</v>
      </c>
      <c r="AU20" s="1">
        <v>144</v>
      </c>
      <c r="AV20" s="1">
        <v>528</v>
      </c>
      <c r="AX20" s="1" t="str">
        <f t="shared" si="39"/>
        <v>'20201106'</v>
      </c>
      <c r="AY20" s="18" t="s">
        <v>145</v>
      </c>
      <c r="AZ20" s="12">
        <f t="shared" si="1"/>
        <v>228</v>
      </c>
      <c r="BA20" s="12">
        <f t="shared" si="2"/>
        <v>528</v>
      </c>
      <c r="BB20" s="12">
        <f t="shared" si="3"/>
        <v>5523.3910000000014</v>
      </c>
      <c r="BC20" s="12">
        <f t="shared" ref="BC20" si="43">BB20/AZ20</f>
        <v>24.225399122807023</v>
      </c>
      <c r="BD20" s="12">
        <f t="shared" si="5"/>
        <v>60</v>
      </c>
      <c r="BE20" s="12">
        <f t="shared" si="6"/>
        <v>62</v>
      </c>
      <c r="BF20" s="12">
        <f t="shared" si="7"/>
        <v>52</v>
      </c>
      <c r="BG20" s="12">
        <f t="shared" si="8"/>
        <v>8</v>
      </c>
      <c r="BH20" s="1">
        <f t="shared" ref="BH20" si="44">SUM(BD20,BF20)</f>
        <v>112</v>
      </c>
      <c r="BI20" s="1">
        <f t="shared" ref="BI20" si="45">SUM(BE20,BG20)</f>
        <v>70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4"/>
  <sheetViews>
    <sheetView topLeftCell="V1" workbookViewId="0">
      <selection activeCell="AV24" sqref="AV24"/>
    </sheetView>
  </sheetViews>
  <sheetFormatPr defaultColWidth="8.625" defaultRowHeight="12.75" x14ac:dyDescent="0.2"/>
  <cols>
    <col min="1" max="1" width="28.5" style="1" customWidth="1"/>
    <col min="2" max="2" width="8.625" style="1" bestFit="1" customWidth="1"/>
    <col min="3" max="3" width="8.625" style="1" customWidth="1"/>
    <col min="4" max="4" width="8.625" style="1"/>
    <col min="5" max="12" width="8.625" style="1" customWidth="1"/>
    <col min="13" max="26" width="8.625" style="1"/>
    <col min="27" max="30" width="8.625" style="1" customWidth="1"/>
    <col min="31" max="32" width="8.625" style="1"/>
    <col min="33" max="36" width="8.625" style="8"/>
    <col min="37" max="43" width="8.625" style="1"/>
    <col min="44" max="45" width="8.625" style="8"/>
    <col min="46" max="16384" width="8.625" style="1"/>
  </cols>
  <sheetData>
    <row r="1" spans="1:65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5" t="s">
        <v>23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3" t="s">
        <v>32</v>
      </c>
      <c r="AU1" s="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1710</v>
      </c>
      <c r="BM1" s="10">
        <f>SUM($AO$2:$AO$1048576,$AQ$2:$AQ$1048576)</f>
        <v>1520</v>
      </c>
    </row>
    <row r="2" spans="1:65" ht="14.25" x14ac:dyDescent="0.2">
      <c r="A2" s="1" t="s">
        <v>46</v>
      </c>
      <c r="B2" s="11" t="s">
        <v>92</v>
      </c>
      <c r="C2" s="1">
        <v>1000</v>
      </c>
      <c r="D2" s="1">
        <v>8</v>
      </c>
      <c r="E2" s="1">
        <v>0</v>
      </c>
      <c r="F2" s="1">
        <v>2</v>
      </c>
      <c r="G2" s="1">
        <v>0</v>
      </c>
      <c r="H2" s="1">
        <v>3</v>
      </c>
      <c r="I2" s="1">
        <v>3</v>
      </c>
      <c r="J2" s="1">
        <v>2</v>
      </c>
      <c r="K2" s="1">
        <v>0</v>
      </c>
      <c r="L2" s="1">
        <v>1</v>
      </c>
      <c r="M2" s="1">
        <v>0</v>
      </c>
      <c r="N2" s="1">
        <v>0.25</v>
      </c>
      <c r="O2" s="1">
        <v>0</v>
      </c>
      <c r="P2" s="1">
        <v>1.2</v>
      </c>
      <c r="Q2" s="1">
        <v>0.2</v>
      </c>
      <c r="R2" s="1">
        <v>10</v>
      </c>
      <c r="S2" s="1">
        <v>4</v>
      </c>
      <c r="T2" s="1">
        <v>0</v>
      </c>
      <c r="U2" s="1">
        <v>4</v>
      </c>
      <c r="V2" s="1">
        <v>0</v>
      </c>
      <c r="W2" s="1">
        <v>0.25</v>
      </c>
      <c r="X2" s="1">
        <v>0.25</v>
      </c>
      <c r="Y2" s="1">
        <v>10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5</v>
      </c>
      <c r="AF2" s="1">
        <v>1.8584383333333301</v>
      </c>
      <c r="AG2" s="8">
        <v>1</v>
      </c>
      <c r="AH2" s="8">
        <v>1</v>
      </c>
      <c r="AI2" s="8">
        <v>1</v>
      </c>
      <c r="AJ2" s="8">
        <v>1</v>
      </c>
      <c r="AK2" s="1">
        <v>2</v>
      </c>
      <c r="AL2" s="1">
        <v>2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8">
        <v>0.5</v>
      </c>
      <c r="AS2" s="8">
        <v>0.8</v>
      </c>
      <c r="AT2" s="1">
        <v>0</v>
      </c>
      <c r="AU2" s="1">
        <v>0</v>
      </c>
      <c r="AV2" s="1">
        <v>0</v>
      </c>
      <c r="AX2" s="1" t="str">
        <f>B2</f>
        <v>'20201012'</v>
      </c>
      <c r="AY2" s="1" t="s">
        <v>112</v>
      </c>
      <c r="AZ2" s="12">
        <f>SUMIF($B$2:$B$1048576,$B2,$AE$2:$AE$1048576)</f>
        <v>5</v>
      </c>
      <c r="BA2" s="12">
        <f>SUMIF($B$2:$B$1048576,$B2,$AV$2:$AV$1048576)</f>
        <v>0</v>
      </c>
      <c r="BB2" s="12">
        <f>SUMIF($B$2:$B$1048576,$B2,$AF$2:$AF$1048576)*60</f>
        <v>111.50629999999981</v>
      </c>
      <c r="BC2" s="12">
        <f>BB2/AZ2</f>
        <v>22.301259999999964</v>
      </c>
      <c r="BD2" s="12">
        <f>SUMIF($B$2:$B$1048576,$B2,$AN$2:$AN$1048576)</f>
        <v>1</v>
      </c>
      <c r="BE2" s="12">
        <f>SUMIF($B$2:$B$1048576,$B2,$AO$2:$AO$1048576)</f>
        <v>1</v>
      </c>
      <c r="BF2" s="12">
        <f>SUMIF($B$2:$B$1048576,$B2,$AP$2:$AP$1048576)</f>
        <v>1</v>
      </c>
      <c r="BG2" s="12">
        <f>SUMIF($B$2:$B$1048576,$B2,$AQ$2:$AQ$1048576)</f>
        <v>1</v>
      </c>
      <c r="BH2" s="1">
        <f>SUM(BD2,BF2)</f>
        <v>2</v>
      </c>
      <c r="BI2" s="1">
        <f>SUM(BE2,BG2)</f>
        <v>2</v>
      </c>
    </row>
    <row r="3" spans="1:65" ht="14.25" x14ac:dyDescent="0.2">
      <c r="A3" s="1" t="s">
        <v>47</v>
      </c>
      <c r="B3" s="11" t="s">
        <v>86</v>
      </c>
      <c r="C3" s="1">
        <v>1000</v>
      </c>
      <c r="D3" s="1">
        <v>8</v>
      </c>
      <c r="E3" s="1">
        <v>0</v>
      </c>
      <c r="F3" s="1">
        <v>2</v>
      </c>
      <c r="G3" s="1">
        <v>0</v>
      </c>
      <c r="H3" s="1">
        <v>3</v>
      </c>
      <c r="I3" s="1">
        <v>3</v>
      </c>
      <c r="J3" s="1">
        <v>2</v>
      </c>
      <c r="K3" s="1">
        <v>0</v>
      </c>
      <c r="L3" s="1">
        <v>1</v>
      </c>
      <c r="M3" s="1">
        <v>0</v>
      </c>
      <c r="N3" s="1">
        <v>0.25</v>
      </c>
      <c r="O3" s="1">
        <v>0</v>
      </c>
      <c r="P3" s="1">
        <v>1.2</v>
      </c>
      <c r="Q3" s="1">
        <v>0.2</v>
      </c>
      <c r="R3" s="1">
        <v>10</v>
      </c>
      <c r="S3" s="1">
        <v>4</v>
      </c>
      <c r="T3" s="1">
        <v>0</v>
      </c>
      <c r="U3" s="1">
        <v>4</v>
      </c>
      <c r="V3" s="1">
        <v>0</v>
      </c>
      <c r="W3" s="1">
        <v>0.25</v>
      </c>
      <c r="X3" s="1">
        <v>0.25</v>
      </c>
      <c r="Y3" s="1">
        <v>10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2</v>
      </c>
      <c r="AF3" s="1">
        <v>1.6240033333333299</v>
      </c>
      <c r="AG3" s="8">
        <v>1</v>
      </c>
      <c r="AH3" s="8" t="s">
        <v>39</v>
      </c>
      <c r="AI3" s="8" t="s">
        <v>39</v>
      </c>
      <c r="AJ3" s="8">
        <v>1</v>
      </c>
      <c r="AK3" s="1">
        <v>0</v>
      </c>
      <c r="AL3" s="1">
        <v>0</v>
      </c>
      <c r="AM3" s="1">
        <v>2</v>
      </c>
      <c r="AN3" s="1">
        <v>0</v>
      </c>
      <c r="AO3" s="1">
        <v>1</v>
      </c>
      <c r="AP3" s="1">
        <v>0</v>
      </c>
      <c r="AQ3" s="1">
        <v>0</v>
      </c>
      <c r="AR3" s="8" t="s">
        <v>39</v>
      </c>
      <c r="AS3" s="8">
        <v>0.5</v>
      </c>
      <c r="AT3" s="1">
        <v>0</v>
      </c>
      <c r="AU3" s="1">
        <v>0</v>
      </c>
      <c r="AV3" s="1">
        <v>0</v>
      </c>
      <c r="AX3" s="1" t="str">
        <f t="shared" ref="AX3:AX13" si="0">B3</f>
        <v>'20201013'</v>
      </c>
      <c r="AY3" s="1" t="s">
        <v>112</v>
      </c>
      <c r="AZ3" s="12">
        <f t="shared" ref="AZ3:AZ24" si="1">SUMIF($B$2:$B$1048576,$B3,$AE$2:$AE$1048576)</f>
        <v>76</v>
      </c>
      <c r="BA3" s="12">
        <f t="shared" ref="BA3:BA24" si="2">SUMIF($B$2:$B$1048576,$B3,$AV$2:$AV$1048576)</f>
        <v>80</v>
      </c>
      <c r="BB3" s="12">
        <f t="shared" ref="BB3:BB24" si="3">SUMIF($B$2:$B$1048576,$B3,$AF$2:$AF$1048576)*60</f>
        <v>4395.8910000000014</v>
      </c>
      <c r="BC3" s="12">
        <f t="shared" ref="BC3:BC11" si="4">BB3/AZ3</f>
        <v>57.840671052631599</v>
      </c>
      <c r="BD3" s="12">
        <f t="shared" ref="BD3:BD24" si="5">SUMIF($B$2:$B$1048576,$B3,$AN$2:$AN$1048576)</f>
        <v>18</v>
      </c>
      <c r="BE3" s="12">
        <f t="shared" ref="BE3:BE24" si="6">SUMIF($B$2:$B$1048576,$B3,$AO$2:$AO$1048576)</f>
        <v>8</v>
      </c>
      <c r="BF3" s="12">
        <f t="shared" ref="BF3:BF24" si="7">SUMIF($B$2:$B$1048576,$B3,$AP$2:$AP$1048576)</f>
        <v>18</v>
      </c>
      <c r="BG3" s="12">
        <f t="shared" ref="BG3:BG24" si="8">SUMIF($B$2:$B$1048576,$B3,$AQ$2:$AQ$1048576)</f>
        <v>8</v>
      </c>
      <c r="BH3" s="1">
        <f t="shared" ref="BH3:BH11" si="9">SUM(BD3,BF3)</f>
        <v>36</v>
      </c>
      <c r="BI3" s="1">
        <f t="shared" ref="BI3:BI11" si="10">SUM(BE3,BG3)</f>
        <v>16</v>
      </c>
    </row>
    <row r="4" spans="1:65" ht="14.25" x14ac:dyDescent="0.2">
      <c r="A4" s="1" t="s">
        <v>48</v>
      </c>
      <c r="B4" s="11" t="s">
        <v>86</v>
      </c>
      <c r="C4" s="1">
        <v>1000</v>
      </c>
      <c r="D4" s="1">
        <v>8</v>
      </c>
      <c r="E4" s="1">
        <v>0</v>
      </c>
      <c r="F4" s="1">
        <v>2</v>
      </c>
      <c r="G4" s="1">
        <v>0</v>
      </c>
      <c r="H4" s="1">
        <v>3</v>
      </c>
      <c r="I4" s="1">
        <v>3</v>
      </c>
      <c r="J4" s="1">
        <v>2</v>
      </c>
      <c r="K4" s="1">
        <v>0</v>
      </c>
      <c r="L4" s="1">
        <v>1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4</v>
      </c>
      <c r="T4" s="1">
        <v>0</v>
      </c>
      <c r="U4" s="1">
        <v>4</v>
      </c>
      <c r="V4" s="1">
        <v>0</v>
      </c>
      <c r="W4" s="1">
        <v>0.25</v>
      </c>
      <c r="X4" s="1">
        <v>0.25</v>
      </c>
      <c r="Y4" s="1">
        <v>10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15</v>
      </c>
      <c r="AF4" s="1">
        <v>18.224824999999999</v>
      </c>
      <c r="AG4" s="8">
        <v>0.88235294117647101</v>
      </c>
      <c r="AH4" s="8">
        <v>1</v>
      </c>
      <c r="AI4" s="8" t="s">
        <v>39</v>
      </c>
      <c r="AJ4" s="8">
        <v>0.84615384615384603</v>
      </c>
      <c r="AK4" s="1">
        <v>4</v>
      </c>
      <c r="AL4" s="1">
        <v>0</v>
      </c>
      <c r="AM4" s="1">
        <v>11</v>
      </c>
      <c r="AN4" s="1">
        <v>0</v>
      </c>
      <c r="AO4" s="1">
        <v>5</v>
      </c>
      <c r="AP4" s="1">
        <v>0</v>
      </c>
      <c r="AQ4" s="1">
        <v>4</v>
      </c>
      <c r="AR4" s="8">
        <v>0</v>
      </c>
      <c r="AS4" s="8">
        <v>0.6</v>
      </c>
      <c r="AT4" s="1">
        <v>0</v>
      </c>
      <c r="AU4" s="1">
        <v>0</v>
      </c>
      <c r="AV4" s="1">
        <v>0</v>
      </c>
      <c r="AX4" s="1" t="str">
        <f t="shared" si="0"/>
        <v>'20201013'</v>
      </c>
      <c r="AY4" s="1" t="s">
        <v>112</v>
      </c>
      <c r="AZ4" s="12">
        <f t="shared" si="1"/>
        <v>76</v>
      </c>
      <c r="BA4" s="12">
        <f t="shared" si="2"/>
        <v>80</v>
      </c>
      <c r="BB4" s="12">
        <f t="shared" si="3"/>
        <v>4395.8910000000014</v>
      </c>
      <c r="BC4" s="12">
        <f t="shared" si="4"/>
        <v>57.840671052631599</v>
      </c>
      <c r="BD4" s="12">
        <f t="shared" si="5"/>
        <v>18</v>
      </c>
      <c r="BE4" s="12">
        <f t="shared" si="6"/>
        <v>8</v>
      </c>
      <c r="BF4" s="12">
        <f t="shared" si="7"/>
        <v>18</v>
      </c>
      <c r="BG4" s="12">
        <f t="shared" si="8"/>
        <v>8</v>
      </c>
      <c r="BH4" s="1">
        <f t="shared" si="9"/>
        <v>36</v>
      </c>
      <c r="BI4" s="1">
        <f t="shared" si="10"/>
        <v>16</v>
      </c>
    </row>
    <row r="5" spans="1:65" ht="14.25" x14ac:dyDescent="0.2">
      <c r="A5" s="1" t="s">
        <v>49</v>
      </c>
      <c r="B5" s="11" t="s">
        <v>86</v>
      </c>
      <c r="C5" s="1">
        <v>1000</v>
      </c>
      <c r="D5" s="1">
        <v>7</v>
      </c>
      <c r="E5" s="1">
        <v>0</v>
      </c>
      <c r="F5" s="1">
        <v>2</v>
      </c>
      <c r="G5" s="1">
        <v>0</v>
      </c>
      <c r="H5" s="1">
        <v>3</v>
      </c>
      <c r="I5" s="1">
        <v>3</v>
      </c>
      <c r="J5" s="1">
        <v>2</v>
      </c>
      <c r="K5" s="1">
        <v>0</v>
      </c>
      <c r="L5" s="1">
        <v>1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4</v>
      </c>
      <c r="T5" s="1">
        <v>0</v>
      </c>
      <c r="U5" s="1">
        <v>4</v>
      </c>
      <c r="V5" s="1">
        <v>0</v>
      </c>
      <c r="W5" s="1">
        <v>0.25</v>
      </c>
      <c r="X5" s="1">
        <v>0.25</v>
      </c>
      <c r="Y5" s="1">
        <v>10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38</v>
      </c>
      <c r="AF5" s="1">
        <v>25.117891666666701</v>
      </c>
      <c r="AG5" s="8">
        <v>0.82608695652173902</v>
      </c>
      <c r="AH5" s="8">
        <v>0.86956521739130399</v>
      </c>
      <c r="AI5" s="8">
        <v>0.78260869565217395</v>
      </c>
      <c r="AJ5" s="8" t="s">
        <v>39</v>
      </c>
      <c r="AK5" s="1">
        <v>20</v>
      </c>
      <c r="AL5" s="1">
        <v>18</v>
      </c>
      <c r="AM5" s="1">
        <v>0</v>
      </c>
      <c r="AN5" s="1">
        <v>18</v>
      </c>
      <c r="AO5" s="1">
        <v>0</v>
      </c>
      <c r="AP5" s="1">
        <v>18</v>
      </c>
      <c r="AQ5" s="1">
        <v>0</v>
      </c>
      <c r="AR5" s="8">
        <v>1</v>
      </c>
      <c r="AS5" s="8">
        <v>0.94736842105263197</v>
      </c>
      <c r="AT5" s="1">
        <v>80</v>
      </c>
      <c r="AU5" s="1">
        <v>0</v>
      </c>
      <c r="AV5" s="1">
        <v>80</v>
      </c>
      <c r="AX5" s="1" t="str">
        <f t="shared" si="0"/>
        <v>'20201013'</v>
      </c>
      <c r="AY5" s="1" t="s">
        <v>112</v>
      </c>
      <c r="AZ5" s="12">
        <f t="shared" si="1"/>
        <v>76</v>
      </c>
      <c r="BA5" s="12">
        <f t="shared" si="2"/>
        <v>80</v>
      </c>
      <c r="BB5" s="12">
        <f t="shared" si="3"/>
        <v>4395.8910000000014</v>
      </c>
      <c r="BC5" s="12">
        <f t="shared" si="4"/>
        <v>57.840671052631599</v>
      </c>
      <c r="BD5" s="12">
        <f t="shared" si="5"/>
        <v>18</v>
      </c>
      <c r="BE5" s="12">
        <f t="shared" si="6"/>
        <v>8</v>
      </c>
      <c r="BF5" s="12">
        <f t="shared" si="7"/>
        <v>18</v>
      </c>
      <c r="BG5" s="12">
        <f t="shared" si="8"/>
        <v>8</v>
      </c>
      <c r="BH5" s="1">
        <f t="shared" si="9"/>
        <v>36</v>
      </c>
      <c r="BI5" s="1">
        <f t="shared" si="10"/>
        <v>16</v>
      </c>
    </row>
    <row r="6" spans="1:65" ht="14.25" x14ac:dyDescent="0.2">
      <c r="A6" s="1" t="s">
        <v>50</v>
      </c>
      <c r="B6" s="11" t="s">
        <v>86</v>
      </c>
      <c r="C6" s="1">
        <v>1000</v>
      </c>
      <c r="D6" s="1">
        <v>8</v>
      </c>
      <c r="E6" s="1">
        <v>0</v>
      </c>
      <c r="F6" s="1">
        <v>2</v>
      </c>
      <c r="G6" s="1">
        <v>0</v>
      </c>
      <c r="H6" s="1">
        <v>3</v>
      </c>
      <c r="I6" s="1">
        <v>3</v>
      </c>
      <c r="J6" s="1">
        <v>2</v>
      </c>
      <c r="K6" s="1">
        <v>0</v>
      </c>
      <c r="L6" s="1">
        <v>1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4</v>
      </c>
      <c r="T6" s="1">
        <v>0</v>
      </c>
      <c r="U6" s="1">
        <v>4</v>
      </c>
      <c r="V6" s="1">
        <v>0</v>
      </c>
      <c r="W6" s="1">
        <v>0.25</v>
      </c>
      <c r="X6" s="1">
        <v>0.25</v>
      </c>
      <c r="Y6" s="1">
        <v>10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21</v>
      </c>
      <c r="AF6" s="1">
        <v>28.29813</v>
      </c>
      <c r="AG6" s="8">
        <v>0.67741935483870996</v>
      </c>
      <c r="AH6" s="8">
        <v>1</v>
      </c>
      <c r="AI6" s="8" t="s">
        <v>39</v>
      </c>
      <c r="AJ6" s="8">
        <v>0.54545454545454497</v>
      </c>
      <c r="AK6" s="1">
        <v>9</v>
      </c>
      <c r="AL6" s="1">
        <v>0</v>
      </c>
      <c r="AM6" s="1">
        <v>12</v>
      </c>
      <c r="AN6" s="1">
        <v>0</v>
      </c>
      <c r="AO6" s="1">
        <v>2</v>
      </c>
      <c r="AP6" s="1">
        <v>0</v>
      </c>
      <c r="AQ6" s="1">
        <v>4</v>
      </c>
      <c r="AR6" s="8">
        <v>0</v>
      </c>
      <c r="AS6" s="8">
        <v>0.28571428571428598</v>
      </c>
      <c r="AT6" s="1">
        <v>0</v>
      </c>
      <c r="AU6" s="1">
        <v>0</v>
      </c>
      <c r="AV6" s="1">
        <v>0</v>
      </c>
      <c r="AX6" s="1" t="str">
        <f t="shared" si="0"/>
        <v>'20201013'</v>
      </c>
      <c r="AY6" s="1" t="s">
        <v>112</v>
      </c>
      <c r="AZ6" s="12">
        <f t="shared" si="1"/>
        <v>76</v>
      </c>
      <c r="BA6" s="12">
        <f t="shared" si="2"/>
        <v>80</v>
      </c>
      <c r="BB6" s="12">
        <f t="shared" si="3"/>
        <v>4395.8910000000014</v>
      </c>
      <c r="BC6" s="12">
        <f t="shared" si="4"/>
        <v>57.840671052631599</v>
      </c>
      <c r="BD6" s="12">
        <f t="shared" si="5"/>
        <v>18</v>
      </c>
      <c r="BE6" s="12">
        <f t="shared" si="6"/>
        <v>8</v>
      </c>
      <c r="BF6" s="12">
        <f t="shared" si="7"/>
        <v>18</v>
      </c>
      <c r="BG6" s="12">
        <f t="shared" si="8"/>
        <v>8</v>
      </c>
      <c r="BH6" s="1">
        <f t="shared" si="9"/>
        <v>36</v>
      </c>
      <c r="BI6" s="1">
        <f t="shared" si="10"/>
        <v>16</v>
      </c>
    </row>
    <row r="7" spans="1:65" ht="14.25" x14ac:dyDescent="0.2">
      <c r="A7" s="1" t="s">
        <v>51</v>
      </c>
      <c r="B7" s="11" t="s">
        <v>87</v>
      </c>
      <c r="C7" s="1">
        <v>1000</v>
      </c>
      <c r="D7" s="1">
        <v>7</v>
      </c>
      <c r="E7" s="1">
        <v>0</v>
      </c>
      <c r="F7" s="1">
        <v>2</v>
      </c>
      <c r="G7" s="1">
        <v>0</v>
      </c>
      <c r="H7" s="1">
        <v>3</v>
      </c>
      <c r="I7" s="1">
        <v>3</v>
      </c>
      <c r="J7" s="1">
        <v>2</v>
      </c>
      <c r="K7" s="1">
        <v>0</v>
      </c>
      <c r="L7" s="1">
        <v>1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10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101</v>
      </c>
      <c r="AF7" s="1">
        <v>59.931010000000001</v>
      </c>
      <c r="AG7" s="8">
        <v>0.92660550458715596</v>
      </c>
      <c r="AH7" s="8">
        <v>0.92592592592592604</v>
      </c>
      <c r="AI7" s="8">
        <v>0.87878787878787901</v>
      </c>
      <c r="AJ7" s="8">
        <v>1</v>
      </c>
      <c r="AK7" s="1">
        <v>50</v>
      </c>
      <c r="AL7" s="1">
        <v>29</v>
      </c>
      <c r="AM7" s="1">
        <v>22</v>
      </c>
      <c r="AN7" s="1">
        <v>29</v>
      </c>
      <c r="AO7" s="1">
        <v>14</v>
      </c>
      <c r="AP7" s="1">
        <v>27</v>
      </c>
      <c r="AQ7" s="1">
        <v>14</v>
      </c>
      <c r="AR7" s="8">
        <v>0.65853658536585402</v>
      </c>
      <c r="AS7" s="8">
        <v>0.83168316831683198</v>
      </c>
      <c r="AT7" s="1">
        <v>144</v>
      </c>
      <c r="AU7" s="1">
        <v>96</v>
      </c>
      <c r="AV7" s="1">
        <v>240</v>
      </c>
      <c r="AX7" s="1" t="str">
        <f t="shared" si="0"/>
        <v>'20201014'</v>
      </c>
      <c r="AY7" s="1" t="s">
        <v>112</v>
      </c>
      <c r="AZ7" s="12">
        <f t="shared" si="1"/>
        <v>101</v>
      </c>
      <c r="BA7" s="12">
        <f t="shared" si="2"/>
        <v>240</v>
      </c>
      <c r="BB7" s="12">
        <f t="shared" si="3"/>
        <v>3595.8606</v>
      </c>
      <c r="BC7" s="12">
        <f t="shared" si="4"/>
        <v>35.602580198019801</v>
      </c>
      <c r="BD7" s="12">
        <f t="shared" si="5"/>
        <v>29</v>
      </c>
      <c r="BE7" s="12">
        <f t="shared" si="6"/>
        <v>14</v>
      </c>
      <c r="BF7" s="12">
        <f t="shared" si="7"/>
        <v>27</v>
      </c>
      <c r="BG7" s="12">
        <f t="shared" si="8"/>
        <v>14</v>
      </c>
      <c r="BH7" s="1">
        <f t="shared" si="9"/>
        <v>56</v>
      </c>
      <c r="BI7" s="1">
        <f t="shared" si="10"/>
        <v>28</v>
      </c>
    </row>
    <row r="8" spans="1:65" ht="14.25" x14ac:dyDescent="0.2">
      <c r="A8" s="1" t="s">
        <v>52</v>
      </c>
      <c r="B8" s="11" t="s">
        <v>88</v>
      </c>
      <c r="C8" s="1">
        <v>1000</v>
      </c>
      <c r="D8" s="1">
        <v>7</v>
      </c>
      <c r="E8" s="1">
        <v>0</v>
      </c>
      <c r="F8" s="1">
        <v>2</v>
      </c>
      <c r="G8" s="1">
        <v>0</v>
      </c>
      <c r="H8" s="1">
        <v>3</v>
      </c>
      <c r="I8" s="1">
        <v>3</v>
      </c>
      <c r="J8" s="1">
        <v>2</v>
      </c>
      <c r="K8" s="1">
        <v>0</v>
      </c>
      <c r="L8" s="1">
        <v>1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10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188</v>
      </c>
      <c r="AF8" s="1">
        <v>88.968711666666707</v>
      </c>
      <c r="AG8" s="8">
        <v>0.85454545454545505</v>
      </c>
      <c r="AH8" s="8">
        <v>0.83050847457627097</v>
      </c>
      <c r="AI8" s="8">
        <v>0.87931034482758597</v>
      </c>
      <c r="AJ8" s="8">
        <v>0.88636363636363602</v>
      </c>
      <c r="AK8" s="1">
        <v>98</v>
      </c>
      <c r="AL8" s="1">
        <v>51</v>
      </c>
      <c r="AM8" s="1">
        <v>39</v>
      </c>
      <c r="AN8" s="1">
        <v>48</v>
      </c>
      <c r="AO8" s="1">
        <v>33</v>
      </c>
      <c r="AP8" s="1">
        <v>49</v>
      </c>
      <c r="AQ8" s="1">
        <v>35</v>
      </c>
      <c r="AR8" s="8">
        <v>0.58333333333333304</v>
      </c>
      <c r="AS8" s="8">
        <v>0.87765957446808496</v>
      </c>
      <c r="AT8" s="1">
        <v>384</v>
      </c>
      <c r="AU8" s="1">
        <v>240</v>
      </c>
      <c r="AV8" s="1">
        <v>624</v>
      </c>
      <c r="AX8" s="1" t="str">
        <f t="shared" si="0"/>
        <v>'20201015'</v>
      </c>
      <c r="AY8" s="1" t="s">
        <v>112</v>
      </c>
      <c r="AZ8" s="12">
        <f t="shared" si="1"/>
        <v>188</v>
      </c>
      <c r="BA8" s="12">
        <f t="shared" si="2"/>
        <v>624</v>
      </c>
      <c r="BB8" s="12">
        <f t="shared" si="3"/>
        <v>5338.1227000000026</v>
      </c>
      <c r="BC8" s="12">
        <f t="shared" si="4"/>
        <v>28.394269680851078</v>
      </c>
      <c r="BD8" s="12">
        <f t="shared" si="5"/>
        <v>48</v>
      </c>
      <c r="BE8" s="12">
        <f t="shared" si="6"/>
        <v>33</v>
      </c>
      <c r="BF8" s="12">
        <f t="shared" si="7"/>
        <v>49</v>
      </c>
      <c r="BG8" s="12">
        <f t="shared" si="8"/>
        <v>35</v>
      </c>
      <c r="BH8" s="1">
        <f t="shared" si="9"/>
        <v>97</v>
      </c>
      <c r="BI8" s="1">
        <f t="shared" si="10"/>
        <v>68</v>
      </c>
    </row>
    <row r="9" spans="1:65" ht="14.25" x14ac:dyDescent="0.2">
      <c r="A9" s="1" t="s">
        <v>53</v>
      </c>
      <c r="B9" s="11" t="s">
        <v>89</v>
      </c>
      <c r="C9" s="1">
        <v>1000</v>
      </c>
      <c r="D9" s="1">
        <v>7</v>
      </c>
      <c r="E9" s="1">
        <v>0</v>
      </c>
      <c r="F9" s="1">
        <v>2</v>
      </c>
      <c r="G9" s="1">
        <v>0</v>
      </c>
      <c r="H9" s="1">
        <v>3</v>
      </c>
      <c r="I9" s="1">
        <v>3</v>
      </c>
      <c r="J9" s="1">
        <v>2</v>
      </c>
      <c r="K9" s="1">
        <v>0</v>
      </c>
      <c r="L9" s="1">
        <v>1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10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231</v>
      </c>
      <c r="AF9" s="1">
        <v>95.945305000000005</v>
      </c>
      <c r="AG9" s="8">
        <v>0.90588235294117703</v>
      </c>
      <c r="AH9" s="8">
        <v>0.86524822695035497</v>
      </c>
      <c r="AI9" s="8">
        <v>0.94736842105263197</v>
      </c>
      <c r="AJ9" s="8">
        <v>0.97368421052631604</v>
      </c>
      <c r="AK9" s="1">
        <v>122</v>
      </c>
      <c r="AL9" s="1">
        <v>72</v>
      </c>
      <c r="AM9" s="1">
        <v>37</v>
      </c>
      <c r="AN9" s="1">
        <v>70</v>
      </c>
      <c r="AO9" s="1">
        <v>33</v>
      </c>
      <c r="AP9" s="1">
        <v>73</v>
      </c>
      <c r="AQ9" s="1">
        <v>34</v>
      </c>
      <c r="AR9" s="8">
        <v>0.68224299065420602</v>
      </c>
      <c r="AS9" s="8">
        <v>0.90909090909090895</v>
      </c>
      <c r="AT9" s="1">
        <v>432</v>
      </c>
      <c r="AU9" s="1">
        <v>256</v>
      </c>
      <c r="AV9" s="1">
        <v>688</v>
      </c>
      <c r="AX9" s="1" t="str">
        <f t="shared" si="0"/>
        <v>'20201016'</v>
      </c>
      <c r="AY9" s="1" t="s">
        <v>112</v>
      </c>
      <c r="AZ9" s="12">
        <f t="shared" si="1"/>
        <v>231</v>
      </c>
      <c r="BA9" s="12">
        <f t="shared" si="2"/>
        <v>688</v>
      </c>
      <c r="BB9" s="12">
        <f t="shared" si="3"/>
        <v>5756.7183000000005</v>
      </c>
      <c r="BC9" s="12">
        <f t="shared" si="4"/>
        <v>24.920858441558444</v>
      </c>
      <c r="BD9" s="12">
        <f t="shared" si="5"/>
        <v>70</v>
      </c>
      <c r="BE9" s="12">
        <f t="shared" si="6"/>
        <v>33</v>
      </c>
      <c r="BF9" s="12">
        <f t="shared" si="7"/>
        <v>73</v>
      </c>
      <c r="BG9" s="12">
        <f t="shared" si="8"/>
        <v>34</v>
      </c>
      <c r="BH9" s="1">
        <f t="shared" si="9"/>
        <v>143</v>
      </c>
      <c r="BI9" s="1">
        <f t="shared" si="10"/>
        <v>67</v>
      </c>
    </row>
    <row r="10" spans="1:65" ht="14.25" x14ac:dyDescent="0.2">
      <c r="A10" s="1" t="s">
        <v>54</v>
      </c>
      <c r="B10" s="11" t="s">
        <v>90</v>
      </c>
      <c r="C10" s="1">
        <v>1000</v>
      </c>
      <c r="D10" s="1">
        <v>7</v>
      </c>
      <c r="E10" s="1">
        <v>0</v>
      </c>
      <c r="F10" s="1">
        <v>2</v>
      </c>
      <c r="G10" s="1">
        <v>0</v>
      </c>
      <c r="H10" s="1">
        <v>3</v>
      </c>
      <c r="I10" s="1">
        <v>3</v>
      </c>
      <c r="J10" s="1">
        <v>2</v>
      </c>
      <c r="K10" s="1">
        <v>0</v>
      </c>
      <c r="L10" s="1">
        <v>1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10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193</v>
      </c>
      <c r="AF10" s="1">
        <v>85.393709999999999</v>
      </c>
      <c r="AG10" s="8">
        <v>0.67482517482517501</v>
      </c>
      <c r="AH10" s="8">
        <v>0.52459016393442603</v>
      </c>
      <c r="AI10" s="8">
        <v>0.96551724137931005</v>
      </c>
      <c r="AJ10" s="8">
        <v>0.91111111111111098</v>
      </c>
      <c r="AK10" s="1">
        <v>96</v>
      </c>
      <c r="AL10" s="1">
        <v>56</v>
      </c>
      <c r="AM10" s="1">
        <v>41</v>
      </c>
      <c r="AN10" s="1">
        <v>54</v>
      </c>
      <c r="AO10" s="1">
        <v>40</v>
      </c>
      <c r="AP10" s="1">
        <v>54</v>
      </c>
      <c r="AQ10" s="1">
        <v>39</v>
      </c>
      <c r="AR10" s="8">
        <v>0.58064516129032295</v>
      </c>
      <c r="AS10" s="8">
        <v>0.96891191709844604</v>
      </c>
      <c r="AT10" s="1">
        <v>304</v>
      </c>
      <c r="AU10" s="1">
        <v>288</v>
      </c>
      <c r="AV10" s="1">
        <v>592</v>
      </c>
      <c r="AX10" s="1" t="str">
        <f t="shared" si="0"/>
        <v>'20201019'</v>
      </c>
      <c r="AY10" s="1" t="s">
        <v>112</v>
      </c>
      <c r="AZ10" s="12">
        <f t="shared" si="1"/>
        <v>193</v>
      </c>
      <c r="BA10" s="12">
        <f t="shared" si="2"/>
        <v>592</v>
      </c>
      <c r="BB10" s="12">
        <f t="shared" si="3"/>
        <v>5123.6225999999997</v>
      </c>
      <c r="BC10" s="12">
        <f t="shared" si="4"/>
        <v>26.547267357512951</v>
      </c>
      <c r="BD10" s="12">
        <f t="shared" si="5"/>
        <v>54</v>
      </c>
      <c r="BE10" s="12">
        <f t="shared" si="6"/>
        <v>40</v>
      </c>
      <c r="BF10" s="12">
        <f t="shared" si="7"/>
        <v>54</v>
      </c>
      <c r="BG10" s="12">
        <f t="shared" si="8"/>
        <v>39</v>
      </c>
      <c r="BH10" s="1">
        <f t="shared" si="9"/>
        <v>108</v>
      </c>
      <c r="BI10" s="1">
        <f t="shared" si="10"/>
        <v>79</v>
      </c>
    </row>
    <row r="11" spans="1:65" ht="14.25" x14ac:dyDescent="0.2">
      <c r="A11" s="1" t="s">
        <v>55</v>
      </c>
      <c r="B11" s="11" t="s">
        <v>91</v>
      </c>
      <c r="C11" s="1">
        <v>1000</v>
      </c>
      <c r="D11" s="1">
        <v>7</v>
      </c>
      <c r="E11" s="1">
        <v>0</v>
      </c>
      <c r="F11" s="1">
        <v>2</v>
      </c>
      <c r="G11" s="1">
        <v>0</v>
      </c>
      <c r="H11" s="1">
        <v>3</v>
      </c>
      <c r="I11" s="1">
        <v>3</v>
      </c>
      <c r="J11" s="1">
        <v>2</v>
      </c>
      <c r="K11" s="1">
        <v>0</v>
      </c>
      <c r="L11" s="1">
        <v>1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10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172</v>
      </c>
      <c r="AF11" s="1">
        <v>77.790121666666707</v>
      </c>
      <c r="AG11" s="8">
        <v>0.86868686868686895</v>
      </c>
      <c r="AH11" s="8">
        <v>0.81188118811881205</v>
      </c>
      <c r="AI11" s="8">
        <v>0.89361702127659604</v>
      </c>
      <c r="AJ11" s="8">
        <v>0.96</v>
      </c>
      <c r="AK11" s="1">
        <v>82</v>
      </c>
      <c r="AL11" s="1">
        <v>42</v>
      </c>
      <c r="AM11" s="1">
        <v>48</v>
      </c>
      <c r="AN11" s="1">
        <v>40</v>
      </c>
      <c r="AO11" s="1">
        <v>34</v>
      </c>
      <c r="AP11" s="1">
        <v>37</v>
      </c>
      <c r="AQ11" s="1">
        <v>36</v>
      </c>
      <c r="AR11" s="8">
        <v>0.50684931506849296</v>
      </c>
      <c r="AS11" s="8">
        <v>0.85465116279069797</v>
      </c>
      <c r="AT11" s="1">
        <v>336</v>
      </c>
      <c r="AU11" s="1">
        <v>320</v>
      </c>
      <c r="AV11" s="1">
        <v>656</v>
      </c>
      <c r="AX11" s="1" t="str">
        <f t="shared" si="0"/>
        <v>'20201020'</v>
      </c>
      <c r="AY11" s="1" t="s">
        <v>112</v>
      </c>
      <c r="AZ11" s="12">
        <f t="shared" si="1"/>
        <v>172</v>
      </c>
      <c r="BA11" s="12">
        <f t="shared" si="2"/>
        <v>656</v>
      </c>
      <c r="BB11" s="12">
        <f t="shared" si="3"/>
        <v>4667.4073000000026</v>
      </c>
      <c r="BC11" s="12">
        <f t="shared" si="4"/>
        <v>27.136088953488386</v>
      </c>
      <c r="BD11" s="12">
        <f t="shared" si="5"/>
        <v>40</v>
      </c>
      <c r="BE11" s="12">
        <f t="shared" si="6"/>
        <v>34</v>
      </c>
      <c r="BF11" s="12">
        <f t="shared" si="7"/>
        <v>37</v>
      </c>
      <c r="BG11" s="12">
        <f t="shared" si="8"/>
        <v>36</v>
      </c>
      <c r="BH11" s="1">
        <f t="shared" si="9"/>
        <v>77</v>
      </c>
      <c r="BI11" s="1">
        <f t="shared" si="10"/>
        <v>70</v>
      </c>
    </row>
    <row r="12" spans="1:65" ht="14.25" x14ac:dyDescent="0.2">
      <c r="A12" s="1" t="s">
        <v>106</v>
      </c>
      <c r="B12" s="1" t="s">
        <v>85</v>
      </c>
      <c r="C12" s="1">
        <v>1000</v>
      </c>
      <c r="D12" s="1">
        <v>8</v>
      </c>
      <c r="E12" s="1">
        <v>0</v>
      </c>
      <c r="F12" s="1">
        <v>2</v>
      </c>
      <c r="G12" s="1">
        <v>0</v>
      </c>
      <c r="H12" s="1">
        <v>3</v>
      </c>
      <c r="I12" s="1">
        <v>3</v>
      </c>
      <c r="J12" s="1">
        <v>2</v>
      </c>
      <c r="K12" s="1">
        <v>0</v>
      </c>
      <c r="L12" s="1">
        <v>1</v>
      </c>
      <c r="M12" s="1">
        <v>0</v>
      </c>
      <c r="N12" s="1">
        <v>0.25</v>
      </c>
      <c r="O12" s="1">
        <v>0</v>
      </c>
      <c r="P12" s="1">
        <v>1.2</v>
      </c>
      <c r="Q12" s="1">
        <v>0.2</v>
      </c>
      <c r="R12" s="1">
        <v>10</v>
      </c>
      <c r="S12" s="1">
        <v>4</v>
      </c>
      <c r="T12" s="1">
        <v>0</v>
      </c>
      <c r="U12" s="1">
        <v>4</v>
      </c>
      <c r="V12" s="1">
        <v>0</v>
      </c>
      <c r="W12" s="1">
        <v>0.25</v>
      </c>
      <c r="X12" s="1">
        <v>0.25</v>
      </c>
      <c r="Y12" s="1">
        <v>10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130</v>
      </c>
      <c r="AF12" s="1">
        <v>67.1570866666667</v>
      </c>
      <c r="AG12" s="8">
        <v>0.89655172413793105</v>
      </c>
      <c r="AH12" s="8">
        <v>0.82051282051282104</v>
      </c>
      <c r="AI12" s="8">
        <v>1</v>
      </c>
      <c r="AJ12" s="8">
        <v>0.97560975609756095</v>
      </c>
      <c r="AK12" s="1">
        <v>64</v>
      </c>
      <c r="AL12" s="1">
        <v>26</v>
      </c>
      <c r="AM12" s="1">
        <v>40</v>
      </c>
      <c r="AN12" s="1">
        <v>26</v>
      </c>
      <c r="AO12" s="1">
        <v>39</v>
      </c>
      <c r="AP12" s="1">
        <v>25</v>
      </c>
      <c r="AQ12" s="1">
        <v>38</v>
      </c>
      <c r="AR12" s="8">
        <v>0.39682539682539703</v>
      </c>
      <c r="AS12" s="8">
        <v>0.984615384615385</v>
      </c>
      <c r="AT12" s="1">
        <v>144</v>
      </c>
      <c r="AU12" s="1">
        <v>192</v>
      </c>
      <c r="AV12" s="1">
        <v>336</v>
      </c>
      <c r="AX12" s="1" t="str">
        <f t="shared" si="0"/>
        <v>'20201021'</v>
      </c>
      <c r="AY12" s="1" t="s">
        <v>112</v>
      </c>
      <c r="AZ12" s="12">
        <f t="shared" si="1"/>
        <v>130</v>
      </c>
      <c r="BA12" s="12">
        <f t="shared" si="2"/>
        <v>336</v>
      </c>
      <c r="BB12" s="12">
        <f t="shared" si="3"/>
        <v>4029.425200000002</v>
      </c>
      <c r="BC12" s="12">
        <f t="shared" ref="BC12" si="11">BB12/AZ12</f>
        <v>30.995578461538475</v>
      </c>
      <c r="BD12" s="12">
        <f t="shared" si="5"/>
        <v>26</v>
      </c>
      <c r="BE12" s="12">
        <f t="shared" si="6"/>
        <v>39</v>
      </c>
      <c r="BF12" s="12">
        <f t="shared" si="7"/>
        <v>25</v>
      </c>
      <c r="BG12" s="12">
        <f t="shared" si="8"/>
        <v>38</v>
      </c>
      <c r="BH12" s="1">
        <f t="shared" ref="BH12" si="12">SUM(BD12,BF12)</f>
        <v>51</v>
      </c>
      <c r="BI12" s="1">
        <f t="shared" ref="BI12" si="13">SUM(BE12,BG12)</f>
        <v>77</v>
      </c>
    </row>
    <row r="13" spans="1:65" ht="14.25" x14ac:dyDescent="0.2">
      <c r="A13" s="1" t="s">
        <v>114</v>
      </c>
      <c r="B13" s="1" t="s">
        <v>108</v>
      </c>
      <c r="C13" s="1">
        <v>1000</v>
      </c>
      <c r="D13" s="1">
        <v>5</v>
      </c>
      <c r="E13" s="1">
        <v>0</v>
      </c>
      <c r="F13" s="1">
        <v>2</v>
      </c>
      <c r="G13" s="1">
        <v>0</v>
      </c>
      <c r="H13" s="1">
        <v>3</v>
      </c>
      <c r="I13" s="1">
        <v>3</v>
      </c>
      <c r="J13" s="1">
        <v>2</v>
      </c>
      <c r="K13" s="1">
        <v>0</v>
      </c>
      <c r="L13" s="1">
        <v>1</v>
      </c>
      <c r="M13" s="1">
        <v>0</v>
      </c>
      <c r="N13" s="1">
        <v>0.25</v>
      </c>
      <c r="O13" s="1">
        <v>0</v>
      </c>
      <c r="P13" s="1">
        <v>1.2</v>
      </c>
      <c r="Q13" s="1">
        <v>0.2</v>
      </c>
      <c r="R13" s="1">
        <v>10</v>
      </c>
      <c r="S13" s="1">
        <v>4</v>
      </c>
      <c r="T13" s="1">
        <v>0</v>
      </c>
      <c r="U13" s="1">
        <v>4</v>
      </c>
      <c r="V13" s="1">
        <v>0</v>
      </c>
      <c r="W13" s="1">
        <v>0.25</v>
      </c>
      <c r="X13" s="1">
        <v>0.25</v>
      </c>
      <c r="Y13" s="1">
        <v>10</v>
      </c>
      <c r="Z13" s="1">
        <v>4</v>
      </c>
      <c r="AA13" s="1">
        <v>0</v>
      </c>
      <c r="AB13" s="1">
        <v>0</v>
      </c>
      <c r="AC13" s="1">
        <v>0</v>
      </c>
      <c r="AD13" s="1">
        <v>0</v>
      </c>
      <c r="AE13" s="1">
        <v>242</v>
      </c>
      <c r="AF13" s="1">
        <v>101.973728333333</v>
      </c>
      <c r="AG13" s="8">
        <v>0.82876712328767099</v>
      </c>
      <c r="AH13" s="8">
        <v>0.79220779220779203</v>
      </c>
      <c r="AI13" s="8">
        <v>0.98387096774193605</v>
      </c>
      <c r="AJ13" s="8">
        <v>0.78431372549019596</v>
      </c>
      <c r="AK13" s="1">
        <v>61</v>
      </c>
      <c r="AL13" s="1">
        <v>61</v>
      </c>
      <c r="AM13" s="1">
        <v>120</v>
      </c>
      <c r="AN13" s="1">
        <v>61</v>
      </c>
      <c r="AO13" s="1">
        <v>62</v>
      </c>
      <c r="AP13" s="1">
        <v>51</v>
      </c>
      <c r="AQ13" s="1">
        <v>10</v>
      </c>
      <c r="AR13" s="16">
        <v>0.83606557377049195</v>
      </c>
      <c r="AS13" s="8">
        <v>0.76033057851239705</v>
      </c>
      <c r="AT13" s="1">
        <v>512</v>
      </c>
      <c r="AU13" s="1">
        <v>176</v>
      </c>
      <c r="AV13" s="1">
        <v>688</v>
      </c>
      <c r="AX13" s="1" t="str">
        <f t="shared" si="0"/>
        <v>'20201022'</v>
      </c>
      <c r="AY13" s="1" t="s">
        <v>126</v>
      </c>
      <c r="AZ13" s="12">
        <f t="shared" si="1"/>
        <v>242</v>
      </c>
      <c r="BA13" s="12">
        <f t="shared" si="2"/>
        <v>688</v>
      </c>
      <c r="BB13" s="12">
        <f t="shared" si="3"/>
        <v>6118.4236999999803</v>
      </c>
      <c r="BC13" s="12">
        <f t="shared" ref="BC13" si="14">BB13/AZ13</f>
        <v>25.28274256198339</v>
      </c>
      <c r="BD13" s="12">
        <f t="shared" si="5"/>
        <v>61</v>
      </c>
      <c r="BE13" s="12">
        <f t="shared" si="6"/>
        <v>62</v>
      </c>
      <c r="BF13" s="12">
        <f t="shared" si="7"/>
        <v>51</v>
      </c>
      <c r="BG13" s="12">
        <f t="shared" si="8"/>
        <v>10</v>
      </c>
      <c r="BH13" s="1">
        <f t="shared" ref="BH13" si="15">SUM(BD13,BF13)</f>
        <v>112</v>
      </c>
      <c r="BI13" s="1">
        <f t="shared" ref="BI13" si="16">SUM(BE13,BG13)</f>
        <v>72</v>
      </c>
    </row>
    <row r="14" spans="1:65" ht="14.25" x14ac:dyDescent="0.2">
      <c r="A14" s="1" t="s">
        <v>119</v>
      </c>
      <c r="B14" s="1" t="s">
        <v>111</v>
      </c>
      <c r="C14" s="1">
        <v>1000</v>
      </c>
      <c r="D14" s="1">
        <v>5</v>
      </c>
      <c r="E14" s="1">
        <v>0</v>
      </c>
      <c r="F14" s="1">
        <v>2</v>
      </c>
      <c r="G14" s="1">
        <v>0</v>
      </c>
      <c r="H14" s="1">
        <v>3</v>
      </c>
      <c r="I14" s="1">
        <v>3</v>
      </c>
      <c r="J14" s="1">
        <v>2</v>
      </c>
      <c r="K14" s="1">
        <v>0</v>
      </c>
      <c r="L14" s="1">
        <v>1</v>
      </c>
      <c r="M14" s="1">
        <v>0</v>
      </c>
      <c r="N14" s="1">
        <v>0.25</v>
      </c>
      <c r="O14" s="1">
        <v>0</v>
      </c>
      <c r="P14" s="1">
        <v>1.2</v>
      </c>
      <c r="Q14" s="1">
        <v>0.2</v>
      </c>
      <c r="R14" s="1">
        <v>10</v>
      </c>
      <c r="S14" s="1">
        <v>4</v>
      </c>
      <c r="T14" s="1">
        <v>0</v>
      </c>
      <c r="U14" s="1">
        <v>4</v>
      </c>
      <c r="V14" s="1">
        <v>0</v>
      </c>
      <c r="W14" s="1">
        <v>0.25</v>
      </c>
      <c r="X14" s="1">
        <v>0.25</v>
      </c>
      <c r="Y14" s="1">
        <v>10</v>
      </c>
      <c r="Z14" s="1">
        <v>4</v>
      </c>
      <c r="AA14" s="1">
        <v>0</v>
      </c>
      <c r="AB14" s="1">
        <v>0</v>
      </c>
      <c r="AC14" s="1">
        <v>0</v>
      </c>
      <c r="AD14" s="1">
        <v>0</v>
      </c>
      <c r="AE14" s="1">
        <v>189</v>
      </c>
      <c r="AF14" s="1">
        <v>72.255091666666701</v>
      </c>
      <c r="AG14" s="8">
        <v>0.95939086294416198</v>
      </c>
      <c r="AH14" s="8">
        <v>0.93181818181818199</v>
      </c>
      <c r="AI14" s="8">
        <v>1</v>
      </c>
      <c r="AJ14" s="8">
        <v>0.95454545454545503</v>
      </c>
      <c r="AK14" s="1">
        <v>41</v>
      </c>
      <c r="AL14" s="1">
        <v>43</v>
      </c>
      <c r="AM14" s="1">
        <v>105</v>
      </c>
      <c r="AN14" s="1">
        <v>43</v>
      </c>
      <c r="AO14" s="1">
        <v>41</v>
      </c>
      <c r="AP14" s="1">
        <v>41</v>
      </c>
      <c r="AQ14" s="1">
        <v>0</v>
      </c>
      <c r="AR14" s="16">
        <v>1</v>
      </c>
      <c r="AS14" s="8">
        <v>0.66137566137566095</v>
      </c>
      <c r="AT14" s="1">
        <v>304</v>
      </c>
      <c r="AU14" s="1">
        <v>0</v>
      </c>
      <c r="AV14" s="1">
        <v>304</v>
      </c>
      <c r="AX14" s="1" t="str">
        <f t="shared" ref="AX14" si="17">B14</f>
        <v>'20201023'</v>
      </c>
      <c r="AY14" s="1" t="s">
        <v>127</v>
      </c>
      <c r="AZ14" s="12">
        <f t="shared" si="1"/>
        <v>189</v>
      </c>
      <c r="BA14" s="12">
        <f t="shared" si="2"/>
        <v>304</v>
      </c>
      <c r="BB14" s="12">
        <f t="shared" si="3"/>
        <v>4335.3055000000022</v>
      </c>
      <c r="BC14" s="12">
        <f t="shared" ref="BC14" si="18">BB14/AZ14</f>
        <v>22.938124338624352</v>
      </c>
      <c r="BD14" s="12">
        <f t="shared" si="5"/>
        <v>43</v>
      </c>
      <c r="BE14" s="12">
        <f t="shared" si="6"/>
        <v>41</v>
      </c>
      <c r="BF14" s="12">
        <f t="shared" si="7"/>
        <v>41</v>
      </c>
      <c r="BG14" s="12">
        <f t="shared" si="8"/>
        <v>0</v>
      </c>
      <c r="BH14" s="1">
        <f t="shared" ref="BH14" si="19">SUM(BD14,BF14)</f>
        <v>84</v>
      </c>
      <c r="BI14" s="1">
        <f t="shared" ref="BI14" si="20">SUM(BE14,BG14)</f>
        <v>41</v>
      </c>
    </row>
    <row r="15" spans="1:65" ht="14.25" x14ac:dyDescent="0.2">
      <c r="A15" s="1" t="s">
        <v>124</v>
      </c>
      <c r="B15" s="1" t="s">
        <v>122</v>
      </c>
      <c r="C15" s="1">
        <v>1000</v>
      </c>
      <c r="D15" s="1">
        <v>5</v>
      </c>
      <c r="E15" s="1">
        <v>0</v>
      </c>
      <c r="F15" s="1">
        <v>2</v>
      </c>
      <c r="G15" s="1">
        <v>0</v>
      </c>
      <c r="H15" s="1">
        <v>3</v>
      </c>
      <c r="I15" s="1">
        <v>3</v>
      </c>
      <c r="J15" s="1">
        <v>2</v>
      </c>
      <c r="K15" s="1">
        <v>0</v>
      </c>
      <c r="L15" s="1">
        <v>1</v>
      </c>
      <c r="M15" s="1">
        <v>0</v>
      </c>
      <c r="N15" s="1">
        <v>0.25</v>
      </c>
      <c r="O15" s="1">
        <v>0</v>
      </c>
      <c r="P15" s="1">
        <v>1.2</v>
      </c>
      <c r="Q15" s="1">
        <v>0.2</v>
      </c>
      <c r="R15" s="1">
        <v>10</v>
      </c>
      <c r="S15" s="1">
        <v>4</v>
      </c>
      <c r="T15" s="1">
        <v>0</v>
      </c>
      <c r="U15" s="1">
        <v>4</v>
      </c>
      <c r="V15" s="1">
        <v>0</v>
      </c>
      <c r="W15" s="1">
        <v>0.25</v>
      </c>
      <c r="X15" s="1">
        <v>0.25</v>
      </c>
      <c r="Y15" s="1">
        <v>10</v>
      </c>
      <c r="Z15" s="1">
        <v>4</v>
      </c>
      <c r="AA15" s="1">
        <v>0</v>
      </c>
      <c r="AB15" s="1">
        <v>0</v>
      </c>
      <c r="AC15" s="1">
        <v>0</v>
      </c>
      <c r="AD15" s="1">
        <v>0</v>
      </c>
      <c r="AE15" s="1">
        <v>238</v>
      </c>
      <c r="AF15" s="1">
        <v>86.797546666666705</v>
      </c>
      <c r="AG15" s="8">
        <v>0.87822878228782297</v>
      </c>
      <c r="AH15" s="8">
        <v>0.94285714285714295</v>
      </c>
      <c r="AI15" s="8">
        <v>0.918604651162791</v>
      </c>
      <c r="AJ15" s="8">
        <v>0.80869565217391304</v>
      </c>
      <c r="AK15" s="1">
        <v>66</v>
      </c>
      <c r="AL15" s="1">
        <v>79</v>
      </c>
      <c r="AM15" s="1">
        <v>93</v>
      </c>
      <c r="AN15" s="1">
        <v>67</v>
      </c>
      <c r="AO15" s="1">
        <v>67</v>
      </c>
      <c r="AP15" s="1">
        <v>43</v>
      </c>
      <c r="AQ15" s="1">
        <v>23</v>
      </c>
      <c r="AR15" s="16">
        <v>0.65151515151515205</v>
      </c>
      <c r="AS15" s="8">
        <v>0.84033613445378197</v>
      </c>
      <c r="AT15" s="1">
        <v>256</v>
      </c>
      <c r="AU15" s="1">
        <v>320</v>
      </c>
      <c r="AV15" s="1">
        <v>576</v>
      </c>
      <c r="AX15" s="1" t="str">
        <f t="shared" ref="AX15:AX17" si="21">B15</f>
        <v>'20201026'</v>
      </c>
      <c r="AY15" s="1" t="s">
        <v>128</v>
      </c>
      <c r="AZ15" s="12">
        <f t="shared" si="1"/>
        <v>238</v>
      </c>
      <c r="BA15" s="12">
        <f t="shared" si="2"/>
        <v>576</v>
      </c>
      <c r="BB15" s="12">
        <f t="shared" si="3"/>
        <v>5207.8528000000024</v>
      </c>
      <c r="BC15" s="12">
        <f t="shared" ref="BC15" si="22">BB15/AZ15</f>
        <v>21.881734453781522</v>
      </c>
      <c r="BD15" s="12">
        <f t="shared" si="5"/>
        <v>67</v>
      </c>
      <c r="BE15" s="12">
        <f t="shared" si="6"/>
        <v>67</v>
      </c>
      <c r="BF15" s="12">
        <f t="shared" si="7"/>
        <v>43</v>
      </c>
      <c r="BG15" s="12">
        <f t="shared" si="8"/>
        <v>23</v>
      </c>
      <c r="BH15" s="1">
        <f t="shared" ref="BH15" si="23">SUM(BD15,BF15)</f>
        <v>110</v>
      </c>
      <c r="BI15" s="1">
        <f t="shared" ref="BI15" si="24">SUM(BE15,BG15)</f>
        <v>90</v>
      </c>
    </row>
    <row r="16" spans="1:65" ht="14.25" x14ac:dyDescent="0.2">
      <c r="A16" s="1" t="s">
        <v>132</v>
      </c>
      <c r="B16" s="1" t="s">
        <v>131</v>
      </c>
      <c r="C16" s="1">
        <v>1000</v>
      </c>
      <c r="D16" s="1">
        <v>5</v>
      </c>
      <c r="E16" s="1">
        <v>1</v>
      </c>
      <c r="F16" s="1">
        <v>0</v>
      </c>
      <c r="G16" s="1">
        <v>2</v>
      </c>
      <c r="H16" s="1">
        <v>3</v>
      </c>
      <c r="I16" s="1">
        <v>3</v>
      </c>
      <c r="J16" s="1">
        <v>2</v>
      </c>
      <c r="K16" s="1">
        <v>0</v>
      </c>
      <c r="L16" s="1">
        <v>1</v>
      </c>
      <c r="M16" s="1">
        <v>0</v>
      </c>
      <c r="N16" s="1">
        <v>0.25</v>
      </c>
      <c r="O16" s="1">
        <v>0</v>
      </c>
      <c r="P16" s="1">
        <v>1.2</v>
      </c>
      <c r="Q16" s="1">
        <v>0.2</v>
      </c>
      <c r="R16" s="1">
        <v>10</v>
      </c>
      <c r="S16" s="1">
        <v>4</v>
      </c>
      <c r="T16" s="1">
        <v>0</v>
      </c>
      <c r="U16" s="1">
        <v>4</v>
      </c>
      <c r="V16" s="1">
        <v>0</v>
      </c>
      <c r="W16" s="1">
        <v>0.25</v>
      </c>
      <c r="X16" s="1">
        <v>0.25</v>
      </c>
      <c r="Y16" s="1">
        <v>10</v>
      </c>
      <c r="Z16" s="1">
        <v>4</v>
      </c>
      <c r="AA16" s="1">
        <v>0</v>
      </c>
      <c r="AB16" s="1">
        <v>0</v>
      </c>
      <c r="AC16" s="1">
        <v>0</v>
      </c>
      <c r="AD16" s="1">
        <v>0</v>
      </c>
      <c r="AE16" s="1">
        <v>255</v>
      </c>
      <c r="AF16" s="1">
        <v>99.089231666666706</v>
      </c>
      <c r="AG16" s="8">
        <v>0.85</v>
      </c>
      <c r="AH16" s="8">
        <v>0.88888888888888895</v>
      </c>
      <c r="AI16" s="8">
        <v>0.86206896551724099</v>
      </c>
      <c r="AJ16" s="8">
        <v>0.80582524271844702</v>
      </c>
      <c r="AK16" s="1">
        <v>72</v>
      </c>
      <c r="AL16" s="1">
        <v>100</v>
      </c>
      <c r="AM16" s="1">
        <v>83</v>
      </c>
      <c r="AN16" s="1">
        <v>74</v>
      </c>
      <c r="AO16" s="1">
        <v>75</v>
      </c>
      <c r="AP16" s="1">
        <v>17</v>
      </c>
      <c r="AQ16" s="1">
        <v>55</v>
      </c>
      <c r="AR16" s="17">
        <v>0.23611111111111099</v>
      </c>
      <c r="AS16" s="8">
        <v>0.86666666666666703</v>
      </c>
      <c r="AT16" s="1">
        <v>320</v>
      </c>
      <c r="AU16" s="1">
        <v>368</v>
      </c>
      <c r="AV16" s="1">
        <v>688</v>
      </c>
      <c r="AX16" s="1" t="str">
        <f t="shared" si="21"/>
        <v>'20201027'</v>
      </c>
      <c r="AY16" s="1" t="s">
        <v>133</v>
      </c>
      <c r="AZ16" s="12">
        <f t="shared" si="1"/>
        <v>255</v>
      </c>
      <c r="BA16" s="12">
        <f t="shared" si="2"/>
        <v>688</v>
      </c>
      <c r="BB16" s="12">
        <f t="shared" si="3"/>
        <v>5945.3539000000019</v>
      </c>
      <c r="BC16" s="12">
        <f t="shared" ref="BC16" si="25">BB16/AZ16</f>
        <v>23.31511333333334</v>
      </c>
      <c r="BD16" s="12">
        <f t="shared" si="5"/>
        <v>74</v>
      </c>
      <c r="BE16" s="12">
        <f t="shared" si="6"/>
        <v>75</v>
      </c>
      <c r="BF16" s="12">
        <f t="shared" si="7"/>
        <v>17</v>
      </c>
      <c r="BG16" s="12">
        <f t="shared" si="8"/>
        <v>55</v>
      </c>
      <c r="BH16" s="1">
        <f t="shared" ref="BH16" si="26">SUM(BD16,BF16)</f>
        <v>91</v>
      </c>
      <c r="BI16" s="1">
        <f t="shared" ref="BI16" si="27">SUM(BE16,BG16)</f>
        <v>130</v>
      </c>
    </row>
    <row r="17" spans="1:61" ht="14.25" x14ac:dyDescent="0.2">
      <c r="A17" s="1" t="s">
        <v>140</v>
      </c>
      <c r="B17" s="1" t="s">
        <v>136</v>
      </c>
      <c r="C17" s="1">
        <v>1000</v>
      </c>
      <c r="D17" s="1">
        <v>5</v>
      </c>
      <c r="E17" s="1">
        <v>1</v>
      </c>
      <c r="F17" s="1">
        <v>0</v>
      </c>
      <c r="G17" s="1">
        <v>2</v>
      </c>
      <c r="H17" s="1">
        <v>3</v>
      </c>
      <c r="I17" s="1">
        <v>3</v>
      </c>
      <c r="J17" s="1">
        <v>2</v>
      </c>
      <c r="K17" s="1">
        <v>0</v>
      </c>
      <c r="L17" s="1">
        <v>1</v>
      </c>
      <c r="M17" s="1">
        <v>0</v>
      </c>
      <c r="N17" s="1">
        <v>0.25</v>
      </c>
      <c r="O17" s="1">
        <v>0</v>
      </c>
      <c r="P17" s="1">
        <v>1.2</v>
      </c>
      <c r="Q17" s="1">
        <v>0.2</v>
      </c>
      <c r="R17" s="1">
        <v>10</v>
      </c>
      <c r="S17" s="1">
        <v>4</v>
      </c>
      <c r="T17" s="1">
        <v>0</v>
      </c>
      <c r="U17" s="1">
        <v>4</v>
      </c>
      <c r="V17" s="1">
        <v>0</v>
      </c>
      <c r="W17" s="1">
        <v>0.25</v>
      </c>
      <c r="X17" s="1">
        <v>0.25</v>
      </c>
      <c r="Y17" s="1">
        <v>10</v>
      </c>
      <c r="Z17" s="1">
        <v>4</v>
      </c>
      <c r="AA17" s="1">
        <v>0</v>
      </c>
      <c r="AB17" s="1">
        <v>0</v>
      </c>
      <c r="AC17" s="1">
        <v>0</v>
      </c>
      <c r="AD17" s="1">
        <v>0</v>
      </c>
      <c r="AE17" s="1">
        <v>223</v>
      </c>
      <c r="AF17" s="1">
        <v>90.591513333333296</v>
      </c>
      <c r="AG17" s="8">
        <v>0.79359430604982195</v>
      </c>
      <c r="AH17" s="8">
        <v>0.86111111111111105</v>
      </c>
      <c r="AI17" s="8">
        <v>0.787610619469027</v>
      </c>
      <c r="AJ17" s="8">
        <v>0.75</v>
      </c>
      <c r="AK17" s="1">
        <v>62</v>
      </c>
      <c r="AL17" s="1">
        <v>89</v>
      </c>
      <c r="AM17" s="1">
        <v>72</v>
      </c>
      <c r="AN17" s="1">
        <v>64</v>
      </c>
      <c r="AO17" s="1">
        <v>63</v>
      </c>
      <c r="AP17" s="1">
        <v>10</v>
      </c>
      <c r="AQ17" s="1">
        <v>52</v>
      </c>
      <c r="AR17" s="17">
        <v>0.16129032258064499</v>
      </c>
      <c r="AS17" s="8">
        <v>0.84753363228699596</v>
      </c>
      <c r="AT17" s="1">
        <v>336</v>
      </c>
      <c r="AU17" s="1">
        <v>384</v>
      </c>
      <c r="AV17" s="1">
        <v>720</v>
      </c>
      <c r="AX17" s="1" t="str">
        <f t="shared" si="21"/>
        <v>'20201028'</v>
      </c>
      <c r="AY17" s="18" t="s">
        <v>141</v>
      </c>
      <c r="AZ17" s="12">
        <f t="shared" si="1"/>
        <v>223</v>
      </c>
      <c r="BA17" s="12">
        <f t="shared" si="2"/>
        <v>720</v>
      </c>
      <c r="BB17" s="12">
        <f t="shared" si="3"/>
        <v>5435.4907999999978</v>
      </c>
      <c r="BC17" s="12">
        <f t="shared" ref="BC17" si="28">BB17/AZ17</f>
        <v>24.374398206278016</v>
      </c>
      <c r="BD17" s="12">
        <f t="shared" si="5"/>
        <v>64</v>
      </c>
      <c r="BE17" s="12">
        <f t="shared" si="6"/>
        <v>63</v>
      </c>
      <c r="BF17" s="12">
        <f t="shared" si="7"/>
        <v>10</v>
      </c>
      <c r="BG17" s="12">
        <f t="shared" si="8"/>
        <v>52</v>
      </c>
      <c r="BH17" s="1">
        <f t="shared" ref="BH17" si="29">SUM(BD17,BF17)</f>
        <v>74</v>
      </c>
      <c r="BI17" s="1">
        <f t="shared" ref="BI17" si="30">SUM(BE17,BG17)</f>
        <v>115</v>
      </c>
    </row>
    <row r="18" spans="1:61" ht="14.25" x14ac:dyDescent="0.2">
      <c r="A18" s="1" t="s">
        <v>148</v>
      </c>
      <c r="B18" s="1" t="s">
        <v>144</v>
      </c>
      <c r="C18" s="1">
        <v>1000</v>
      </c>
      <c r="D18" s="1">
        <v>5</v>
      </c>
      <c r="E18" s="1">
        <v>1</v>
      </c>
      <c r="F18" s="1">
        <v>0</v>
      </c>
      <c r="G18" s="1">
        <v>2</v>
      </c>
      <c r="H18" s="1">
        <v>3</v>
      </c>
      <c r="I18" s="1">
        <v>3</v>
      </c>
      <c r="J18" s="1">
        <v>2</v>
      </c>
      <c r="K18" s="1">
        <v>0</v>
      </c>
      <c r="L18" s="1">
        <v>1</v>
      </c>
      <c r="M18" s="1">
        <v>0</v>
      </c>
      <c r="N18" s="1">
        <v>0.25</v>
      </c>
      <c r="O18" s="1">
        <v>0</v>
      </c>
      <c r="P18" s="1">
        <v>1.2</v>
      </c>
      <c r="Q18" s="1">
        <v>0.2</v>
      </c>
      <c r="R18" s="1">
        <v>10</v>
      </c>
      <c r="S18" s="1">
        <v>4</v>
      </c>
      <c r="T18" s="1">
        <v>0</v>
      </c>
      <c r="U18" s="1">
        <v>4</v>
      </c>
      <c r="V18" s="1">
        <v>0</v>
      </c>
      <c r="W18" s="1">
        <v>0.25</v>
      </c>
      <c r="X18" s="1">
        <v>0.25</v>
      </c>
      <c r="Y18" s="1">
        <v>10</v>
      </c>
      <c r="Z18" s="1">
        <v>4</v>
      </c>
      <c r="AA18" s="1">
        <v>0</v>
      </c>
      <c r="AB18" s="1">
        <v>0</v>
      </c>
      <c r="AC18" s="1">
        <v>0</v>
      </c>
      <c r="AD18" s="1">
        <v>0</v>
      </c>
      <c r="AE18" s="1">
        <v>151</v>
      </c>
      <c r="AF18" s="1">
        <v>60.923923333333299</v>
      </c>
      <c r="AG18" s="8">
        <v>0.77435897435897405</v>
      </c>
      <c r="AH18" s="8">
        <v>0.95348837209302295</v>
      </c>
      <c r="AI18" s="8">
        <v>0.74117647058823499</v>
      </c>
      <c r="AJ18" s="8">
        <v>0.70149253731343297</v>
      </c>
      <c r="AK18" s="1">
        <v>41</v>
      </c>
      <c r="AL18" s="1">
        <v>63</v>
      </c>
      <c r="AM18" s="1">
        <v>47</v>
      </c>
      <c r="AN18" s="1">
        <v>44</v>
      </c>
      <c r="AO18" s="1">
        <v>42</v>
      </c>
      <c r="AP18" s="1">
        <v>6</v>
      </c>
      <c r="AQ18" s="1">
        <v>35</v>
      </c>
      <c r="AR18" s="17">
        <v>0.146341463414634</v>
      </c>
      <c r="AS18" s="8">
        <v>0.84105960264900703</v>
      </c>
      <c r="AT18" s="1">
        <v>176</v>
      </c>
      <c r="AU18" s="1">
        <v>336</v>
      </c>
      <c r="AV18" s="1">
        <v>512</v>
      </c>
      <c r="AX18" s="1" t="str">
        <f t="shared" ref="AX18:AX20" si="31">B18</f>
        <v>'20201029'</v>
      </c>
      <c r="AY18" s="18" t="s">
        <v>149</v>
      </c>
      <c r="AZ18" s="12">
        <f t="shared" si="1"/>
        <v>151</v>
      </c>
      <c r="BA18" s="12">
        <f t="shared" si="2"/>
        <v>512</v>
      </c>
      <c r="BB18" s="12">
        <f t="shared" si="3"/>
        <v>3655.435399999998</v>
      </c>
      <c r="BC18" s="12">
        <f t="shared" ref="BC18" si="32">BB18/AZ18</f>
        <v>24.208181456953628</v>
      </c>
      <c r="BD18" s="12">
        <f t="shared" si="5"/>
        <v>44</v>
      </c>
      <c r="BE18" s="12">
        <f t="shared" si="6"/>
        <v>42</v>
      </c>
      <c r="BF18" s="12">
        <f t="shared" si="7"/>
        <v>6</v>
      </c>
      <c r="BG18" s="12">
        <f t="shared" si="8"/>
        <v>35</v>
      </c>
      <c r="BH18" s="1">
        <f t="shared" ref="BH18" si="33">SUM(BD18,BF18)</f>
        <v>50</v>
      </c>
      <c r="BI18" s="1">
        <f t="shared" ref="BI18" si="34">SUM(BE18,BG18)</f>
        <v>77</v>
      </c>
    </row>
    <row r="19" spans="1:61" ht="14.25" x14ac:dyDescent="0.2">
      <c r="A19" s="1" t="s">
        <v>156</v>
      </c>
      <c r="B19" s="1" t="s">
        <v>153</v>
      </c>
      <c r="C19" s="1">
        <v>1000</v>
      </c>
      <c r="D19" s="1">
        <v>5</v>
      </c>
      <c r="E19" s="1">
        <v>0</v>
      </c>
      <c r="F19" s="1">
        <v>2</v>
      </c>
      <c r="G19" s="1">
        <v>0</v>
      </c>
      <c r="H19" s="1">
        <v>3</v>
      </c>
      <c r="I19" s="1">
        <v>3</v>
      </c>
      <c r="J19" s="1">
        <v>2</v>
      </c>
      <c r="K19" s="1">
        <v>0</v>
      </c>
      <c r="L19" s="1">
        <v>1</v>
      </c>
      <c r="M19" s="1">
        <v>0</v>
      </c>
      <c r="N19" s="1">
        <v>0.25</v>
      </c>
      <c r="O19" s="1">
        <v>0</v>
      </c>
      <c r="P19" s="1">
        <v>1.2</v>
      </c>
      <c r="Q19" s="1">
        <v>0.2</v>
      </c>
      <c r="R19" s="1">
        <v>10</v>
      </c>
      <c r="S19" s="1">
        <v>4</v>
      </c>
      <c r="T19" s="1">
        <v>0</v>
      </c>
      <c r="U19" s="1">
        <v>4</v>
      </c>
      <c r="V19" s="1">
        <v>0</v>
      </c>
      <c r="W19" s="1">
        <v>0.25</v>
      </c>
      <c r="X19" s="1">
        <v>0.25</v>
      </c>
      <c r="Y19" s="1">
        <v>10</v>
      </c>
      <c r="Z19" s="1">
        <v>4</v>
      </c>
      <c r="AA19" s="1">
        <v>0</v>
      </c>
      <c r="AB19" s="1">
        <v>0</v>
      </c>
      <c r="AC19" s="1">
        <v>0</v>
      </c>
      <c r="AD19" s="1">
        <v>0</v>
      </c>
      <c r="AE19" s="1">
        <v>216</v>
      </c>
      <c r="AF19" s="1">
        <v>77.594059999999999</v>
      </c>
      <c r="AG19" s="8">
        <v>0.81203007518796999</v>
      </c>
      <c r="AH19" s="8">
        <v>0.891891891891892</v>
      </c>
      <c r="AI19" s="8">
        <v>0.85542168674698804</v>
      </c>
      <c r="AJ19" s="8">
        <v>0.72477064220183496</v>
      </c>
      <c r="AK19" s="1">
        <v>66</v>
      </c>
      <c r="AL19" s="1">
        <v>71</v>
      </c>
      <c r="AM19" s="1">
        <v>79</v>
      </c>
      <c r="AN19" s="1">
        <v>65</v>
      </c>
      <c r="AO19" s="1">
        <v>64</v>
      </c>
      <c r="AP19" s="1">
        <v>48</v>
      </c>
      <c r="AQ19" s="1">
        <v>18</v>
      </c>
      <c r="AR19" s="16">
        <v>0.72727272727272696</v>
      </c>
      <c r="AS19" s="8">
        <v>0.90277777777777801</v>
      </c>
      <c r="AT19" s="1">
        <v>480</v>
      </c>
      <c r="AU19" s="1">
        <v>240</v>
      </c>
      <c r="AV19" s="1">
        <v>720</v>
      </c>
      <c r="AX19" s="1" t="str">
        <f t="shared" si="31"/>
        <v>'20201030'</v>
      </c>
      <c r="AY19" s="18" t="s">
        <v>147</v>
      </c>
      <c r="AZ19" s="12">
        <f t="shared" si="1"/>
        <v>216</v>
      </c>
      <c r="BA19" s="12">
        <f t="shared" si="2"/>
        <v>720</v>
      </c>
      <c r="BB19" s="12">
        <f t="shared" si="3"/>
        <v>4655.6436000000003</v>
      </c>
      <c r="BC19" s="12">
        <f t="shared" ref="BC19" si="35">BB19/AZ19</f>
        <v>21.553905555555556</v>
      </c>
      <c r="BD19" s="12">
        <f t="shared" si="5"/>
        <v>65</v>
      </c>
      <c r="BE19" s="12">
        <f t="shared" si="6"/>
        <v>64</v>
      </c>
      <c r="BF19" s="12">
        <f t="shared" si="7"/>
        <v>48</v>
      </c>
      <c r="BG19" s="12">
        <f t="shared" si="8"/>
        <v>18</v>
      </c>
      <c r="BH19" s="1">
        <f t="shared" ref="BH19" si="36">SUM(BD19,BF19)</f>
        <v>113</v>
      </c>
      <c r="BI19" s="1">
        <f t="shared" ref="BI19" si="37">SUM(BE19,BG19)</f>
        <v>82</v>
      </c>
    </row>
    <row r="20" spans="1:61" ht="14.25" x14ac:dyDescent="0.2">
      <c r="A20" s="1" t="s">
        <v>162</v>
      </c>
      <c r="B20" s="1" t="s">
        <v>159</v>
      </c>
      <c r="C20" s="1">
        <v>1000</v>
      </c>
      <c r="D20" s="1">
        <v>5</v>
      </c>
      <c r="E20" s="1">
        <v>0</v>
      </c>
      <c r="F20" s="1">
        <v>2</v>
      </c>
      <c r="G20" s="1">
        <v>0</v>
      </c>
      <c r="H20" s="1">
        <v>3</v>
      </c>
      <c r="I20" s="1">
        <v>3</v>
      </c>
      <c r="J20" s="1">
        <v>2</v>
      </c>
      <c r="K20" s="1">
        <v>0</v>
      </c>
      <c r="L20" s="1">
        <v>1</v>
      </c>
      <c r="M20" s="1">
        <v>0</v>
      </c>
      <c r="N20" s="1">
        <v>0.25</v>
      </c>
      <c r="O20" s="1">
        <v>0</v>
      </c>
      <c r="P20" s="1">
        <v>1.2</v>
      </c>
      <c r="Q20" s="1">
        <v>0.2</v>
      </c>
      <c r="R20" s="1">
        <v>10</v>
      </c>
      <c r="S20" s="1">
        <v>4</v>
      </c>
      <c r="T20" s="1">
        <v>0</v>
      </c>
      <c r="U20" s="1">
        <v>4</v>
      </c>
      <c r="V20" s="1">
        <v>0</v>
      </c>
      <c r="W20" s="1">
        <v>0.25</v>
      </c>
      <c r="X20" s="1">
        <v>0.25</v>
      </c>
      <c r="Y20" s="1">
        <v>10</v>
      </c>
      <c r="Z20" s="1">
        <v>4</v>
      </c>
      <c r="AA20" s="1">
        <v>0</v>
      </c>
      <c r="AB20" s="1">
        <v>0</v>
      </c>
      <c r="AC20" s="1">
        <v>0</v>
      </c>
      <c r="AD20" s="1">
        <v>0</v>
      </c>
      <c r="AE20" s="1">
        <v>237</v>
      </c>
      <c r="AF20" s="1">
        <v>85.147729999999996</v>
      </c>
      <c r="AG20" s="8">
        <v>0.83745583038869298</v>
      </c>
      <c r="AH20" s="8">
        <v>0.90666666666666695</v>
      </c>
      <c r="AI20" s="8">
        <v>0.87209302325581395</v>
      </c>
      <c r="AJ20" s="8">
        <v>0.77049180327868905</v>
      </c>
      <c r="AK20" s="1">
        <v>68</v>
      </c>
      <c r="AL20" s="1">
        <v>75</v>
      </c>
      <c r="AM20" s="1">
        <v>94</v>
      </c>
      <c r="AN20" s="1">
        <v>68</v>
      </c>
      <c r="AO20" s="1">
        <v>68</v>
      </c>
      <c r="AP20" s="1">
        <v>59</v>
      </c>
      <c r="AQ20" s="1">
        <v>9</v>
      </c>
      <c r="AR20" s="16">
        <v>0.86764705882352899</v>
      </c>
      <c r="AS20" s="8">
        <v>0.860759493670886</v>
      </c>
      <c r="AT20" s="1">
        <v>528</v>
      </c>
      <c r="AU20" s="1">
        <v>176</v>
      </c>
      <c r="AV20" s="1">
        <v>704</v>
      </c>
      <c r="AX20" s="1" t="str">
        <f t="shared" si="31"/>
        <v>'20201102'</v>
      </c>
      <c r="AY20" s="18" t="s">
        <v>155</v>
      </c>
      <c r="AZ20" s="12">
        <f t="shared" si="1"/>
        <v>237</v>
      </c>
      <c r="BA20" s="12">
        <f t="shared" si="2"/>
        <v>704</v>
      </c>
      <c r="BB20" s="12">
        <f t="shared" si="3"/>
        <v>5108.8638000000001</v>
      </c>
      <c r="BC20" s="12">
        <f t="shared" ref="BC20" si="38">BB20/AZ20</f>
        <v>21.556387341772151</v>
      </c>
      <c r="BD20" s="12">
        <f t="shared" si="5"/>
        <v>68</v>
      </c>
      <c r="BE20" s="12">
        <f t="shared" si="6"/>
        <v>68</v>
      </c>
      <c r="BF20" s="12">
        <f t="shared" si="7"/>
        <v>59</v>
      </c>
      <c r="BG20" s="12">
        <f t="shared" si="8"/>
        <v>9</v>
      </c>
      <c r="BH20" s="1">
        <f t="shared" ref="BH20" si="39">SUM(BD20,BF20)</f>
        <v>127</v>
      </c>
      <c r="BI20" s="1">
        <f t="shared" ref="BI20" si="40">SUM(BE20,BG20)</f>
        <v>77</v>
      </c>
    </row>
    <row r="21" spans="1:61" ht="14.25" x14ac:dyDescent="0.2">
      <c r="A21" s="1" t="s">
        <v>167</v>
      </c>
      <c r="B21" s="1" t="s">
        <v>165</v>
      </c>
      <c r="C21" s="1">
        <v>1000</v>
      </c>
      <c r="D21" s="1">
        <v>5</v>
      </c>
      <c r="E21" s="1">
        <v>0</v>
      </c>
      <c r="F21" s="1">
        <v>2</v>
      </c>
      <c r="G21" s="1">
        <v>0</v>
      </c>
      <c r="H21" s="1">
        <v>3</v>
      </c>
      <c r="I21" s="1">
        <v>3</v>
      </c>
      <c r="J21" s="1">
        <v>2</v>
      </c>
      <c r="K21" s="1">
        <v>0</v>
      </c>
      <c r="L21" s="1">
        <v>1</v>
      </c>
      <c r="M21" s="1">
        <v>0</v>
      </c>
      <c r="N21" s="1">
        <v>0.25</v>
      </c>
      <c r="O21" s="1">
        <v>0</v>
      </c>
      <c r="P21" s="1">
        <v>1.2</v>
      </c>
      <c r="Q21" s="1">
        <v>0.2</v>
      </c>
      <c r="R21" s="1">
        <v>10</v>
      </c>
      <c r="S21" s="1">
        <v>4</v>
      </c>
      <c r="T21" s="1">
        <v>0</v>
      </c>
      <c r="U21" s="1">
        <v>4</v>
      </c>
      <c r="V21" s="1">
        <v>0</v>
      </c>
      <c r="W21" s="1">
        <v>0.25</v>
      </c>
      <c r="X21" s="1">
        <v>0.25</v>
      </c>
      <c r="Y21" s="1">
        <v>10</v>
      </c>
      <c r="Z21" s="1">
        <v>4</v>
      </c>
      <c r="AA21" s="1">
        <v>0</v>
      </c>
      <c r="AB21" s="1">
        <v>0</v>
      </c>
      <c r="AC21" s="1">
        <v>0</v>
      </c>
      <c r="AD21" s="1">
        <v>0</v>
      </c>
      <c r="AE21" s="1">
        <v>327</v>
      </c>
      <c r="AF21" s="1">
        <v>128.496835</v>
      </c>
      <c r="AG21" s="8">
        <v>0.77672209026128303</v>
      </c>
      <c r="AH21" s="8">
        <v>0.84347826086956501</v>
      </c>
      <c r="AI21" s="8">
        <v>0.76978417266187105</v>
      </c>
      <c r="AJ21" s="8">
        <v>0.73652694610778502</v>
      </c>
      <c r="AK21" s="1">
        <v>97</v>
      </c>
      <c r="AL21" s="1">
        <v>107</v>
      </c>
      <c r="AM21" s="1">
        <v>123</v>
      </c>
      <c r="AN21" s="1">
        <v>97</v>
      </c>
      <c r="AO21" s="1">
        <v>96</v>
      </c>
      <c r="AP21" s="1">
        <v>65</v>
      </c>
      <c r="AQ21" s="1">
        <v>31</v>
      </c>
      <c r="AR21" s="16">
        <v>0.67708333333333304</v>
      </c>
      <c r="AS21" s="8">
        <v>0.88379204892966401</v>
      </c>
      <c r="AT21" s="1">
        <v>512</v>
      </c>
      <c r="AU21" s="1">
        <v>432</v>
      </c>
      <c r="AV21" s="1">
        <v>944</v>
      </c>
      <c r="AX21" s="1" t="str">
        <f t="shared" ref="AX21:AX22" si="41">B21</f>
        <v>'20201104'</v>
      </c>
      <c r="AY21" s="18" t="s">
        <v>161</v>
      </c>
      <c r="AZ21" s="12">
        <f t="shared" si="1"/>
        <v>327</v>
      </c>
      <c r="BA21" s="12">
        <f t="shared" si="2"/>
        <v>944</v>
      </c>
      <c r="BB21" s="12">
        <f t="shared" si="3"/>
        <v>7709.8101000000006</v>
      </c>
      <c r="BC21" s="12">
        <f t="shared" ref="BC21" si="42">BB21/AZ21</f>
        <v>23.577400917431195</v>
      </c>
      <c r="BD21" s="12">
        <f t="shared" si="5"/>
        <v>97</v>
      </c>
      <c r="BE21" s="12">
        <f t="shared" si="6"/>
        <v>96</v>
      </c>
      <c r="BF21" s="12">
        <f t="shared" si="7"/>
        <v>65</v>
      </c>
      <c r="BG21" s="12">
        <f t="shared" si="8"/>
        <v>31</v>
      </c>
      <c r="BH21" s="1">
        <f t="shared" ref="BH21" si="43">SUM(BD21,BF21)</f>
        <v>162</v>
      </c>
      <c r="BI21" s="1">
        <f t="shared" ref="BI21" si="44">SUM(BE21,BG21)</f>
        <v>127</v>
      </c>
    </row>
    <row r="22" spans="1:61" ht="14.25" x14ac:dyDescent="0.2">
      <c r="A22" s="1" t="s">
        <v>172</v>
      </c>
      <c r="B22" s="1" t="s">
        <v>170</v>
      </c>
      <c r="C22" s="1">
        <v>1000</v>
      </c>
      <c r="D22" s="1">
        <v>5</v>
      </c>
      <c r="E22" s="1">
        <v>1</v>
      </c>
      <c r="F22" s="1">
        <v>0</v>
      </c>
      <c r="G22" s="1">
        <v>2</v>
      </c>
      <c r="H22" s="1">
        <v>3</v>
      </c>
      <c r="I22" s="1">
        <v>3</v>
      </c>
      <c r="J22" s="1">
        <v>2</v>
      </c>
      <c r="K22" s="1">
        <v>0</v>
      </c>
      <c r="L22" s="1">
        <v>1</v>
      </c>
      <c r="M22" s="1">
        <v>0</v>
      </c>
      <c r="N22" s="1">
        <v>0.25</v>
      </c>
      <c r="O22" s="1">
        <v>0</v>
      </c>
      <c r="P22" s="1">
        <v>1.2</v>
      </c>
      <c r="Q22" s="1">
        <v>0.2</v>
      </c>
      <c r="R22" s="1">
        <v>10</v>
      </c>
      <c r="S22" s="1">
        <v>4</v>
      </c>
      <c r="T22" s="1">
        <v>0</v>
      </c>
      <c r="U22" s="1">
        <v>4</v>
      </c>
      <c r="V22" s="1">
        <v>0</v>
      </c>
      <c r="W22" s="1">
        <v>0.25</v>
      </c>
      <c r="X22" s="1">
        <v>0.25</v>
      </c>
      <c r="Y22" s="1">
        <v>10</v>
      </c>
      <c r="Z22" s="1">
        <v>4</v>
      </c>
      <c r="AA22" s="1">
        <v>0</v>
      </c>
      <c r="AB22" s="1">
        <v>0</v>
      </c>
      <c r="AC22" s="1">
        <v>0</v>
      </c>
      <c r="AD22" s="1">
        <v>0</v>
      </c>
      <c r="AE22" s="1">
        <v>217</v>
      </c>
      <c r="AF22" s="1">
        <v>81.051738333333304</v>
      </c>
      <c r="AG22" s="8">
        <v>0.84765625</v>
      </c>
      <c r="AH22" s="8">
        <v>0.91666666666666696</v>
      </c>
      <c r="AI22" s="8">
        <v>0.75892857142857095</v>
      </c>
      <c r="AJ22" s="8">
        <v>0.91666666666666696</v>
      </c>
      <c r="AK22" s="1">
        <v>66</v>
      </c>
      <c r="AL22" s="1">
        <v>85</v>
      </c>
      <c r="AM22" s="1">
        <v>66</v>
      </c>
      <c r="AN22" s="1">
        <v>65</v>
      </c>
      <c r="AO22" s="1">
        <v>65</v>
      </c>
      <c r="AP22" s="1">
        <v>22</v>
      </c>
      <c r="AQ22" s="1">
        <v>44</v>
      </c>
      <c r="AR22" s="17">
        <v>0.33333333333333298</v>
      </c>
      <c r="AS22" s="8">
        <v>0.90322580645161299</v>
      </c>
      <c r="AT22" s="1">
        <v>272</v>
      </c>
      <c r="AU22" s="1">
        <v>400</v>
      </c>
      <c r="AV22" s="1">
        <v>672</v>
      </c>
      <c r="AX22" s="1" t="str">
        <f t="shared" si="41"/>
        <v>'20201105'</v>
      </c>
      <c r="AY22" s="18" t="s">
        <v>133</v>
      </c>
      <c r="AZ22" s="12">
        <f t="shared" si="1"/>
        <v>217</v>
      </c>
      <c r="BA22" s="12">
        <f t="shared" si="2"/>
        <v>672</v>
      </c>
      <c r="BB22" s="12">
        <f t="shared" si="3"/>
        <v>4863.1042999999981</v>
      </c>
      <c r="BC22" s="12">
        <f t="shared" ref="BC22" si="45">BB22/AZ22</f>
        <v>22.410618894009207</v>
      </c>
      <c r="BD22" s="12">
        <f t="shared" si="5"/>
        <v>65</v>
      </c>
      <c r="BE22" s="12">
        <f t="shared" si="6"/>
        <v>65</v>
      </c>
      <c r="BF22" s="12">
        <f t="shared" si="7"/>
        <v>22</v>
      </c>
      <c r="BG22" s="12">
        <f t="shared" si="8"/>
        <v>44</v>
      </c>
      <c r="BH22" s="1">
        <f t="shared" ref="BH22" si="46">SUM(BD22,BF22)</f>
        <v>87</v>
      </c>
      <c r="BI22" s="1">
        <f t="shared" ref="BI22" si="47">SUM(BE22,BG22)</f>
        <v>109</v>
      </c>
    </row>
    <row r="23" spans="1:61" ht="14.25" x14ac:dyDescent="0.2">
      <c r="A23" s="1" t="s">
        <v>187</v>
      </c>
      <c r="B23" s="1" t="s">
        <v>183</v>
      </c>
      <c r="C23" s="1">
        <v>1000</v>
      </c>
      <c r="D23" s="1">
        <v>5</v>
      </c>
      <c r="E23" s="1">
        <v>1</v>
      </c>
      <c r="F23" s="1">
        <v>0</v>
      </c>
      <c r="G23" s="1">
        <v>2</v>
      </c>
      <c r="H23" s="1">
        <v>3</v>
      </c>
      <c r="I23" s="1">
        <v>3</v>
      </c>
      <c r="J23" s="1">
        <v>2</v>
      </c>
      <c r="K23" s="1">
        <v>0</v>
      </c>
      <c r="L23" s="1">
        <v>1</v>
      </c>
      <c r="M23" s="1">
        <v>0</v>
      </c>
      <c r="N23" s="1">
        <v>0.25</v>
      </c>
      <c r="O23" s="1">
        <v>0</v>
      </c>
      <c r="P23" s="1">
        <v>1.2</v>
      </c>
      <c r="Q23" s="1">
        <v>0.2</v>
      </c>
      <c r="R23" s="1">
        <v>10</v>
      </c>
      <c r="S23" s="1">
        <v>4</v>
      </c>
      <c r="T23" s="1">
        <v>0</v>
      </c>
      <c r="U23" s="1">
        <v>4</v>
      </c>
      <c r="V23" s="1">
        <v>0</v>
      </c>
      <c r="W23" s="1">
        <v>0.25</v>
      </c>
      <c r="X23" s="1">
        <v>0.25</v>
      </c>
      <c r="Y23" s="1">
        <v>10</v>
      </c>
      <c r="Z23" s="1">
        <v>4</v>
      </c>
      <c r="AA23" s="1">
        <v>0</v>
      </c>
      <c r="AB23" s="1">
        <v>0</v>
      </c>
      <c r="AC23" s="1">
        <v>0</v>
      </c>
      <c r="AD23" s="1">
        <v>0</v>
      </c>
      <c r="AE23" s="1">
        <v>170</v>
      </c>
      <c r="AF23" s="1">
        <v>71.261648333333298</v>
      </c>
      <c r="AG23" s="8">
        <v>0.78341013824884798</v>
      </c>
      <c r="AH23" s="8">
        <v>0.83333333333333304</v>
      </c>
      <c r="AI23" s="8">
        <v>0.69902912621359203</v>
      </c>
      <c r="AJ23" s="8">
        <v>0.88333333333333297</v>
      </c>
      <c r="AK23" s="1">
        <v>45</v>
      </c>
      <c r="AL23" s="1">
        <v>72</v>
      </c>
      <c r="AM23" s="1">
        <v>53</v>
      </c>
      <c r="AN23" s="1">
        <v>45</v>
      </c>
      <c r="AO23" s="1">
        <v>46</v>
      </c>
      <c r="AP23" s="1">
        <v>17</v>
      </c>
      <c r="AQ23" s="1">
        <v>28</v>
      </c>
      <c r="AR23" s="17">
        <v>0.37777777777777799</v>
      </c>
      <c r="AS23" s="8">
        <v>0.8</v>
      </c>
      <c r="AT23" s="1">
        <v>192</v>
      </c>
      <c r="AU23" s="1">
        <v>224</v>
      </c>
      <c r="AV23" s="1">
        <v>416</v>
      </c>
      <c r="AX23" s="1" t="str">
        <f t="shared" ref="AX23" si="48">B23</f>
        <v>'20201109'</v>
      </c>
      <c r="AY23" s="18" t="s">
        <v>141</v>
      </c>
      <c r="AZ23" s="12">
        <f t="shared" si="1"/>
        <v>170</v>
      </c>
      <c r="BA23" s="12">
        <f t="shared" si="2"/>
        <v>416</v>
      </c>
      <c r="BB23" s="12">
        <f t="shared" si="3"/>
        <v>4275.6988999999976</v>
      </c>
      <c r="BC23" s="12">
        <f t="shared" ref="BC23" si="49">BB23/AZ23</f>
        <v>25.151169999999986</v>
      </c>
      <c r="BD23" s="12">
        <f t="shared" si="5"/>
        <v>45</v>
      </c>
      <c r="BE23" s="12">
        <f t="shared" si="6"/>
        <v>46</v>
      </c>
      <c r="BF23" s="12">
        <f t="shared" si="7"/>
        <v>17</v>
      </c>
      <c r="BG23" s="12">
        <f t="shared" si="8"/>
        <v>28</v>
      </c>
      <c r="BH23" s="1">
        <f t="shared" ref="BH23" si="50">SUM(BD23,BF23)</f>
        <v>62</v>
      </c>
      <c r="BI23" s="1">
        <f t="shared" ref="BI23" si="51">SUM(BE23,BG23)</f>
        <v>74</v>
      </c>
    </row>
    <row r="24" spans="1:61" ht="14.25" x14ac:dyDescent="0.2">
      <c r="A24" s="1" t="s">
        <v>198</v>
      </c>
      <c r="B24" s="1" t="s">
        <v>191</v>
      </c>
      <c r="C24" s="1">
        <v>1000</v>
      </c>
      <c r="D24" s="1">
        <v>5</v>
      </c>
      <c r="E24" s="1">
        <v>1</v>
      </c>
      <c r="F24" s="1">
        <v>0</v>
      </c>
      <c r="G24" s="1">
        <v>2</v>
      </c>
      <c r="H24" s="1">
        <v>3</v>
      </c>
      <c r="I24" s="1">
        <v>3</v>
      </c>
      <c r="J24" s="1">
        <v>2</v>
      </c>
      <c r="K24" s="1">
        <v>0</v>
      </c>
      <c r="L24" s="1">
        <v>1</v>
      </c>
      <c r="M24" s="1">
        <v>0</v>
      </c>
      <c r="N24" s="1">
        <v>0.25</v>
      </c>
      <c r="O24" s="1">
        <v>0</v>
      </c>
      <c r="P24" s="1">
        <v>1.2</v>
      </c>
      <c r="Q24" s="1">
        <v>0.2</v>
      </c>
      <c r="R24" s="1">
        <v>10</v>
      </c>
      <c r="S24" s="1">
        <v>4</v>
      </c>
      <c r="T24" s="1">
        <v>0</v>
      </c>
      <c r="U24" s="1">
        <v>4</v>
      </c>
      <c r="V24" s="1">
        <v>0</v>
      </c>
      <c r="W24" s="1">
        <v>0.25</v>
      </c>
      <c r="X24" s="1">
        <v>0.25</v>
      </c>
      <c r="Y24" s="1">
        <v>10</v>
      </c>
      <c r="Z24" s="1">
        <v>4</v>
      </c>
      <c r="AA24" s="1">
        <v>0</v>
      </c>
      <c r="AB24" s="1">
        <v>0</v>
      </c>
      <c r="AC24" s="1">
        <v>0</v>
      </c>
      <c r="AD24" s="1">
        <v>0</v>
      </c>
      <c r="AE24" s="1">
        <v>227</v>
      </c>
      <c r="AF24" s="1">
        <v>88.684076666666698</v>
      </c>
      <c r="AG24" s="8">
        <v>0.89723320158102804</v>
      </c>
      <c r="AH24" s="8">
        <v>0.94202898550724601</v>
      </c>
      <c r="AI24" s="8">
        <v>0.83035714285714302</v>
      </c>
      <c r="AJ24" s="8">
        <v>0.95833333333333304</v>
      </c>
      <c r="AK24" s="1">
        <v>65</v>
      </c>
      <c r="AL24" s="1">
        <v>93</v>
      </c>
      <c r="AM24" s="1">
        <v>69</v>
      </c>
      <c r="AN24" s="1">
        <v>61</v>
      </c>
      <c r="AO24" s="1">
        <v>63</v>
      </c>
      <c r="AP24" s="1">
        <v>7</v>
      </c>
      <c r="AQ24" s="1">
        <v>56</v>
      </c>
      <c r="AR24" s="17">
        <v>0.11111111111111099</v>
      </c>
      <c r="AS24" s="8">
        <v>0.82378854625550701</v>
      </c>
      <c r="AT24" s="1">
        <v>272</v>
      </c>
      <c r="AU24" s="1">
        <v>384</v>
      </c>
      <c r="AV24" s="1">
        <v>656</v>
      </c>
      <c r="AX24" s="1" t="str">
        <f t="shared" ref="AX24" si="52">B24</f>
        <v>'20201110'</v>
      </c>
      <c r="AY24" s="18" t="s">
        <v>149</v>
      </c>
      <c r="AZ24" s="12">
        <f t="shared" si="1"/>
        <v>227</v>
      </c>
      <c r="BA24" s="12">
        <f t="shared" si="2"/>
        <v>656</v>
      </c>
      <c r="BB24" s="12">
        <f t="shared" si="3"/>
        <v>5321.044600000002</v>
      </c>
      <c r="BC24" s="12">
        <f t="shared" ref="BC24" si="53">BB24/AZ24</f>
        <v>23.440725110132167</v>
      </c>
      <c r="BD24" s="12">
        <f t="shared" si="5"/>
        <v>61</v>
      </c>
      <c r="BE24" s="12">
        <f t="shared" si="6"/>
        <v>63</v>
      </c>
      <c r="BF24" s="12">
        <f t="shared" si="7"/>
        <v>7</v>
      </c>
      <c r="BG24" s="12">
        <f t="shared" si="8"/>
        <v>56</v>
      </c>
      <c r="BH24" s="1">
        <f t="shared" ref="BH24" si="54">SUM(BD24,BF24)</f>
        <v>68</v>
      </c>
      <c r="BI24" s="1">
        <f t="shared" ref="BI24" si="55">SUM(BE24,BG24)</f>
        <v>119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"/>
  <sheetViews>
    <sheetView topLeftCell="Y1" workbookViewId="0">
      <selection activeCell="Y25" sqref="Y25"/>
    </sheetView>
  </sheetViews>
  <sheetFormatPr defaultColWidth="8.625" defaultRowHeight="12.75" x14ac:dyDescent="0.2"/>
  <cols>
    <col min="1" max="1" width="28.5" style="1" customWidth="1"/>
    <col min="2" max="2" width="8.625" style="1" bestFit="1" customWidth="1"/>
    <col min="3" max="3" width="8.625" style="1" customWidth="1"/>
    <col min="4" max="4" width="8.625" style="1"/>
    <col min="5" max="12" width="8.625" style="1" customWidth="1"/>
    <col min="13" max="26" width="8.625" style="1"/>
    <col min="27" max="30" width="8.625" style="1" customWidth="1"/>
    <col min="31" max="32" width="8.625" style="1"/>
    <col min="33" max="36" width="8.625" style="8"/>
    <col min="37" max="43" width="8.625" style="1"/>
    <col min="44" max="45" width="8.625" style="8"/>
    <col min="46" max="16384" width="8.625" style="1"/>
  </cols>
  <sheetData>
    <row r="1" spans="1:65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4" t="s">
        <v>117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3" t="s">
        <v>32</v>
      </c>
      <c r="AU1" s="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1543</v>
      </c>
      <c r="BM1" s="10">
        <f>SUM($AO$2:$AO$1048576,$AQ$2:$AQ$1048576)</f>
        <v>1450</v>
      </c>
    </row>
    <row r="2" spans="1:65" ht="14.25" x14ac:dyDescent="0.2">
      <c r="A2" s="1" t="s">
        <v>56</v>
      </c>
      <c r="B2" s="11" t="s">
        <v>92</v>
      </c>
      <c r="C2" s="1">
        <v>1000</v>
      </c>
      <c r="D2" s="1">
        <v>8</v>
      </c>
      <c r="E2" s="1">
        <v>1</v>
      </c>
      <c r="F2" s="1">
        <v>3</v>
      </c>
      <c r="G2" s="1">
        <v>1</v>
      </c>
      <c r="H2" s="1">
        <v>0</v>
      </c>
      <c r="I2" s="1">
        <v>1</v>
      </c>
      <c r="J2" s="1">
        <v>2</v>
      </c>
      <c r="K2" s="1">
        <v>0</v>
      </c>
      <c r="L2" s="1">
        <v>3</v>
      </c>
      <c r="M2" s="1">
        <v>0</v>
      </c>
      <c r="N2" s="1">
        <v>0.25</v>
      </c>
      <c r="O2" s="1">
        <v>0</v>
      </c>
      <c r="P2" s="1">
        <v>1.2</v>
      </c>
      <c r="Q2" s="1">
        <v>0.2</v>
      </c>
      <c r="R2" s="1">
        <v>10</v>
      </c>
      <c r="S2" s="1">
        <v>4</v>
      </c>
      <c r="T2" s="1">
        <v>0</v>
      </c>
      <c r="U2" s="1">
        <v>4</v>
      </c>
      <c r="V2" s="1">
        <v>0</v>
      </c>
      <c r="W2" s="1">
        <v>0.25</v>
      </c>
      <c r="X2" s="1">
        <v>0.25</v>
      </c>
      <c r="Y2" s="1">
        <v>10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20</v>
      </c>
      <c r="AF2" s="1">
        <v>14.47269</v>
      </c>
      <c r="AG2" s="8">
        <v>0.28169014084506999</v>
      </c>
      <c r="AH2" s="8">
        <v>0.2</v>
      </c>
      <c r="AI2" s="8" t="s">
        <v>39</v>
      </c>
      <c r="AJ2" s="8">
        <v>0.38709677419354799</v>
      </c>
      <c r="AK2" s="1">
        <v>8</v>
      </c>
      <c r="AL2" s="1">
        <v>0</v>
      </c>
      <c r="AM2" s="1">
        <v>12</v>
      </c>
      <c r="AN2" s="1">
        <v>0</v>
      </c>
      <c r="AO2" s="1">
        <v>10</v>
      </c>
      <c r="AP2" s="1">
        <v>0</v>
      </c>
      <c r="AQ2" s="1">
        <v>8</v>
      </c>
      <c r="AR2" s="8">
        <v>0</v>
      </c>
      <c r="AS2" s="8">
        <v>0.9</v>
      </c>
      <c r="AT2" s="1">
        <v>0</v>
      </c>
      <c r="AU2" s="1">
        <v>16</v>
      </c>
      <c r="AV2" s="1">
        <v>16</v>
      </c>
      <c r="AX2" s="1" t="str">
        <f>B2</f>
        <v>'20201012'</v>
      </c>
      <c r="AY2" s="1" t="s">
        <v>112</v>
      </c>
      <c r="AZ2" s="12">
        <f>SUMIF($B$2:$B$1048576,$B2,$AE$2:$AE$1048576)</f>
        <v>20</v>
      </c>
      <c r="BA2" s="12">
        <f>SUMIF($B$2:$B$1048576,$B2,$AV$2:$AV$1048576)</f>
        <v>16</v>
      </c>
      <c r="BB2" s="12">
        <f>SUMIF($B$2:$B$1048576,$B2,$AF$2:$AF$1048576)*60</f>
        <v>868.3614</v>
      </c>
      <c r="BC2" s="12">
        <f>BB2/AZ2</f>
        <v>43.41807</v>
      </c>
      <c r="BD2" s="12">
        <f>SUMIF($B$2:$B$1048576,$B2,$AN$2:$AN$1048576)</f>
        <v>0</v>
      </c>
      <c r="BE2" s="12">
        <f>SUMIF($B$2:$B$1048576,$B2,$AO$2:$AO$1048576)</f>
        <v>10</v>
      </c>
      <c r="BF2" s="12">
        <f>SUMIF($B$2:$B$1048576,$B2,$AP$2:$AP$1048576)</f>
        <v>0</v>
      </c>
      <c r="BG2" s="12">
        <f>SUMIF($B$2:$B$1048576,$B2,$AQ$2:$AQ$1048576)</f>
        <v>8</v>
      </c>
      <c r="BH2" s="1">
        <f>SUM(BD2,BF2)</f>
        <v>0</v>
      </c>
      <c r="BI2" s="1">
        <f>SUM(BE2,BG2)</f>
        <v>18</v>
      </c>
    </row>
    <row r="3" spans="1:65" ht="14.25" x14ac:dyDescent="0.2">
      <c r="A3" s="1" t="s">
        <v>57</v>
      </c>
      <c r="B3" s="11" t="s">
        <v>86</v>
      </c>
      <c r="C3" s="1">
        <v>1000</v>
      </c>
      <c r="D3" s="1">
        <v>8</v>
      </c>
      <c r="E3" s="1">
        <v>1</v>
      </c>
      <c r="F3" s="1">
        <v>3</v>
      </c>
      <c r="G3" s="1">
        <v>1</v>
      </c>
      <c r="H3" s="1">
        <v>0</v>
      </c>
      <c r="I3" s="1">
        <v>1</v>
      </c>
      <c r="J3" s="1">
        <v>2</v>
      </c>
      <c r="K3" s="1">
        <v>0</v>
      </c>
      <c r="L3" s="1">
        <v>3</v>
      </c>
      <c r="M3" s="1">
        <v>0</v>
      </c>
      <c r="N3" s="1">
        <v>0.25</v>
      </c>
      <c r="O3" s="1">
        <v>0</v>
      </c>
      <c r="P3" s="1">
        <v>1.2</v>
      </c>
      <c r="Q3" s="1">
        <v>0.2</v>
      </c>
      <c r="R3" s="1">
        <v>10</v>
      </c>
      <c r="S3" s="1">
        <v>4</v>
      </c>
      <c r="T3" s="1">
        <v>0</v>
      </c>
      <c r="U3" s="1">
        <v>4</v>
      </c>
      <c r="V3" s="1">
        <v>0</v>
      </c>
      <c r="W3" s="1">
        <v>0.25</v>
      </c>
      <c r="X3" s="1">
        <v>0.25</v>
      </c>
      <c r="Y3" s="1">
        <v>10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175</v>
      </c>
      <c r="AF3" s="1">
        <v>89.706126666666705</v>
      </c>
      <c r="AG3" s="8">
        <v>0.54012345679012297</v>
      </c>
      <c r="AH3" s="8">
        <v>0.48618784530386699</v>
      </c>
      <c r="AI3" s="8">
        <v>0.82692307692307698</v>
      </c>
      <c r="AJ3" s="8">
        <v>0.48351648351648402</v>
      </c>
      <c r="AK3" s="1">
        <v>88</v>
      </c>
      <c r="AL3" s="1">
        <v>43</v>
      </c>
      <c r="AM3" s="1">
        <v>44</v>
      </c>
      <c r="AN3" s="1">
        <v>37</v>
      </c>
      <c r="AO3" s="1">
        <v>39</v>
      </c>
      <c r="AP3" s="1">
        <v>41</v>
      </c>
      <c r="AQ3" s="1">
        <v>43</v>
      </c>
      <c r="AR3" s="8">
        <v>0.48809523809523803</v>
      </c>
      <c r="AS3" s="8">
        <v>0.91428571428571404</v>
      </c>
      <c r="AT3" s="1">
        <v>208</v>
      </c>
      <c r="AU3" s="1">
        <v>272</v>
      </c>
      <c r="AV3" s="1">
        <v>480</v>
      </c>
      <c r="AX3" s="1" t="str">
        <f t="shared" ref="AX3:AX8" si="0">B3</f>
        <v>'20201013'</v>
      </c>
      <c r="AY3" s="1" t="s">
        <v>112</v>
      </c>
      <c r="AZ3" s="12">
        <f t="shared" ref="AZ3:AZ22" si="1">SUMIF($B$2:$B$1048576,$B3,$AE$2:$AE$1048576)</f>
        <v>175</v>
      </c>
      <c r="BA3" s="12">
        <f t="shared" ref="BA3:BA22" si="2">SUMIF($B$2:$B$1048576,$B3,$AV$2:$AV$1048576)</f>
        <v>480</v>
      </c>
      <c r="BB3" s="12">
        <f t="shared" ref="BB3:BB22" si="3">SUMIF($B$2:$B$1048576,$B3,$AF$2:$AF$1048576)*60</f>
        <v>5382.3676000000023</v>
      </c>
      <c r="BC3" s="12">
        <f t="shared" ref="BC3:BC8" si="4">BB3/AZ3</f>
        <v>30.756386285714299</v>
      </c>
      <c r="BD3" s="12">
        <f t="shared" ref="BD3:BD22" si="5">SUMIF($B$2:$B$1048576,$B3,$AN$2:$AN$1048576)</f>
        <v>37</v>
      </c>
      <c r="BE3" s="12">
        <f t="shared" ref="BE3:BE22" si="6">SUMIF($B$2:$B$1048576,$B3,$AO$2:$AO$1048576)</f>
        <v>39</v>
      </c>
      <c r="BF3" s="12">
        <f t="shared" ref="BF3:BF22" si="7">SUMIF($B$2:$B$1048576,$B3,$AP$2:$AP$1048576)</f>
        <v>41</v>
      </c>
      <c r="BG3" s="12">
        <f t="shared" ref="BG3:BG22" si="8">SUMIF($B$2:$B$1048576,$B3,$AQ$2:$AQ$1048576)</f>
        <v>43</v>
      </c>
      <c r="BH3" s="1">
        <f t="shared" ref="BH3:BH8" si="9">SUM(BD3,BF3)</f>
        <v>78</v>
      </c>
      <c r="BI3" s="1">
        <f t="shared" ref="BI3:BI8" si="10">SUM(BE3,BG3)</f>
        <v>82</v>
      </c>
    </row>
    <row r="4" spans="1:65" ht="14.25" x14ac:dyDescent="0.2">
      <c r="A4" s="1" t="s">
        <v>58</v>
      </c>
      <c r="B4" s="11" t="s">
        <v>87</v>
      </c>
      <c r="C4" s="1">
        <v>1000</v>
      </c>
      <c r="D4" s="1">
        <v>8</v>
      </c>
      <c r="E4" s="1">
        <v>1</v>
      </c>
      <c r="F4" s="1">
        <v>3</v>
      </c>
      <c r="G4" s="1">
        <v>1</v>
      </c>
      <c r="H4" s="1">
        <v>0</v>
      </c>
      <c r="I4" s="1">
        <v>1</v>
      </c>
      <c r="J4" s="1">
        <v>2</v>
      </c>
      <c r="K4" s="1">
        <v>0</v>
      </c>
      <c r="L4" s="1">
        <v>3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4</v>
      </c>
      <c r="T4" s="1">
        <v>0</v>
      </c>
      <c r="U4" s="1">
        <v>4</v>
      </c>
      <c r="V4" s="1">
        <v>0</v>
      </c>
      <c r="W4" s="1">
        <v>0.25</v>
      </c>
      <c r="X4" s="1">
        <v>0.25</v>
      </c>
      <c r="Y4" s="1">
        <v>10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238</v>
      </c>
      <c r="AF4" s="1">
        <v>113.500678333333</v>
      </c>
      <c r="AG4" s="8">
        <v>0.56801909307875897</v>
      </c>
      <c r="AH4" s="8">
        <v>0.57865168539325795</v>
      </c>
      <c r="AI4" s="8">
        <v>0.68027210884353695</v>
      </c>
      <c r="AJ4" s="8">
        <v>0.37234042553191499</v>
      </c>
      <c r="AK4" s="1">
        <v>103</v>
      </c>
      <c r="AL4" s="1">
        <v>100</v>
      </c>
      <c r="AM4" s="1">
        <v>35</v>
      </c>
      <c r="AN4" s="1">
        <v>72</v>
      </c>
      <c r="AO4" s="1">
        <v>27</v>
      </c>
      <c r="AP4" s="1">
        <v>70</v>
      </c>
      <c r="AQ4" s="1">
        <v>28</v>
      </c>
      <c r="AR4" s="8">
        <v>0.71428571428571397</v>
      </c>
      <c r="AS4" s="8">
        <v>0.82773109243697496</v>
      </c>
      <c r="AT4" s="1">
        <v>384</v>
      </c>
      <c r="AU4" s="1">
        <v>144</v>
      </c>
      <c r="AV4" s="1">
        <v>528</v>
      </c>
      <c r="AX4" s="1" t="str">
        <f t="shared" si="0"/>
        <v>'20201014'</v>
      </c>
      <c r="AY4" s="1" t="s">
        <v>112</v>
      </c>
      <c r="AZ4" s="12">
        <f t="shared" si="1"/>
        <v>238</v>
      </c>
      <c r="BA4" s="12">
        <f t="shared" si="2"/>
        <v>528</v>
      </c>
      <c r="BB4" s="12">
        <f t="shared" si="3"/>
        <v>6810.0406999999796</v>
      </c>
      <c r="BC4" s="12">
        <f t="shared" si="4"/>
        <v>28.613616386554536</v>
      </c>
      <c r="BD4" s="12">
        <f t="shared" si="5"/>
        <v>72</v>
      </c>
      <c r="BE4" s="12">
        <f t="shared" si="6"/>
        <v>27</v>
      </c>
      <c r="BF4" s="12">
        <f t="shared" si="7"/>
        <v>70</v>
      </c>
      <c r="BG4" s="12">
        <f t="shared" si="8"/>
        <v>28</v>
      </c>
      <c r="BH4" s="1">
        <f t="shared" si="9"/>
        <v>142</v>
      </c>
      <c r="BI4" s="1">
        <f t="shared" si="10"/>
        <v>55</v>
      </c>
    </row>
    <row r="5" spans="1:65" ht="14.25" x14ac:dyDescent="0.2">
      <c r="A5" s="1" t="s">
        <v>59</v>
      </c>
      <c r="B5" s="11" t="s">
        <v>88</v>
      </c>
      <c r="C5" s="1">
        <v>1000</v>
      </c>
      <c r="D5" s="1">
        <v>8</v>
      </c>
      <c r="E5" s="1">
        <v>1</v>
      </c>
      <c r="F5" s="1">
        <v>3</v>
      </c>
      <c r="G5" s="1">
        <v>1</v>
      </c>
      <c r="H5" s="1">
        <v>0</v>
      </c>
      <c r="I5" s="1">
        <v>1</v>
      </c>
      <c r="J5" s="1">
        <v>2</v>
      </c>
      <c r="K5" s="1">
        <v>0</v>
      </c>
      <c r="L5" s="1">
        <v>3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4</v>
      </c>
      <c r="T5" s="1">
        <v>0</v>
      </c>
      <c r="U5" s="1">
        <v>4</v>
      </c>
      <c r="V5" s="1">
        <v>0</v>
      </c>
      <c r="W5" s="1">
        <v>0.25</v>
      </c>
      <c r="X5" s="1">
        <v>0.25</v>
      </c>
      <c r="Y5" s="1">
        <v>10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178</v>
      </c>
      <c r="AF5" s="1">
        <v>101.370388333333</v>
      </c>
      <c r="AG5" s="8">
        <v>0.33521657250470799</v>
      </c>
      <c r="AH5" s="8">
        <v>0.37719298245614002</v>
      </c>
      <c r="AI5" s="8">
        <v>0.36448598130841098</v>
      </c>
      <c r="AJ5" s="8">
        <v>0.27040816326530598</v>
      </c>
      <c r="AK5" s="1">
        <v>86</v>
      </c>
      <c r="AL5" s="1">
        <v>39</v>
      </c>
      <c r="AM5" s="1">
        <v>53</v>
      </c>
      <c r="AN5" s="1">
        <v>39</v>
      </c>
      <c r="AO5" s="1">
        <v>46</v>
      </c>
      <c r="AP5" s="1">
        <v>33</v>
      </c>
      <c r="AQ5" s="1">
        <v>48</v>
      </c>
      <c r="AR5" s="8">
        <v>0.407407407407407</v>
      </c>
      <c r="AS5" s="8">
        <v>0.93258426966292096</v>
      </c>
      <c r="AT5" s="1">
        <v>256</v>
      </c>
      <c r="AU5" s="1">
        <v>288</v>
      </c>
      <c r="AV5" s="1">
        <v>544</v>
      </c>
      <c r="AX5" s="1" t="str">
        <f t="shared" si="0"/>
        <v>'20201015'</v>
      </c>
      <c r="AY5" s="1" t="s">
        <v>112</v>
      </c>
      <c r="AZ5" s="12">
        <f t="shared" si="1"/>
        <v>178</v>
      </c>
      <c r="BA5" s="12">
        <f t="shared" si="2"/>
        <v>544</v>
      </c>
      <c r="BB5" s="12">
        <f t="shared" si="3"/>
        <v>6082.2232999999796</v>
      </c>
      <c r="BC5" s="12">
        <f t="shared" si="4"/>
        <v>34.169793820224605</v>
      </c>
      <c r="BD5" s="12">
        <f t="shared" si="5"/>
        <v>39</v>
      </c>
      <c r="BE5" s="12">
        <f t="shared" si="6"/>
        <v>46</v>
      </c>
      <c r="BF5" s="12">
        <f t="shared" si="7"/>
        <v>33</v>
      </c>
      <c r="BG5" s="12">
        <f t="shared" si="8"/>
        <v>48</v>
      </c>
      <c r="BH5" s="1">
        <f t="shared" si="9"/>
        <v>72</v>
      </c>
      <c r="BI5" s="1">
        <f t="shared" si="10"/>
        <v>94</v>
      </c>
    </row>
    <row r="6" spans="1:65" ht="14.25" x14ac:dyDescent="0.2">
      <c r="A6" s="1" t="s">
        <v>60</v>
      </c>
      <c r="B6" s="11" t="s">
        <v>89</v>
      </c>
      <c r="C6" s="1">
        <v>1000</v>
      </c>
      <c r="D6" s="1">
        <v>8</v>
      </c>
      <c r="E6" s="1">
        <v>1</v>
      </c>
      <c r="F6" s="1">
        <v>3</v>
      </c>
      <c r="G6" s="1">
        <v>1</v>
      </c>
      <c r="H6" s="1">
        <v>0</v>
      </c>
      <c r="I6" s="1">
        <v>1</v>
      </c>
      <c r="J6" s="1">
        <v>2</v>
      </c>
      <c r="K6" s="1">
        <v>0</v>
      </c>
      <c r="L6" s="1">
        <v>3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4</v>
      </c>
      <c r="T6" s="1">
        <v>0</v>
      </c>
      <c r="U6" s="1">
        <v>4</v>
      </c>
      <c r="V6" s="1">
        <v>0</v>
      </c>
      <c r="W6" s="1">
        <v>0.25</v>
      </c>
      <c r="X6" s="1">
        <v>0.25</v>
      </c>
      <c r="Y6" s="1">
        <v>10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219</v>
      </c>
      <c r="AF6" s="1">
        <v>76.380816666666703</v>
      </c>
      <c r="AG6" s="8">
        <v>0.61516853932584303</v>
      </c>
      <c r="AH6" s="8">
        <v>0.71052631578947401</v>
      </c>
      <c r="AI6" s="8">
        <v>0.60493827160493796</v>
      </c>
      <c r="AJ6" s="8">
        <v>0.50406504065040703</v>
      </c>
      <c r="AK6" s="1">
        <v>108</v>
      </c>
      <c r="AL6" s="1">
        <v>49</v>
      </c>
      <c r="AM6" s="1">
        <v>62</v>
      </c>
      <c r="AN6" s="1">
        <v>49</v>
      </c>
      <c r="AO6" s="1">
        <v>61</v>
      </c>
      <c r="AP6" s="1">
        <v>47</v>
      </c>
      <c r="AQ6" s="1">
        <v>60</v>
      </c>
      <c r="AR6" s="8">
        <v>0.43925233644859801</v>
      </c>
      <c r="AS6" s="8">
        <v>0.99086757990867602</v>
      </c>
      <c r="AT6" s="1">
        <v>368</v>
      </c>
      <c r="AU6" s="1">
        <v>368</v>
      </c>
      <c r="AV6" s="1">
        <v>736</v>
      </c>
      <c r="AX6" s="1" t="str">
        <f t="shared" si="0"/>
        <v>'20201016'</v>
      </c>
      <c r="AY6" s="1" t="s">
        <v>112</v>
      </c>
      <c r="AZ6" s="12">
        <f t="shared" si="1"/>
        <v>219</v>
      </c>
      <c r="BA6" s="12">
        <f t="shared" si="2"/>
        <v>736</v>
      </c>
      <c r="BB6" s="12">
        <f t="shared" si="3"/>
        <v>4582.849000000002</v>
      </c>
      <c r="BC6" s="12">
        <f t="shared" si="4"/>
        <v>20.92625114155252</v>
      </c>
      <c r="BD6" s="12">
        <f t="shared" si="5"/>
        <v>49</v>
      </c>
      <c r="BE6" s="12">
        <f t="shared" si="6"/>
        <v>61</v>
      </c>
      <c r="BF6" s="12">
        <f t="shared" si="7"/>
        <v>47</v>
      </c>
      <c r="BG6" s="12">
        <f t="shared" si="8"/>
        <v>60</v>
      </c>
      <c r="BH6" s="1">
        <f t="shared" si="9"/>
        <v>96</v>
      </c>
      <c r="BI6" s="1">
        <f t="shared" si="10"/>
        <v>121</v>
      </c>
    </row>
    <row r="7" spans="1:65" ht="14.25" x14ac:dyDescent="0.2">
      <c r="A7" s="1" t="s">
        <v>61</v>
      </c>
      <c r="B7" s="11" t="s">
        <v>90</v>
      </c>
      <c r="C7" s="1">
        <v>1000</v>
      </c>
      <c r="D7" s="1">
        <v>8</v>
      </c>
      <c r="E7" s="1">
        <v>1</v>
      </c>
      <c r="F7" s="1">
        <v>3</v>
      </c>
      <c r="G7" s="1">
        <v>1</v>
      </c>
      <c r="H7" s="1">
        <v>0</v>
      </c>
      <c r="I7" s="1">
        <v>1</v>
      </c>
      <c r="J7" s="1">
        <v>2</v>
      </c>
      <c r="K7" s="1">
        <v>0</v>
      </c>
      <c r="L7" s="1">
        <v>3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10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179</v>
      </c>
      <c r="AF7" s="1">
        <v>71.621286666666705</v>
      </c>
      <c r="AG7" s="8">
        <v>0.628070175438596</v>
      </c>
      <c r="AH7" s="8">
        <v>0.63503649635036497</v>
      </c>
      <c r="AI7" s="8">
        <v>0.66666666666666696</v>
      </c>
      <c r="AJ7" s="8">
        <v>0.59090909090909105</v>
      </c>
      <c r="AK7" s="1">
        <v>87</v>
      </c>
      <c r="AL7" s="1">
        <v>40</v>
      </c>
      <c r="AM7" s="1">
        <v>52</v>
      </c>
      <c r="AN7" s="1">
        <v>40</v>
      </c>
      <c r="AO7" s="1">
        <v>51</v>
      </c>
      <c r="AP7" s="1">
        <v>37</v>
      </c>
      <c r="AQ7" s="1">
        <v>50</v>
      </c>
      <c r="AR7" s="8">
        <v>0.42528735632183901</v>
      </c>
      <c r="AS7" s="8">
        <v>0.994413407821229</v>
      </c>
      <c r="AT7" s="1">
        <v>256</v>
      </c>
      <c r="AU7" s="1">
        <v>336</v>
      </c>
      <c r="AV7" s="1">
        <v>592</v>
      </c>
      <c r="AX7" s="1" t="str">
        <f t="shared" si="0"/>
        <v>'20201019'</v>
      </c>
      <c r="AY7" s="1" t="s">
        <v>112</v>
      </c>
      <c r="AZ7" s="12">
        <f t="shared" si="1"/>
        <v>179</v>
      </c>
      <c r="BA7" s="12">
        <f t="shared" si="2"/>
        <v>592</v>
      </c>
      <c r="BB7" s="12">
        <f t="shared" si="3"/>
        <v>4297.2772000000023</v>
      </c>
      <c r="BC7" s="12">
        <f t="shared" si="4"/>
        <v>24.00713519553074</v>
      </c>
      <c r="BD7" s="12">
        <f t="shared" si="5"/>
        <v>40</v>
      </c>
      <c r="BE7" s="12">
        <f t="shared" si="6"/>
        <v>51</v>
      </c>
      <c r="BF7" s="12">
        <f t="shared" si="7"/>
        <v>37</v>
      </c>
      <c r="BG7" s="12">
        <f t="shared" si="8"/>
        <v>50</v>
      </c>
      <c r="BH7" s="1">
        <f t="shared" si="9"/>
        <v>77</v>
      </c>
      <c r="BI7" s="1">
        <f t="shared" si="10"/>
        <v>101</v>
      </c>
    </row>
    <row r="8" spans="1:65" ht="14.25" x14ac:dyDescent="0.2">
      <c r="A8" s="1" t="s">
        <v>62</v>
      </c>
      <c r="B8" s="11" t="s">
        <v>91</v>
      </c>
      <c r="C8" s="1">
        <v>1000</v>
      </c>
      <c r="D8" s="1">
        <v>8</v>
      </c>
      <c r="E8" s="1">
        <v>1</v>
      </c>
      <c r="F8" s="1">
        <v>3</v>
      </c>
      <c r="G8" s="1">
        <v>1</v>
      </c>
      <c r="H8" s="1">
        <v>0</v>
      </c>
      <c r="I8" s="1">
        <v>1</v>
      </c>
      <c r="J8" s="1">
        <v>2</v>
      </c>
      <c r="K8" s="1">
        <v>0</v>
      </c>
      <c r="L8" s="1">
        <v>3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10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221</v>
      </c>
      <c r="AF8" s="1">
        <v>76.266019999999997</v>
      </c>
      <c r="AG8" s="8">
        <v>0.84674329501915702</v>
      </c>
      <c r="AH8" s="8">
        <v>0.81884057971014501</v>
      </c>
      <c r="AI8" s="8">
        <v>0.88679245283018904</v>
      </c>
      <c r="AJ8" s="8">
        <v>0.871428571428571</v>
      </c>
      <c r="AK8" s="1">
        <v>113</v>
      </c>
      <c r="AL8" s="1">
        <v>47</v>
      </c>
      <c r="AM8" s="1">
        <v>61</v>
      </c>
      <c r="AN8" s="1">
        <v>42</v>
      </c>
      <c r="AO8" s="1">
        <v>45</v>
      </c>
      <c r="AP8" s="1">
        <v>44</v>
      </c>
      <c r="AQ8" s="1">
        <v>48</v>
      </c>
      <c r="AR8" s="8">
        <v>0.47826086956521702</v>
      </c>
      <c r="AS8" s="8">
        <v>0.80995475113122195</v>
      </c>
      <c r="AT8" s="1">
        <v>288</v>
      </c>
      <c r="AU8" s="1">
        <v>240</v>
      </c>
      <c r="AV8" s="1">
        <v>528</v>
      </c>
      <c r="AX8" s="1" t="str">
        <f t="shared" si="0"/>
        <v>'20201020'</v>
      </c>
      <c r="AY8" s="1" t="s">
        <v>112</v>
      </c>
      <c r="AZ8" s="12">
        <f t="shared" si="1"/>
        <v>221</v>
      </c>
      <c r="BA8" s="12">
        <f t="shared" si="2"/>
        <v>528</v>
      </c>
      <c r="BB8" s="12">
        <f t="shared" si="3"/>
        <v>4575.9611999999997</v>
      </c>
      <c r="BC8" s="12">
        <f t="shared" si="4"/>
        <v>20.705706787330314</v>
      </c>
      <c r="BD8" s="12">
        <f t="shared" si="5"/>
        <v>42</v>
      </c>
      <c r="BE8" s="12">
        <f t="shared" si="6"/>
        <v>45</v>
      </c>
      <c r="BF8" s="12">
        <f t="shared" si="7"/>
        <v>44</v>
      </c>
      <c r="BG8" s="12">
        <f t="shared" si="8"/>
        <v>48</v>
      </c>
      <c r="BH8" s="1">
        <f t="shared" si="9"/>
        <v>86</v>
      </c>
      <c r="BI8" s="1">
        <f t="shared" si="10"/>
        <v>93</v>
      </c>
    </row>
    <row r="9" spans="1:65" ht="14.25" x14ac:dyDescent="0.2">
      <c r="A9" s="1" t="s">
        <v>115</v>
      </c>
      <c r="B9" s="1" t="s">
        <v>108</v>
      </c>
      <c r="C9" s="1">
        <v>1000</v>
      </c>
      <c r="D9" s="1">
        <v>5</v>
      </c>
      <c r="E9" s="1">
        <v>1</v>
      </c>
      <c r="F9" s="1">
        <v>3</v>
      </c>
      <c r="G9" s="1">
        <v>1</v>
      </c>
      <c r="H9" s="1">
        <v>0</v>
      </c>
      <c r="I9" s="1">
        <v>1</v>
      </c>
      <c r="J9" s="1">
        <v>2</v>
      </c>
      <c r="K9" s="1">
        <v>0</v>
      </c>
      <c r="L9" s="1">
        <v>3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10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35</v>
      </c>
      <c r="AF9" s="1">
        <v>13.699265</v>
      </c>
      <c r="AG9" s="8">
        <v>0.875</v>
      </c>
      <c r="AH9" s="8">
        <v>0.875</v>
      </c>
      <c r="AI9" s="8">
        <v>1</v>
      </c>
      <c r="AJ9" s="8">
        <v>0.84</v>
      </c>
      <c r="AK9" s="1">
        <v>7</v>
      </c>
      <c r="AL9" s="1">
        <v>7</v>
      </c>
      <c r="AM9" s="1">
        <v>21</v>
      </c>
      <c r="AN9" s="1">
        <v>7</v>
      </c>
      <c r="AO9" s="1">
        <v>6</v>
      </c>
      <c r="AP9" s="1">
        <v>6</v>
      </c>
      <c r="AQ9" s="1">
        <v>1</v>
      </c>
      <c r="AR9" s="16">
        <v>0.85714285714285698</v>
      </c>
      <c r="AS9" s="8">
        <v>0.57142857142857095</v>
      </c>
      <c r="AT9" s="1">
        <v>48</v>
      </c>
      <c r="AU9" s="1">
        <v>0</v>
      </c>
      <c r="AV9" s="1">
        <v>48</v>
      </c>
      <c r="AX9" s="1" t="str">
        <f t="shared" ref="AX9:AX10" si="11">B9</f>
        <v>'20201022'</v>
      </c>
      <c r="AY9" s="1" t="s">
        <v>126</v>
      </c>
      <c r="AZ9" s="12">
        <f t="shared" si="1"/>
        <v>261</v>
      </c>
      <c r="BA9" s="12">
        <f t="shared" si="2"/>
        <v>368</v>
      </c>
      <c r="BB9" s="12">
        <f t="shared" si="3"/>
        <v>6007.7394000000004</v>
      </c>
      <c r="BC9" s="12">
        <f t="shared" ref="BC9:BC10" si="12">BB9/AZ9</f>
        <v>23.018158620689658</v>
      </c>
      <c r="BD9" s="12">
        <f t="shared" si="5"/>
        <v>53</v>
      </c>
      <c r="BE9" s="12">
        <f t="shared" si="6"/>
        <v>57</v>
      </c>
      <c r="BF9" s="12">
        <f t="shared" si="7"/>
        <v>46</v>
      </c>
      <c r="BG9" s="12">
        <f t="shared" si="8"/>
        <v>16</v>
      </c>
      <c r="BH9" s="1">
        <f t="shared" ref="BH9:BH10" si="13">SUM(BD9,BF9)</f>
        <v>99</v>
      </c>
      <c r="BI9" s="1">
        <f t="shared" ref="BI9:BI10" si="14">SUM(BE9,BG9)</f>
        <v>73</v>
      </c>
    </row>
    <row r="10" spans="1:65" ht="14.25" x14ac:dyDescent="0.2">
      <c r="A10" s="1" t="s">
        <v>116</v>
      </c>
      <c r="B10" s="1" t="s">
        <v>108</v>
      </c>
      <c r="C10" s="1">
        <v>1000</v>
      </c>
      <c r="D10" s="1">
        <v>5</v>
      </c>
      <c r="E10" s="1">
        <v>1</v>
      </c>
      <c r="F10" s="1">
        <v>3</v>
      </c>
      <c r="G10" s="1">
        <v>1</v>
      </c>
      <c r="H10" s="1">
        <v>0</v>
      </c>
      <c r="I10" s="1">
        <v>1</v>
      </c>
      <c r="J10" s="1">
        <v>2</v>
      </c>
      <c r="K10" s="1">
        <v>0</v>
      </c>
      <c r="L10" s="1">
        <v>3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10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226</v>
      </c>
      <c r="AF10" s="1">
        <v>86.429725000000005</v>
      </c>
      <c r="AG10" s="8">
        <v>0.715189873417722</v>
      </c>
      <c r="AH10" s="8">
        <v>0.68292682926829296</v>
      </c>
      <c r="AI10" s="8">
        <v>0.70588235294117696</v>
      </c>
      <c r="AJ10" s="8">
        <v>0.73493975903614495</v>
      </c>
      <c r="AK10" s="1">
        <v>56</v>
      </c>
      <c r="AL10" s="1">
        <v>48</v>
      </c>
      <c r="AM10" s="1">
        <v>122</v>
      </c>
      <c r="AN10" s="1">
        <v>46</v>
      </c>
      <c r="AO10" s="1">
        <v>51</v>
      </c>
      <c r="AP10" s="1">
        <v>40</v>
      </c>
      <c r="AQ10" s="1">
        <v>15</v>
      </c>
      <c r="AR10" s="16">
        <v>0.72727272727272696</v>
      </c>
      <c r="AS10" s="8">
        <v>0.67256637168141598</v>
      </c>
      <c r="AT10" s="1">
        <v>160</v>
      </c>
      <c r="AU10" s="1">
        <v>160</v>
      </c>
      <c r="AV10" s="1">
        <v>320</v>
      </c>
      <c r="AX10" s="1" t="str">
        <f t="shared" si="11"/>
        <v>'20201022'</v>
      </c>
      <c r="AY10" s="1" t="s">
        <v>126</v>
      </c>
      <c r="AZ10" s="12">
        <f t="shared" si="1"/>
        <v>261</v>
      </c>
      <c r="BA10" s="12">
        <f t="shared" si="2"/>
        <v>368</v>
      </c>
      <c r="BB10" s="12">
        <f t="shared" si="3"/>
        <v>6007.7394000000004</v>
      </c>
      <c r="BC10" s="12">
        <f t="shared" si="12"/>
        <v>23.018158620689658</v>
      </c>
      <c r="BD10" s="12">
        <f t="shared" si="5"/>
        <v>53</v>
      </c>
      <c r="BE10" s="12">
        <f t="shared" si="6"/>
        <v>57</v>
      </c>
      <c r="BF10" s="12">
        <f t="shared" si="7"/>
        <v>46</v>
      </c>
      <c r="BG10" s="12">
        <f t="shared" si="8"/>
        <v>16</v>
      </c>
      <c r="BH10" s="1">
        <f t="shared" si="13"/>
        <v>99</v>
      </c>
      <c r="BI10" s="1">
        <f t="shared" si="14"/>
        <v>73</v>
      </c>
    </row>
    <row r="11" spans="1:65" ht="14.25" x14ac:dyDescent="0.2">
      <c r="A11" s="1" t="s">
        <v>120</v>
      </c>
      <c r="B11" s="1" t="s">
        <v>111</v>
      </c>
      <c r="C11" s="1">
        <v>1000</v>
      </c>
      <c r="D11" s="1">
        <v>5</v>
      </c>
      <c r="E11" s="1">
        <v>1</v>
      </c>
      <c r="F11" s="1">
        <v>3</v>
      </c>
      <c r="G11" s="1">
        <v>1</v>
      </c>
      <c r="H11" s="1">
        <v>0</v>
      </c>
      <c r="I11" s="1">
        <v>1</v>
      </c>
      <c r="J11" s="1">
        <v>2</v>
      </c>
      <c r="K11" s="1">
        <v>0</v>
      </c>
      <c r="L11" s="1">
        <v>3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10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332</v>
      </c>
      <c r="AF11" s="1">
        <v>120.56608</v>
      </c>
      <c r="AG11" s="8">
        <v>0.81372549019607798</v>
      </c>
      <c r="AH11" s="8">
        <v>0.79310344827586199</v>
      </c>
      <c r="AI11" s="8">
        <v>0.76800000000000002</v>
      </c>
      <c r="AJ11" s="8">
        <v>0.86227544910179599</v>
      </c>
      <c r="AK11" s="1">
        <v>92</v>
      </c>
      <c r="AL11" s="1">
        <v>96</v>
      </c>
      <c r="AM11" s="1">
        <v>144</v>
      </c>
      <c r="AN11" s="1">
        <v>91</v>
      </c>
      <c r="AO11" s="1">
        <v>92</v>
      </c>
      <c r="AP11" s="1">
        <v>59</v>
      </c>
      <c r="AQ11" s="1">
        <v>33</v>
      </c>
      <c r="AR11" s="16">
        <v>0.64130434782608703</v>
      </c>
      <c r="AS11" s="8">
        <v>0.82831325301204795</v>
      </c>
      <c r="AT11" s="1">
        <v>384</v>
      </c>
      <c r="AU11" s="1">
        <v>224</v>
      </c>
      <c r="AV11" s="1">
        <v>608</v>
      </c>
      <c r="AX11" s="1" t="str">
        <f t="shared" ref="AX11" si="15">B11</f>
        <v>'20201023'</v>
      </c>
      <c r="AY11" s="1" t="s">
        <v>127</v>
      </c>
      <c r="AZ11" s="12">
        <f t="shared" si="1"/>
        <v>332</v>
      </c>
      <c r="BA11" s="12">
        <f t="shared" si="2"/>
        <v>608</v>
      </c>
      <c r="BB11" s="12">
        <f t="shared" si="3"/>
        <v>7233.9647999999997</v>
      </c>
      <c r="BC11" s="12">
        <f t="shared" ref="BC11" si="16">BB11/AZ11</f>
        <v>21.789050602409638</v>
      </c>
      <c r="BD11" s="12">
        <f t="shared" si="5"/>
        <v>91</v>
      </c>
      <c r="BE11" s="12">
        <f t="shared" si="6"/>
        <v>92</v>
      </c>
      <c r="BF11" s="12">
        <f t="shared" si="7"/>
        <v>59</v>
      </c>
      <c r="BG11" s="12">
        <f t="shared" si="8"/>
        <v>33</v>
      </c>
      <c r="BH11" s="1">
        <f t="shared" ref="BH11" si="17">SUM(BD11,BF11)</f>
        <v>150</v>
      </c>
      <c r="BI11" s="1">
        <f t="shared" ref="BI11" si="18">SUM(BE11,BG11)</f>
        <v>125</v>
      </c>
    </row>
    <row r="12" spans="1:65" ht="14.25" x14ac:dyDescent="0.2">
      <c r="A12" s="1" t="s">
        <v>125</v>
      </c>
      <c r="B12" s="1" t="s">
        <v>122</v>
      </c>
      <c r="C12" s="1">
        <v>1000</v>
      </c>
      <c r="D12" s="1">
        <v>5</v>
      </c>
      <c r="E12" s="1">
        <v>1</v>
      </c>
      <c r="F12" s="1">
        <v>3</v>
      </c>
      <c r="G12" s="1">
        <v>1</v>
      </c>
      <c r="H12" s="1">
        <v>0</v>
      </c>
      <c r="I12" s="1">
        <v>1</v>
      </c>
      <c r="J12" s="1">
        <v>2</v>
      </c>
      <c r="K12" s="1">
        <v>0</v>
      </c>
      <c r="L12" s="1">
        <v>3</v>
      </c>
      <c r="M12" s="1">
        <v>0</v>
      </c>
      <c r="N12" s="1">
        <v>0.25</v>
      </c>
      <c r="O12" s="1">
        <v>0</v>
      </c>
      <c r="P12" s="1">
        <v>1.2</v>
      </c>
      <c r="Q12" s="1">
        <v>0.2</v>
      </c>
      <c r="R12" s="1">
        <v>10</v>
      </c>
      <c r="S12" s="1">
        <v>4</v>
      </c>
      <c r="T12" s="1">
        <v>0</v>
      </c>
      <c r="U12" s="1">
        <v>4</v>
      </c>
      <c r="V12" s="1">
        <v>0</v>
      </c>
      <c r="W12" s="1">
        <v>0.25</v>
      </c>
      <c r="X12" s="1">
        <v>0.25</v>
      </c>
      <c r="Y12" s="1">
        <v>10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152</v>
      </c>
      <c r="AF12" s="1">
        <v>69.190148333333298</v>
      </c>
      <c r="AG12" s="8">
        <v>0.73429951690821305</v>
      </c>
      <c r="AH12" s="8">
        <v>0.69491525423728795</v>
      </c>
      <c r="AI12" s="8">
        <v>0.93333333333333302</v>
      </c>
      <c r="AJ12" s="8">
        <v>0.66990291262135904</v>
      </c>
      <c r="AK12" s="1">
        <v>41</v>
      </c>
      <c r="AL12" s="1">
        <v>42</v>
      </c>
      <c r="AM12" s="1">
        <v>69</v>
      </c>
      <c r="AN12" s="1">
        <v>41</v>
      </c>
      <c r="AO12" s="1">
        <v>40</v>
      </c>
      <c r="AP12" s="1">
        <v>28</v>
      </c>
      <c r="AQ12" s="1">
        <v>12</v>
      </c>
      <c r="AR12" s="16">
        <v>0.7</v>
      </c>
      <c r="AS12" s="8">
        <v>0.79605263157894701</v>
      </c>
      <c r="AT12" s="1">
        <v>208</v>
      </c>
      <c r="AU12" s="1">
        <v>0</v>
      </c>
      <c r="AV12" s="1">
        <v>208</v>
      </c>
      <c r="AX12" s="1" t="str">
        <f t="shared" ref="AX12:AX13" si="19">B12</f>
        <v>'20201026'</v>
      </c>
      <c r="AY12" s="1" t="s">
        <v>128</v>
      </c>
      <c r="AZ12" s="12">
        <f t="shared" si="1"/>
        <v>152</v>
      </c>
      <c r="BA12" s="12">
        <f t="shared" si="2"/>
        <v>208</v>
      </c>
      <c r="BB12" s="12">
        <f t="shared" si="3"/>
        <v>4151.4088999999976</v>
      </c>
      <c r="BC12" s="12">
        <f t="shared" ref="BC12" si="20">BB12/AZ12</f>
        <v>27.311900657894721</v>
      </c>
      <c r="BD12" s="12">
        <f t="shared" si="5"/>
        <v>41</v>
      </c>
      <c r="BE12" s="12">
        <f t="shared" si="6"/>
        <v>40</v>
      </c>
      <c r="BF12" s="12">
        <f t="shared" si="7"/>
        <v>28</v>
      </c>
      <c r="BG12" s="12">
        <f t="shared" si="8"/>
        <v>12</v>
      </c>
      <c r="BH12" s="1">
        <f t="shared" ref="BH12" si="21">SUM(BD12,BF12)</f>
        <v>69</v>
      </c>
      <c r="BI12" s="1">
        <f t="shared" ref="BI12" si="22">SUM(BE12,BG12)</f>
        <v>52</v>
      </c>
    </row>
    <row r="13" spans="1:65" ht="14.25" x14ac:dyDescent="0.2">
      <c r="A13" s="1" t="s">
        <v>134</v>
      </c>
      <c r="B13" s="1" t="s">
        <v>131</v>
      </c>
      <c r="C13" s="1">
        <v>1000</v>
      </c>
      <c r="D13" s="1">
        <v>5</v>
      </c>
      <c r="E13" s="1">
        <v>0</v>
      </c>
      <c r="F13" s="1">
        <v>1</v>
      </c>
      <c r="G13" s="1">
        <v>3</v>
      </c>
      <c r="H13" s="1">
        <v>0</v>
      </c>
      <c r="I13" s="1">
        <v>1</v>
      </c>
      <c r="J13" s="1">
        <v>2</v>
      </c>
      <c r="K13" s="1">
        <v>0</v>
      </c>
      <c r="L13" s="1">
        <v>3</v>
      </c>
      <c r="M13" s="1">
        <v>0</v>
      </c>
      <c r="N13" s="1">
        <v>0.25</v>
      </c>
      <c r="O13" s="1">
        <v>0</v>
      </c>
      <c r="P13" s="1">
        <v>1.2</v>
      </c>
      <c r="Q13" s="1">
        <v>0.2</v>
      </c>
      <c r="R13" s="1">
        <v>10</v>
      </c>
      <c r="S13" s="1">
        <v>4</v>
      </c>
      <c r="T13" s="1">
        <v>0</v>
      </c>
      <c r="U13" s="1">
        <v>4</v>
      </c>
      <c r="V13" s="1">
        <v>0</v>
      </c>
      <c r="W13" s="1">
        <v>0.25</v>
      </c>
      <c r="X13" s="1">
        <v>0.25</v>
      </c>
      <c r="Y13" s="1">
        <v>10</v>
      </c>
      <c r="Z13" s="1">
        <v>4</v>
      </c>
      <c r="AA13" s="1">
        <v>0</v>
      </c>
      <c r="AB13" s="1">
        <v>0</v>
      </c>
      <c r="AC13" s="1">
        <v>0</v>
      </c>
      <c r="AD13" s="1">
        <v>0</v>
      </c>
      <c r="AE13" s="1">
        <v>171</v>
      </c>
      <c r="AF13" s="1">
        <v>80.338570000000004</v>
      </c>
      <c r="AG13" s="8">
        <v>0.63099630996309997</v>
      </c>
      <c r="AH13" s="8">
        <v>0.58823529411764697</v>
      </c>
      <c r="AI13" s="8">
        <v>0.63440860215053796</v>
      </c>
      <c r="AJ13" s="8">
        <v>0.66666666666666696</v>
      </c>
      <c r="AK13" s="1">
        <v>50</v>
      </c>
      <c r="AL13" s="1">
        <v>59</v>
      </c>
      <c r="AM13" s="1">
        <v>62</v>
      </c>
      <c r="AN13" s="1">
        <v>50</v>
      </c>
      <c r="AO13" s="1">
        <v>51</v>
      </c>
      <c r="AP13" s="1">
        <v>27</v>
      </c>
      <c r="AQ13" s="1">
        <v>22</v>
      </c>
      <c r="AR13" s="17">
        <v>0.55102040816326503</v>
      </c>
      <c r="AS13" s="8">
        <v>0.87719298245613997</v>
      </c>
      <c r="AT13" s="1">
        <v>224</v>
      </c>
      <c r="AU13" s="1">
        <v>224</v>
      </c>
      <c r="AV13" s="1">
        <v>448</v>
      </c>
      <c r="AX13" s="1" t="str">
        <f t="shared" si="19"/>
        <v>'20201027'</v>
      </c>
      <c r="AY13" s="1" t="s">
        <v>133</v>
      </c>
      <c r="AZ13" s="12">
        <f t="shared" si="1"/>
        <v>171</v>
      </c>
      <c r="BA13" s="12">
        <f t="shared" si="2"/>
        <v>448</v>
      </c>
      <c r="BB13" s="12">
        <f t="shared" si="3"/>
        <v>4820.3142000000007</v>
      </c>
      <c r="BC13" s="12">
        <f t="shared" ref="BC13" si="23">BB13/AZ13</f>
        <v>28.188971929824564</v>
      </c>
      <c r="BD13" s="12">
        <f t="shared" si="5"/>
        <v>50</v>
      </c>
      <c r="BE13" s="12">
        <f t="shared" si="6"/>
        <v>51</v>
      </c>
      <c r="BF13" s="12">
        <f t="shared" si="7"/>
        <v>27</v>
      </c>
      <c r="BG13" s="12">
        <f t="shared" si="8"/>
        <v>22</v>
      </c>
      <c r="BH13" s="1">
        <f t="shared" ref="BH13" si="24">SUM(BD13,BF13)</f>
        <v>77</v>
      </c>
      <c r="BI13" s="1">
        <f t="shared" ref="BI13" si="25">SUM(BE13,BG13)</f>
        <v>73</v>
      </c>
    </row>
    <row r="14" spans="1:65" ht="14.25" x14ac:dyDescent="0.2">
      <c r="A14" s="1" t="s">
        <v>142</v>
      </c>
      <c r="B14" s="1" t="s">
        <v>136</v>
      </c>
      <c r="C14" s="1">
        <v>1000</v>
      </c>
      <c r="D14" s="1">
        <v>5</v>
      </c>
      <c r="E14" s="1">
        <v>0</v>
      </c>
      <c r="F14" s="1">
        <v>1</v>
      </c>
      <c r="G14" s="1">
        <v>3</v>
      </c>
      <c r="H14" s="1">
        <v>0</v>
      </c>
      <c r="I14" s="1">
        <v>1</v>
      </c>
      <c r="J14" s="1">
        <v>2</v>
      </c>
      <c r="K14" s="1">
        <v>0</v>
      </c>
      <c r="L14" s="1">
        <v>3</v>
      </c>
      <c r="M14" s="1">
        <v>0</v>
      </c>
      <c r="N14" s="1">
        <v>0.25</v>
      </c>
      <c r="O14" s="1">
        <v>0</v>
      </c>
      <c r="P14" s="1">
        <v>1.2</v>
      </c>
      <c r="Q14" s="1">
        <v>0.2</v>
      </c>
      <c r="R14" s="1">
        <v>10</v>
      </c>
      <c r="S14" s="1">
        <v>4</v>
      </c>
      <c r="T14" s="1">
        <v>0</v>
      </c>
      <c r="U14" s="1">
        <v>4</v>
      </c>
      <c r="V14" s="1">
        <v>0</v>
      </c>
      <c r="W14" s="1">
        <v>0.25</v>
      </c>
      <c r="X14" s="1">
        <v>0.25</v>
      </c>
      <c r="Y14" s="1">
        <v>10</v>
      </c>
      <c r="Z14" s="1">
        <v>4</v>
      </c>
      <c r="AA14" s="1">
        <v>0</v>
      </c>
      <c r="AB14" s="1">
        <v>0</v>
      </c>
      <c r="AC14" s="1">
        <v>0</v>
      </c>
      <c r="AD14" s="1">
        <v>0</v>
      </c>
      <c r="AE14" s="1">
        <v>195</v>
      </c>
      <c r="AF14" s="1">
        <v>78.672863333333297</v>
      </c>
      <c r="AG14" s="8">
        <v>0.62903225806451601</v>
      </c>
      <c r="AH14" s="8">
        <v>0.530612244897959</v>
      </c>
      <c r="AI14" s="8">
        <v>0.60606060606060597</v>
      </c>
      <c r="AJ14" s="8">
        <v>0.734513274336283</v>
      </c>
      <c r="AK14" s="1">
        <v>52</v>
      </c>
      <c r="AL14" s="1">
        <v>60</v>
      </c>
      <c r="AM14" s="1">
        <v>83</v>
      </c>
      <c r="AN14" s="1">
        <v>52</v>
      </c>
      <c r="AO14" s="1">
        <v>53</v>
      </c>
      <c r="AP14" s="1">
        <v>36</v>
      </c>
      <c r="AQ14" s="1">
        <v>16</v>
      </c>
      <c r="AR14" s="17">
        <v>0.69230769230769196</v>
      </c>
      <c r="AS14" s="8">
        <v>0.80512820512820504</v>
      </c>
      <c r="AT14" s="1">
        <v>320</v>
      </c>
      <c r="AU14" s="1">
        <v>48</v>
      </c>
      <c r="AV14" s="1">
        <v>368</v>
      </c>
      <c r="AX14" s="1" t="str">
        <f t="shared" ref="AX14" si="26">B14</f>
        <v>'20201028'</v>
      </c>
      <c r="AY14" s="18" t="s">
        <v>141</v>
      </c>
      <c r="AZ14" s="12">
        <f t="shared" si="1"/>
        <v>195</v>
      </c>
      <c r="BA14" s="12">
        <f t="shared" si="2"/>
        <v>368</v>
      </c>
      <c r="BB14" s="12">
        <f t="shared" si="3"/>
        <v>4720.3717999999981</v>
      </c>
      <c r="BC14" s="12">
        <f t="shared" ref="BC14" si="27">BB14/AZ14</f>
        <v>24.20703487179486</v>
      </c>
      <c r="BD14" s="12">
        <f t="shared" si="5"/>
        <v>52</v>
      </c>
      <c r="BE14" s="12">
        <f t="shared" si="6"/>
        <v>53</v>
      </c>
      <c r="BF14" s="12">
        <f t="shared" si="7"/>
        <v>36</v>
      </c>
      <c r="BG14" s="12">
        <f t="shared" si="8"/>
        <v>16</v>
      </c>
      <c r="BH14" s="1">
        <f t="shared" ref="BH14" si="28">SUM(BD14,BF14)</f>
        <v>88</v>
      </c>
      <c r="BI14" s="1">
        <f t="shared" ref="BI14" si="29">SUM(BE14,BG14)</f>
        <v>69</v>
      </c>
    </row>
    <row r="15" spans="1:65" ht="14.25" x14ac:dyDescent="0.2">
      <c r="A15" s="1" t="s">
        <v>150</v>
      </c>
      <c r="B15" s="1" t="s">
        <v>144</v>
      </c>
      <c r="C15" s="1">
        <v>1000</v>
      </c>
      <c r="D15" s="1">
        <v>5</v>
      </c>
      <c r="E15" s="1">
        <v>0</v>
      </c>
      <c r="F15" s="1">
        <v>1</v>
      </c>
      <c r="G15" s="1">
        <v>3</v>
      </c>
      <c r="H15" s="1">
        <v>0</v>
      </c>
      <c r="I15" s="1">
        <v>1</v>
      </c>
      <c r="J15" s="1">
        <v>2</v>
      </c>
      <c r="K15" s="1">
        <v>0</v>
      </c>
      <c r="L15" s="1">
        <v>3</v>
      </c>
      <c r="M15" s="1">
        <v>0</v>
      </c>
      <c r="N15" s="1">
        <v>0.25</v>
      </c>
      <c r="O15" s="1">
        <v>0</v>
      </c>
      <c r="P15" s="1">
        <v>1.2</v>
      </c>
      <c r="Q15" s="1">
        <v>0.2</v>
      </c>
      <c r="R15" s="1">
        <v>10</v>
      </c>
      <c r="S15" s="1">
        <v>4</v>
      </c>
      <c r="T15" s="1">
        <v>0</v>
      </c>
      <c r="U15" s="1">
        <v>4</v>
      </c>
      <c r="V15" s="1">
        <v>0</v>
      </c>
      <c r="W15" s="1">
        <v>0.25</v>
      </c>
      <c r="X15" s="1">
        <v>0.25</v>
      </c>
      <c r="Y15" s="1">
        <v>10</v>
      </c>
      <c r="Z15" s="1">
        <v>4</v>
      </c>
      <c r="AA15" s="1">
        <v>0</v>
      </c>
      <c r="AB15" s="1">
        <v>0</v>
      </c>
      <c r="AC15" s="1">
        <v>0</v>
      </c>
      <c r="AD15" s="1">
        <v>0</v>
      </c>
      <c r="AE15" s="1">
        <v>156</v>
      </c>
      <c r="AF15" s="1">
        <v>59.075924999999998</v>
      </c>
      <c r="AG15" s="8">
        <v>0.66382978723404296</v>
      </c>
      <c r="AH15" s="8">
        <v>0.52439024390243905</v>
      </c>
      <c r="AI15" s="8">
        <v>0.73846153846153895</v>
      </c>
      <c r="AJ15" s="8">
        <v>0.73863636363636398</v>
      </c>
      <c r="AK15" s="1">
        <v>43</v>
      </c>
      <c r="AL15" s="1">
        <v>48</v>
      </c>
      <c r="AM15" s="1">
        <v>65</v>
      </c>
      <c r="AN15" s="1">
        <v>44</v>
      </c>
      <c r="AO15" s="1">
        <v>44</v>
      </c>
      <c r="AP15" s="1">
        <v>29</v>
      </c>
      <c r="AQ15" s="1">
        <v>14</v>
      </c>
      <c r="AR15" s="17">
        <v>0.67441860465116299</v>
      </c>
      <c r="AS15" s="8">
        <v>0.83974358974358998</v>
      </c>
      <c r="AT15" s="1">
        <v>176</v>
      </c>
      <c r="AU15" s="1">
        <v>128</v>
      </c>
      <c r="AV15" s="1">
        <v>304</v>
      </c>
      <c r="AX15" s="1" t="str">
        <f t="shared" ref="AX15" si="30">B15</f>
        <v>'20201029'</v>
      </c>
      <c r="AY15" s="18" t="s">
        <v>149</v>
      </c>
      <c r="AZ15" s="12">
        <f t="shared" si="1"/>
        <v>223</v>
      </c>
      <c r="BA15" s="12">
        <f t="shared" si="2"/>
        <v>448</v>
      </c>
      <c r="BB15" s="12">
        <f t="shared" si="3"/>
        <v>5373.5861999999997</v>
      </c>
      <c r="BC15" s="12">
        <f t="shared" ref="BC15" si="31">BB15/AZ15</f>
        <v>24.096799103139013</v>
      </c>
      <c r="BD15" s="12">
        <f t="shared" si="5"/>
        <v>59</v>
      </c>
      <c r="BE15" s="12">
        <f t="shared" si="6"/>
        <v>58</v>
      </c>
      <c r="BF15" s="12">
        <f t="shared" si="7"/>
        <v>35</v>
      </c>
      <c r="BG15" s="12">
        <f t="shared" si="8"/>
        <v>20</v>
      </c>
      <c r="BH15" s="1">
        <f t="shared" ref="BH15" si="32">SUM(BD15,BF15)</f>
        <v>94</v>
      </c>
      <c r="BI15" s="1">
        <f t="shared" ref="BI15" si="33">SUM(BE15,BG15)</f>
        <v>78</v>
      </c>
    </row>
    <row r="16" spans="1:65" ht="14.25" x14ac:dyDescent="0.2">
      <c r="A16" s="1" t="s">
        <v>151</v>
      </c>
      <c r="B16" s="1" t="s">
        <v>144</v>
      </c>
      <c r="C16" s="1">
        <v>1000</v>
      </c>
      <c r="D16" s="1">
        <v>5</v>
      </c>
      <c r="E16" s="1">
        <v>0</v>
      </c>
      <c r="F16" s="1">
        <v>1</v>
      </c>
      <c r="G16" s="1">
        <v>3</v>
      </c>
      <c r="H16" s="1">
        <v>0</v>
      </c>
      <c r="I16" s="1">
        <v>1</v>
      </c>
      <c r="J16" s="1">
        <v>2</v>
      </c>
      <c r="K16" s="1">
        <v>0</v>
      </c>
      <c r="L16" s="1">
        <v>3</v>
      </c>
      <c r="M16" s="1">
        <v>0</v>
      </c>
      <c r="N16" s="1">
        <v>0.25</v>
      </c>
      <c r="O16" s="1">
        <v>0</v>
      </c>
      <c r="P16" s="1">
        <v>1.2</v>
      </c>
      <c r="Q16" s="1">
        <v>0.2</v>
      </c>
      <c r="R16" s="1">
        <v>10</v>
      </c>
      <c r="S16" s="1">
        <v>4</v>
      </c>
      <c r="T16" s="1">
        <v>0</v>
      </c>
      <c r="U16" s="1">
        <v>4</v>
      </c>
      <c r="V16" s="1">
        <v>0</v>
      </c>
      <c r="W16" s="1">
        <v>0.25</v>
      </c>
      <c r="X16" s="1">
        <v>0.25</v>
      </c>
      <c r="Y16" s="1">
        <v>10</v>
      </c>
      <c r="Z16" s="1">
        <v>4</v>
      </c>
      <c r="AA16" s="1">
        <v>0</v>
      </c>
      <c r="AB16" s="1">
        <v>0</v>
      </c>
      <c r="AC16" s="1">
        <v>0</v>
      </c>
      <c r="AD16" s="1">
        <v>0</v>
      </c>
      <c r="AE16" s="1">
        <v>67</v>
      </c>
      <c r="AF16" s="1">
        <v>30.483844999999999</v>
      </c>
      <c r="AG16" s="8">
        <v>0.67</v>
      </c>
      <c r="AH16" s="8">
        <v>0.76470588235294101</v>
      </c>
      <c r="AI16" s="8">
        <v>0.58490566037735903</v>
      </c>
      <c r="AJ16" s="8">
        <v>0.76666666666666705</v>
      </c>
      <c r="AK16" s="1">
        <v>13</v>
      </c>
      <c r="AL16" s="1">
        <v>31</v>
      </c>
      <c r="AM16" s="1">
        <v>23</v>
      </c>
      <c r="AN16" s="1">
        <v>15</v>
      </c>
      <c r="AO16" s="1">
        <v>14</v>
      </c>
      <c r="AP16" s="1">
        <v>6</v>
      </c>
      <c r="AQ16" s="1">
        <v>6</v>
      </c>
      <c r="AR16" s="17">
        <v>0.5</v>
      </c>
      <c r="AS16" s="8">
        <v>0.61194029850746301</v>
      </c>
      <c r="AT16" s="1">
        <v>32</v>
      </c>
      <c r="AU16" s="1">
        <v>112</v>
      </c>
      <c r="AV16" s="1">
        <v>144</v>
      </c>
      <c r="AX16" s="1" t="str">
        <f t="shared" ref="AX16:AX17" si="34">B16</f>
        <v>'20201029'</v>
      </c>
      <c r="AY16" s="18" t="s">
        <v>149</v>
      </c>
      <c r="AZ16" s="12">
        <f t="shared" si="1"/>
        <v>223</v>
      </c>
      <c r="BA16" s="12">
        <f t="shared" si="2"/>
        <v>448</v>
      </c>
      <c r="BB16" s="12">
        <f t="shared" si="3"/>
        <v>5373.5861999999997</v>
      </c>
      <c r="BC16" s="12">
        <f t="shared" ref="BC16" si="35">BB16/AZ16</f>
        <v>24.096799103139013</v>
      </c>
      <c r="BD16" s="12">
        <f t="shared" si="5"/>
        <v>59</v>
      </c>
      <c r="BE16" s="12">
        <f t="shared" si="6"/>
        <v>58</v>
      </c>
      <c r="BF16" s="12">
        <f t="shared" si="7"/>
        <v>35</v>
      </c>
      <c r="BG16" s="12">
        <f t="shared" si="8"/>
        <v>20</v>
      </c>
      <c r="BH16" s="1">
        <f t="shared" ref="BH16" si="36">SUM(BD16,BF16)</f>
        <v>94</v>
      </c>
      <c r="BI16" s="1">
        <f t="shared" ref="BI16" si="37">SUM(BE16,BG16)</f>
        <v>78</v>
      </c>
    </row>
    <row r="17" spans="1:61" ht="14.25" x14ac:dyDescent="0.2">
      <c r="A17" s="1" t="s">
        <v>157</v>
      </c>
      <c r="B17" s="1" t="s">
        <v>153</v>
      </c>
      <c r="C17" s="1">
        <v>1000</v>
      </c>
      <c r="D17" s="1">
        <v>5</v>
      </c>
      <c r="E17" s="1">
        <v>1</v>
      </c>
      <c r="F17" s="1">
        <v>3</v>
      </c>
      <c r="G17" s="1">
        <v>1</v>
      </c>
      <c r="H17" s="1">
        <v>0</v>
      </c>
      <c r="I17" s="1">
        <v>1</v>
      </c>
      <c r="J17" s="1">
        <v>2</v>
      </c>
      <c r="K17" s="1">
        <v>0</v>
      </c>
      <c r="L17" s="1">
        <v>3</v>
      </c>
      <c r="M17" s="1">
        <v>0</v>
      </c>
      <c r="N17" s="1">
        <v>0.25</v>
      </c>
      <c r="O17" s="1">
        <v>0</v>
      </c>
      <c r="P17" s="1">
        <v>1.2</v>
      </c>
      <c r="Q17" s="1">
        <v>0.2</v>
      </c>
      <c r="R17" s="1">
        <v>10</v>
      </c>
      <c r="S17" s="1">
        <v>4</v>
      </c>
      <c r="T17" s="1">
        <v>0</v>
      </c>
      <c r="U17" s="1">
        <v>4</v>
      </c>
      <c r="V17" s="1">
        <v>0</v>
      </c>
      <c r="W17" s="1">
        <v>0.25</v>
      </c>
      <c r="X17" s="1">
        <v>0.25</v>
      </c>
      <c r="Y17" s="1">
        <v>10</v>
      </c>
      <c r="Z17" s="1">
        <v>4</v>
      </c>
      <c r="AA17" s="1">
        <v>0</v>
      </c>
      <c r="AB17" s="1">
        <v>0</v>
      </c>
      <c r="AC17" s="1">
        <v>0</v>
      </c>
      <c r="AD17" s="1">
        <v>0</v>
      </c>
      <c r="AE17" s="1">
        <v>165</v>
      </c>
      <c r="AF17" s="1">
        <v>65.326513333333295</v>
      </c>
      <c r="AG17" s="8">
        <v>0.75</v>
      </c>
      <c r="AH17" s="8">
        <v>0.72727272727272696</v>
      </c>
      <c r="AI17" s="8">
        <v>0.702380952380952</v>
      </c>
      <c r="AJ17" s="8">
        <v>0.82857142857142896</v>
      </c>
      <c r="AK17" s="1">
        <v>48</v>
      </c>
      <c r="AL17" s="1">
        <v>59</v>
      </c>
      <c r="AM17" s="1">
        <v>58</v>
      </c>
      <c r="AN17" s="1">
        <v>49</v>
      </c>
      <c r="AO17" s="1">
        <v>48</v>
      </c>
      <c r="AP17" s="1">
        <v>30</v>
      </c>
      <c r="AQ17" s="1">
        <v>18</v>
      </c>
      <c r="AR17" s="16">
        <v>0.625</v>
      </c>
      <c r="AS17" s="8">
        <v>0.87878787878787901</v>
      </c>
      <c r="AT17" s="1">
        <v>320</v>
      </c>
      <c r="AU17" s="1">
        <v>128</v>
      </c>
      <c r="AV17" s="1">
        <v>448</v>
      </c>
      <c r="AX17" s="1" t="str">
        <f t="shared" si="34"/>
        <v>'20201030'</v>
      </c>
      <c r="AY17" s="18" t="s">
        <v>147</v>
      </c>
      <c r="AZ17" s="12">
        <f t="shared" si="1"/>
        <v>165</v>
      </c>
      <c r="BA17" s="12">
        <f t="shared" si="2"/>
        <v>448</v>
      </c>
      <c r="BB17" s="12">
        <f t="shared" si="3"/>
        <v>3919.5907999999977</v>
      </c>
      <c r="BC17" s="12">
        <f t="shared" ref="BC17" si="38">BB17/AZ17</f>
        <v>23.755095757575745</v>
      </c>
      <c r="BD17" s="12">
        <f t="shared" si="5"/>
        <v>49</v>
      </c>
      <c r="BE17" s="12">
        <f t="shared" si="6"/>
        <v>48</v>
      </c>
      <c r="BF17" s="12">
        <f t="shared" si="7"/>
        <v>30</v>
      </c>
      <c r="BG17" s="12">
        <f t="shared" si="8"/>
        <v>18</v>
      </c>
      <c r="BH17" s="1">
        <f t="shared" ref="BH17" si="39">SUM(BD17,BF17)</f>
        <v>79</v>
      </c>
      <c r="BI17" s="1">
        <f t="shared" ref="BI17" si="40">SUM(BE17,BG17)</f>
        <v>66</v>
      </c>
    </row>
    <row r="18" spans="1:61" ht="14.25" x14ac:dyDescent="0.2">
      <c r="A18" s="1" t="s">
        <v>163</v>
      </c>
      <c r="B18" s="1" t="s">
        <v>159</v>
      </c>
      <c r="C18" s="1">
        <v>1000</v>
      </c>
      <c r="D18" s="1">
        <v>5</v>
      </c>
      <c r="E18" s="1">
        <v>1</v>
      </c>
      <c r="F18" s="1">
        <v>3</v>
      </c>
      <c r="G18" s="1">
        <v>1</v>
      </c>
      <c r="H18" s="1">
        <v>0</v>
      </c>
      <c r="I18" s="1">
        <v>1</v>
      </c>
      <c r="J18" s="1">
        <v>2</v>
      </c>
      <c r="K18" s="1">
        <v>0</v>
      </c>
      <c r="L18" s="1">
        <v>3</v>
      </c>
      <c r="M18" s="1">
        <v>0</v>
      </c>
      <c r="N18" s="1">
        <v>0.25</v>
      </c>
      <c r="O18" s="1">
        <v>0</v>
      </c>
      <c r="P18" s="1">
        <v>1.2</v>
      </c>
      <c r="Q18" s="1">
        <v>0.2</v>
      </c>
      <c r="R18" s="1">
        <v>10</v>
      </c>
      <c r="S18" s="1">
        <v>4</v>
      </c>
      <c r="T18" s="1">
        <v>0</v>
      </c>
      <c r="U18" s="1">
        <v>4</v>
      </c>
      <c r="V18" s="1">
        <v>0</v>
      </c>
      <c r="W18" s="1">
        <v>0.25</v>
      </c>
      <c r="X18" s="1">
        <v>0.25</v>
      </c>
      <c r="Y18" s="1">
        <v>10</v>
      </c>
      <c r="Z18" s="1">
        <v>4</v>
      </c>
      <c r="AA18" s="1">
        <v>0</v>
      </c>
      <c r="AB18" s="1">
        <v>0</v>
      </c>
      <c r="AC18" s="1">
        <v>0</v>
      </c>
      <c r="AD18" s="1">
        <v>0</v>
      </c>
      <c r="AE18" s="1">
        <v>173</v>
      </c>
      <c r="AF18" s="1">
        <v>85.243213333333301</v>
      </c>
      <c r="AG18" s="8">
        <v>0.52108433734939796</v>
      </c>
      <c r="AH18" s="8">
        <v>0.35555555555555601</v>
      </c>
      <c r="AI18" s="8">
        <v>0.85</v>
      </c>
      <c r="AJ18" s="8">
        <v>0.54014598540145997</v>
      </c>
      <c r="AK18" s="1">
        <v>48</v>
      </c>
      <c r="AL18" s="1">
        <v>51</v>
      </c>
      <c r="AM18" s="1">
        <v>74</v>
      </c>
      <c r="AN18" s="1">
        <v>47</v>
      </c>
      <c r="AO18" s="1">
        <v>47</v>
      </c>
      <c r="AP18" s="1">
        <v>30</v>
      </c>
      <c r="AQ18" s="1">
        <v>18</v>
      </c>
      <c r="AR18" s="16">
        <v>0.625</v>
      </c>
      <c r="AS18" s="8">
        <v>0.820809248554913</v>
      </c>
      <c r="AT18" s="1">
        <v>176</v>
      </c>
      <c r="AU18" s="1">
        <v>80</v>
      </c>
      <c r="AV18" s="1">
        <v>256</v>
      </c>
      <c r="AX18" s="1" t="str">
        <f t="shared" ref="AX18" si="41">B18</f>
        <v>'20201102'</v>
      </c>
      <c r="AY18" s="18" t="s">
        <v>155</v>
      </c>
      <c r="AZ18" s="12">
        <f t="shared" si="1"/>
        <v>173</v>
      </c>
      <c r="BA18" s="12">
        <f t="shared" si="2"/>
        <v>256</v>
      </c>
      <c r="BB18" s="12">
        <f t="shared" si="3"/>
        <v>5114.5927999999985</v>
      </c>
      <c r="BC18" s="12">
        <f t="shared" ref="BC18" si="42">BB18/AZ18</f>
        <v>29.564120231213863</v>
      </c>
      <c r="BD18" s="12">
        <f t="shared" si="5"/>
        <v>47</v>
      </c>
      <c r="BE18" s="12">
        <f t="shared" si="6"/>
        <v>47</v>
      </c>
      <c r="BF18" s="12">
        <f t="shared" si="7"/>
        <v>30</v>
      </c>
      <c r="BG18" s="12">
        <f t="shared" si="8"/>
        <v>18</v>
      </c>
      <c r="BH18" s="1">
        <f t="shared" ref="BH18" si="43">SUM(BD18,BF18)</f>
        <v>77</v>
      </c>
      <c r="BI18" s="1">
        <f t="shared" ref="BI18" si="44">SUM(BE18,BG18)</f>
        <v>65</v>
      </c>
    </row>
    <row r="19" spans="1:61" ht="14.25" x14ac:dyDescent="0.2">
      <c r="A19" s="1" t="s">
        <v>168</v>
      </c>
      <c r="B19" s="1" t="s">
        <v>165</v>
      </c>
      <c r="C19" s="1">
        <v>1000</v>
      </c>
      <c r="D19" s="1">
        <v>5</v>
      </c>
      <c r="E19" s="1">
        <v>1</v>
      </c>
      <c r="F19" s="1">
        <v>3</v>
      </c>
      <c r="G19" s="1">
        <v>1</v>
      </c>
      <c r="H19" s="1">
        <v>0</v>
      </c>
      <c r="I19" s="1">
        <v>1</v>
      </c>
      <c r="J19" s="1">
        <v>2</v>
      </c>
      <c r="K19" s="1">
        <v>0</v>
      </c>
      <c r="L19" s="1">
        <v>3</v>
      </c>
      <c r="M19" s="1">
        <v>0</v>
      </c>
      <c r="N19" s="1">
        <v>0.25</v>
      </c>
      <c r="O19" s="1">
        <v>0</v>
      </c>
      <c r="P19" s="1">
        <v>1.2</v>
      </c>
      <c r="Q19" s="1">
        <v>0.2</v>
      </c>
      <c r="R19" s="1">
        <v>10</v>
      </c>
      <c r="S19" s="1">
        <v>4</v>
      </c>
      <c r="T19" s="1">
        <v>0</v>
      </c>
      <c r="U19" s="1">
        <v>4</v>
      </c>
      <c r="V19" s="1">
        <v>0</v>
      </c>
      <c r="W19" s="1">
        <v>0.25</v>
      </c>
      <c r="X19" s="1">
        <v>0.25</v>
      </c>
      <c r="Y19" s="1">
        <v>10</v>
      </c>
      <c r="Z19" s="1">
        <v>4</v>
      </c>
      <c r="AA19" s="1">
        <v>0</v>
      </c>
      <c r="AB19" s="1">
        <v>0</v>
      </c>
      <c r="AC19" s="1">
        <v>0</v>
      </c>
      <c r="AD19" s="1">
        <v>0</v>
      </c>
      <c r="AE19" s="1">
        <v>191</v>
      </c>
      <c r="AF19" s="1">
        <v>121.80418</v>
      </c>
      <c r="AG19" s="8">
        <v>0.55523255813953498</v>
      </c>
      <c r="AH19" s="8">
        <v>0.38</v>
      </c>
      <c r="AI19" s="8">
        <v>0.74390243902439002</v>
      </c>
      <c r="AJ19" s="8">
        <v>0.65178571428571397</v>
      </c>
      <c r="AK19" s="1">
        <v>57</v>
      </c>
      <c r="AL19" s="1">
        <v>61</v>
      </c>
      <c r="AM19" s="1">
        <v>73</v>
      </c>
      <c r="AN19" s="1">
        <v>52</v>
      </c>
      <c r="AO19" s="1">
        <v>53</v>
      </c>
      <c r="AP19" s="1">
        <v>23</v>
      </c>
      <c r="AQ19" s="1">
        <v>30</v>
      </c>
      <c r="AR19" s="16">
        <v>0.43396226415094302</v>
      </c>
      <c r="AS19" s="8">
        <v>0.82722513089005201</v>
      </c>
      <c r="AT19" s="1">
        <v>224</v>
      </c>
      <c r="AU19" s="1">
        <v>224</v>
      </c>
      <c r="AV19" s="1">
        <v>448</v>
      </c>
      <c r="AX19" s="1" t="str">
        <f t="shared" ref="AX19:AX20" si="45">B19</f>
        <v>'20201104'</v>
      </c>
      <c r="AY19" s="18" t="s">
        <v>161</v>
      </c>
      <c r="AZ19" s="12">
        <f t="shared" si="1"/>
        <v>191</v>
      </c>
      <c r="BA19" s="12">
        <f t="shared" si="2"/>
        <v>448</v>
      </c>
      <c r="BB19" s="12">
        <f t="shared" si="3"/>
        <v>7308.2507999999998</v>
      </c>
      <c r="BC19" s="12">
        <f t="shared" ref="BC19" si="46">BB19/AZ19</f>
        <v>38.263093193717275</v>
      </c>
      <c r="BD19" s="12">
        <f t="shared" si="5"/>
        <v>52</v>
      </c>
      <c r="BE19" s="12">
        <f t="shared" si="6"/>
        <v>53</v>
      </c>
      <c r="BF19" s="12">
        <f t="shared" si="7"/>
        <v>23</v>
      </c>
      <c r="BG19" s="12">
        <f t="shared" si="8"/>
        <v>30</v>
      </c>
      <c r="BH19" s="1">
        <f t="shared" ref="BH19" si="47">SUM(BD19,BF19)</f>
        <v>75</v>
      </c>
      <c r="BI19" s="1">
        <f t="shared" ref="BI19" si="48">SUM(BE19,BG19)</f>
        <v>83</v>
      </c>
    </row>
    <row r="20" spans="1:61" ht="14.25" x14ac:dyDescent="0.2">
      <c r="A20" s="1" t="s">
        <v>173</v>
      </c>
      <c r="B20" s="1" t="s">
        <v>170</v>
      </c>
      <c r="C20" s="1">
        <v>1000</v>
      </c>
      <c r="D20" s="1">
        <v>5</v>
      </c>
      <c r="E20" s="1">
        <v>0</v>
      </c>
      <c r="F20" s="1">
        <v>1</v>
      </c>
      <c r="G20" s="1">
        <v>3</v>
      </c>
      <c r="H20" s="1">
        <v>0</v>
      </c>
      <c r="I20" s="1">
        <v>1</v>
      </c>
      <c r="J20" s="1">
        <v>2</v>
      </c>
      <c r="K20" s="1">
        <v>0</v>
      </c>
      <c r="L20" s="1">
        <v>3</v>
      </c>
      <c r="M20" s="1">
        <v>0</v>
      </c>
      <c r="N20" s="1">
        <v>0.25</v>
      </c>
      <c r="O20" s="1">
        <v>0</v>
      </c>
      <c r="P20" s="1">
        <v>1.2</v>
      </c>
      <c r="Q20" s="1">
        <v>0.2</v>
      </c>
      <c r="R20" s="1">
        <v>10</v>
      </c>
      <c r="S20" s="1">
        <v>4</v>
      </c>
      <c r="T20" s="1">
        <v>0</v>
      </c>
      <c r="U20" s="1">
        <v>4</v>
      </c>
      <c r="V20" s="1">
        <v>0</v>
      </c>
      <c r="W20" s="1">
        <v>0.25</v>
      </c>
      <c r="X20" s="1">
        <v>0.25</v>
      </c>
      <c r="Y20" s="1">
        <v>10</v>
      </c>
      <c r="Z20" s="1">
        <v>4</v>
      </c>
      <c r="AA20" s="1">
        <v>0</v>
      </c>
      <c r="AB20" s="1">
        <v>0</v>
      </c>
      <c r="AC20" s="1">
        <v>0</v>
      </c>
      <c r="AD20" s="1">
        <v>0</v>
      </c>
      <c r="AE20" s="1">
        <v>208</v>
      </c>
      <c r="AF20" s="1">
        <v>88.856646666666705</v>
      </c>
      <c r="AG20" s="8">
        <v>0.70989761092150205</v>
      </c>
      <c r="AH20" s="8">
        <v>0.57142857142857095</v>
      </c>
      <c r="AI20" s="8">
        <v>0.70967741935483897</v>
      </c>
      <c r="AJ20" s="8">
        <v>0.90140845070422504</v>
      </c>
      <c r="AK20" s="1">
        <v>56</v>
      </c>
      <c r="AL20" s="1">
        <v>88</v>
      </c>
      <c r="AM20" s="1">
        <v>64</v>
      </c>
      <c r="AN20" s="1">
        <v>53</v>
      </c>
      <c r="AO20" s="1">
        <v>55</v>
      </c>
      <c r="AP20" s="1">
        <v>13</v>
      </c>
      <c r="AQ20" s="1">
        <v>40</v>
      </c>
      <c r="AR20" s="17">
        <v>0.245283018867925</v>
      </c>
      <c r="AS20" s="8">
        <v>0.77403846153846201</v>
      </c>
      <c r="AT20" s="1">
        <v>128</v>
      </c>
      <c r="AU20" s="1">
        <v>320</v>
      </c>
      <c r="AV20" s="1">
        <v>448</v>
      </c>
      <c r="AX20" s="1" t="str">
        <f t="shared" si="45"/>
        <v>'20201105'</v>
      </c>
      <c r="AY20" s="18" t="s">
        <v>133</v>
      </c>
      <c r="AZ20" s="12">
        <f t="shared" si="1"/>
        <v>208</v>
      </c>
      <c r="BA20" s="12">
        <f t="shared" si="2"/>
        <v>448</v>
      </c>
      <c r="BB20" s="12">
        <f t="shared" si="3"/>
        <v>5331.3988000000027</v>
      </c>
      <c r="BC20" s="12">
        <f t="shared" ref="BC20" si="49">BB20/AZ20</f>
        <v>25.631725000000014</v>
      </c>
      <c r="BD20" s="12">
        <f t="shared" si="5"/>
        <v>53</v>
      </c>
      <c r="BE20" s="12">
        <f t="shared" si="6"/>
        <v>55</v>
      </c>
      <c r="BF20" s="12">
        <f t="shared" si="7"/>
        <v>13</v>
      </c>
      <c r="BG20" s="12">
        <f t="shared" si="8"/>
        <v>40</v>
      </c>
      <c r="BH20" s="1">
        <f t="shared" ref="BH20" si="50">SUM(BD20,BF20)</f>
        <v>66</v>
      </c>
      <c r="BI20" s="1">
        <f t="shared" ref="BI20" si="51">SUM(BE20,BG20)</f>
        <v>95</v>
      </c>
    </row>
    <row r="21" spans="1:61" ht="14.25" x14ac:dyDescent="0.2">
      <c r="A21" s="1" t="s">
        <v>189</v>
      </c>
      <c r="B21" s="1" t="s">
        <v>183</v>
      </c>
      <c r="C21" s="1">
        <v>1000</v>
      </c>
      <c r="D21" s="1">
        <v>5</v>
      </c>
      <c r="E21" s="1">
        <v>0</v>
      </c>
      <c r="F21" s="1">
        <v>1</v>
      </c>
      <c r="G21" s="1">
        <v>3</v>
      </c>
      <c r="H21" s="1">
        <v>0</v>
      </c>
      <c r="I21" s="1">
        <v>1</v>
      </c>
      <c r="J21" s="1">
        <v>2</v>
      </c>
      <c r="K21" s="1">
        <v>0</v>
      </c>
      <c r="L21" s="1">
        <v>3</v>
      </c>
      <c r="M21" s="1">
        <v>0</v>
      </c>
      <c r="N21" s="1">
        <v>0.25</v>
      </c>
      <c r="O21" s="1">
        <v>0</v>
      </c>
      <c r="P21" s="1">
        <v>1.2</v>
      </c>
      <c r="Q21" s="1">
        <v>0.2</v>
      </c>
      <c r="R21" s="1">
        <v>10</v>
      </c>
      <c r="S21" s="1">
        <v>4</v>
      </c>
      <c r="T21" s="1">
        <v>0</v>
      </c>
      <c r="U21" s="1">
        <v>4</v>
      </c>
      <c r="V21" s="1">
        <v>0</v>
      </c>
      <c r="W21" s="1">
        <v>0.25</v>
      </c>
      <c r="X21" s="1">
        <v>0.25</v>
      </c>
      <c r="Y21" s="1">
        <v>10</v>
      </c>
      <c r="Z21" s="1">
        <v>4</v>
      </c>
      <c r="AA21" s="1">
        <v>0</v>
      </c>
      <c r="AB21" s="1">
        <v>0</v>
      </c>
      <c r="AC21" s="1">
        <v>0</v>
      </c>
      <c r="AD21" s="1">
        <v>0</v>
      </c>
      <c r="AE21" s="1">
        <v>167</v>
      </c>
      <c r="AF21" s="1">
        <v>76.446323333333297</v>
      </c>
      <c r="AG21" s="8">
        <v>0.61172161172161199</v>
      </c>
      <c r="AH21" s="8">
        <v>0.51063829787234005</v>
      </c>
      <c r="AI21" s="8">
        <v>0.65517241379310298</v>
      </c>
      <c r="AJ21" s="8">
        <v>0.67391304347826098</v>
      </c>
      <c r="AK21" s="1">
        <v>48</v>
      </c>
      <c r="AL21" s="1">
        <v>57</v>
      </c>
      <c r="AM21" s="1">
        <v>62</v>
      </c>
      <c r="AN21" s="1">
        <v>44</v>
      </c>
      <c r="AO21" s="1">
        <v>45</v>
      </c>
      <c r="AP21" s="1">
        <v>26</v>
      </c>
      <c r="AQ21" s="1">
        <v>19</v>
      </c>
      <c r="AR21" s="17">
        <v>0.57777777777777795</v>
      </c>
      <c r="AS21" s="8">
        <v>0.80239520958083799</v>
      </c>
      <c r="AT21" s="1">
        <v>144</v>
      </c>
      <c r="AU21" s="1">
        <v>160</v>
      </c>
      <c r="AV21" s="1">
        <v>304</v>
      </c>
      <c r="AX21" s="1" t="str">
        <f t="shared" ref="AX21" si="52">B21</f>
        <v>'20201109'</v>
      </c>
      <c r="AY21" s="18" t="s">
        <v>141</v>
      </c>
      <c r="AZ21" s="12">
        <f t="shared" si="1"/>
        <v>167</v>
      </c>
      <c r="BA21" s="12">
        <f t="shared" si="2"/>
        <v>304</v>
      </c>
      <c r="BB21" s="12">
        <f t="shared" si="3"/>
        <v>4586.7793999999976</v>
      </c>
      <c r="BC21" s="12">
        <f t="shared" ref="BC21" si="53">BB21/AZ21</f>
        <v>27.465744910179627</v>
      </c>
      <c r="BD21" s="12">
        <f t="shared" si="5"/>
        <v>44</v>
      </c>
      <c r="BE21" s="12">
        <f t="shared" si="6"/>
        <v>45</v>
      </c>
      <c r="BF21" s="12">
        <f t="shared" si="7"/>
        <v>26</v>
      </c>
      <c r="BG21" s="12">
        <f t="shared" si="8"/>
        <v>19</v>
      </c>
      <c r="BH21" s="1">
        <f t="shared" ref="BH21" si="54">SUM(BD21,BF21)</f>
        <v>70</v>
      </c>
      <c r="BI21" s="1">
        <f t="shared" ref="BI21" si="55">SUM(BE21,BG21)</f>
        <v>64</v>
      </c>
    </row>
    <row r="22" spans="1:61" ht="14.25" x14ac:dyDescent="0.2">
      <c r="A22" s="1" t="s">
        <v>197</v>
      </c>
      <c r="B22" s="1" t="s">
        <v>191</v>
      </c>
      <c r="C22" s="1">
        <v>1000</v>
      </c>
      <c r="D22" s="1">
        <v>5</v>
      </c>
      <c r="E22" s="1">
        <v>0</v>
      </c>
      <c r="F22" s="1">
        <v>1</v>
      </c>
      <c r="G22" s="1">
        <v>3</v>
      </c>
      <c r="H22" s="1">
        <v>0</v>
      </c>
      <c r="I22" s="1">
        <v>1</v>
      </c>
      <c r="J22" s="1">
        <v>2</v>
      </c>
      <c r="K22" s="1">
        <v>0</v>
      </c>
      <c r="L22" s="1">
        <v>3</v>
      </c>
      <c r="M22" s="1">
        <v>0</v>
      </c>
      <c r="N22" s="1">
        <v>0.25</v>
      </c>
      <c r="O22" s="1">
        <v>0</v>
      </c>
      <c r="P22" s="1">
        <v>1.2</v>
      </c>
      <c r="Q22" s="1">
        <v>0.2</v>
      </c>
      <c r="R22" s="1">
        <v>10</v>
      </c>
      <c r="S22" s="1">
        <v>4</v>
      </c>
      <c r="T22" s="1">
        <v>0</v>
      </c>
      <c r="U22" s="1">
        <v>4</v>
      </c>
      <c r="V22" s="1">
        <v>0</v>
      </c>
      <c r="W22" s="1">
        <v>0.25</v>
      </c>
      <c r="X22" s="1">
        <v>0.25</v>
      </c>
      <c r="Y22" s="1">
        <v>10</v>
      </c>
      <c r="Z22" s="1">
        <v>4</v>
      </c>
      <c r="AA22" s="1">
        <v>0</v>
      </c>
      <c r="AB22" s="1">
        <v>0</v>
      </c>
      <c r="AC22" s="1">
        <v>0</v>
      </c>
      <c r="AD22" s="1">
        <v>0</v>
      </c>
      <c r="AE22" s="1">
        <v>105</v>
      </c>
      <c r="AF22" s="1">
        <v>55.018688333333301</v>
      </c>
      <c r="AG22" s="8">
        <v>0.664556962025316</v>
      </c>
      <c r="AH22" s="8">
        <v>0.50793650793650802</v>
      </c>
      <c r="AI22" s="8">
        <v>0.66666666666666696</v>
      </c>
      <c r="AJ22" s="8">
        <v>0.92105263157894701</v>
      </c>
      <c r="AK22" s="1">
        <v>32</v>
      </c>
      <c r="AL22" s="1">
        <v>38</v>
      </c>
      <c r="AM22" s="1">
        <v>35</v>
      </c>
      <c r="AN22" s="1">
        <v>31</v>
      </c>
      <c r="AO22" s="1">
        <v>30</v>
      </c>
      <c r="AP22" s="1">
        <v>17</v>
      </c>
      <c r="AQ22" s="1">
        <v>13</v>
      </c>
      <c r="AR22" s="17">
        <v>0.56666666666666698</v>
      </c>
      <c r="AS22" s="8">
        <v>0.86666666666666703</v>
      </c>
      <c r="AT22" s="1">
        <v>112</v>
      </c>
      <c r="AU22" s="1">
        <v>96</v>
      </c>
      <c r="AV22" s="1">
        <v>208</v>
      </c>
      <c r="AX22" s="1" t="str">
        <f t="shared" ref="AX22" si="56">B22</f>
        <v>'20201110'</v>
      </c>
      <c r="AY22" s="18" t="s">
        <v>149</v>
      </c>
      <c r="AZ22" s="12">
        <f t="shared" si="1"/>
        <v>105</v>
      </c>
      <c r="BA22" s="12">
        <f t="shared" si="2"/>
        <v>208</v>
      </c>
      <c r="BB22" s="12">
        <f t="shared" si="3"/>
        <v>3301.121299999998</v>
      </c>
      <c r="BC22" s="12">
        <f t="shared" ref="BC22" si="57">BB22/AZ22</f>
        <v>31.439250476190455</v>
      </c>
      <c r="BD22" s="12">
        <f t="shared" si="5"/>
        <v>31</v>
      </c>
      <c r="BE22" s="12">
        <f t="shared" si="6"/>
        <v>30</v>
      </c>
      <c r="BF22" s="12">
        <f t="shared" si="7"/>
        <v>17</v>
      </c>
      <c r="BG22" s="12">
        <f t="shared" si="8"/>
        <v>13</v>
      </c>
      <c r="BH22" s="1">
        <f t="shared" ref="BH22" si="58">SUM(BD22,BF22)</f>
        <v>48</v>
      </c>
      <c r="BI22" s="1">
        <f t="shared" ref="BI22" si="59">SUM(BE22,BG22)</f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P21"/>
  <sheetViews>
    <sheetView topLeftCell="AN1" workbookViewId="0">
      <selection activeCell="AS22" sqref="AS22"/>
    </sheetView>
  </sheetViews>
  <sheetFormatPr defaultColWidth="8.625" defaultRowHeight="12.75" x14ac:dyDescent="0.2"/>
  <cols>
    <col min="1" max="1" width="28.5" style="18" customWidth="1"/>
    <col min="2" max="2" width="8.625" style="18" bestFit="1" customWidth="1"/>
    <col min="3" max="3" width="8.625" style="18" customWidth="1"/>
    <col min="4" max="4" width="8.625" style="18"/>
    <col min="5" max="12" width="8.625" style="18" customWidth="1"/>
    <col min="13" max="26" width="8.625" style="18"/>
    <col min="27" max="31" width="8.625" style="18" customWidth="1"/>
    <col min="32" max="33" width="8.625" style="18"/>
    <col min="34" max="37" width="8.625" style="41"/>
    <col min="38" max="44" width="8.625" style="18"/>
    <col min="45" max="45" width="8.625" style="42"/>
    <col min="46" max="46" width="8.625" style="41"/>
    <col min="47" max="54" width="8.625" style="18"/>
    <col min="55" max="55" width="8.625" style="49"/>
    <col min="56" max="56" width="8.625" style="41"/>
    <col min="57" max="16384" width="8.625" style="18"/>
  </cols>
  <sheetData>
    <row r="1" spans="1:68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280</v>
      </c>
      <c r="AF1" s="3" t="s">
        <v>16</v>
      </c>
      <c r="AG1" s="3" t="s">
        <v>21</v>
      </c>
      <c r="AH1" s="2" t="s">
        <v>17</v>
      </c>
      <c r="AI1" s="2" t="s">
        <v>19</v>
      </c>
      <c r="AJ1" s="2" t="s">
        <v>18</v>
      </c>
      <c r="AK1" s="2" t="s">
        <v>20</v>
      </c>
      <c r="AL1" s="4" t="s">
        <v>24</v>
      </c>
      <c r="AM1" s="4" t="s">
        <v>22</v>
      </c>
      <c r="AN1" s="4" t="s">
        <v>117</v>
      </c>
      <c r="AO1" s="4" t="s">
        <v>25</v>
      </c>
      <c r="AP1" s="4" t="s">
        <v>26</v>
      </c>
      <c r="AQ1" s="5" t="s">
        <v>27</v>
      </c>
      <c r="AR1" s="4" t="s">
        <v>28</v>
      </c>
      <c r="AS1" s="20" t="s">
        <v>29</v>
      </c>
      <c r="AT1" s="2" t="s">
        <v>30</v>
      </c>
      <c r="AU1" s="3" t="s">
        <v>32</v>
      </c>
      <c r="AV1" s="3" t="s">
        <v>33</v>
      </c>
      <c r="AW1" s="7" t="s">
        <v>31</v>
      </c>
      <c r="AY1" s="13" t="s">
        <v>84</v>
      </c>
      <c r="AZ1" s="9" t="s">
        <v>74</v>
      </c>
      <c r="BA1" s="9" t="s">
        <v>93</v>
      </c>
      <c r="BB1" s="9" t="s">
        <v>105</v>
      </c>
      <c r="BC1" s="31" t="s">
        <v>94</v>
      </c>
      <c r="BD1" s="15" t="s">
        <v>75</v>
      </c>
      <c r="BE1" s="2" t="s">
        <v>76</v>
      </c>
      <c r="BF1" s="2" t="s">
        <v>77</v>
      </c>
      <c r="BG1" s="2" t="s">
        <v>78</v>
      </c>
      <c r="BH1" s="2" t="s">
        <v>79</v>
      </c>
      <c r="BI1" s="2" t="s">
        <v>80</v>
      </c>
      <c r="BJ1" s="2" t="s">
        <v>81</v>
      </c>
      <c r="BK1" s="2" t="s">
        <v>290</v>
      </c>
      <c r="BL1" s="2" t="s">
        <v>291</v>
      </c>
      <c r="BM1" s="25">
        <f>SUM($AO$2:$AO$1048576,$AQ$2:$AQ$1048576)</f>
        <v>967</v>
      </c>
      <c r="BN1" s="25">
        <f>SUM($AP$2:$AP$1048576,$AR$2:$AR$1048576)</f>
        <v>877</v>
      </c>
      <c r="BO1" s="25">
        <f>SUM($AU$2:$AU$1048576)</f>
        <v>3356</v>
      </c>
      <c r="BP1" s="25">
        <f>SUM($AV$2:$AV$1048576)</f>
        <v>3232</v>
      </c>
    </row>
    <row r="2" spans="1:68" x14ac:dyDescent="0.2">
      <c r="A2" s="18" t="s">
        <v>174</v>
      </c>
      <c r="B2" s="40" t="s">
        <v>175</v>
      </c>
      <c r="C2" s="18">
        <v>1000</v>
      </c>
      <c r="D2" s="18">
        <v>2</v>
      </c>
      <c r="E2" s="18">
        <v>1</v>
      </c>
      <c r="F2" s="18">
        <v>2</v>
      </c>
      <c r="G2" s="18">
        <v>3</v>
      </c>
      <c r="H2" s="18">
        <v>2</v>
      </c>
      <c r="I2" s="18">
        <v>3</v>
      </c>
      <c r="J2" s="18">
        <v>1</v>
      </c>
      <c r="K2" s="18">
        <v>0</v>
      </c>
      <c r="L2" s="18">
        <v>2</v>
      </c>
      <c r="M2" s="18">
        <v>0</v>
      </c>
      <c r="N2" s="18">
        <v>0.2</v>
      </c>
      <c r="O2" s="18">
        <v>0</v>
      </c>
      <c r="P2" s="18">
        <v>0</v>
      </c>
      <c r="Q2" s="18">
        <v>0</v>
      </c>
      <c r="R2" s="18">
        <v>0</v>
      </c>
      <c r="S2" s="18">
        <v>1</v>
      </c>
      <c r="T2" s="18">
        <v>0</v>
      </c>
      <c r="U2" s="18">
        <v>1</v>
      </c>
      <c r="V2" s="18">
        <v>0</v>
      </c>
      <c r="W2" s="18">
        <v>1</v>
      </c>
      <c r="X2" s="18">
        <v>1</v>
      </c>
      <c r="Y2" s="18">
        <v>100000000000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F2" s="18">
        <v>14</v>
      </c>
      <c r="AG2" s="18">
        <v>8.2012649999999994</v>
      </c>
      <c r="AH2" s="41">
        <v>0.66666666666666696</v>
      </c>
      <c r="AI2" s="41" t="s">
        <v>39</v>
      </c>
      <c r="AJ2" s="41">
        <v>0.66666666666666696</v>
      </c>
      <c r="AK2" s="41" t="s">
        <v>39</v>
      </c>
      <c r="AL2" s="18">
        <v>0</v>
      </c>
      <c r="AM2" s="18">
        <v>14</v>
      </c>
      <c r="AN2" s="18">
        <v>0</v>
      </c>
      <c r="AO2" s="18">
        <v>14</v>
      </c>
      <c r="AP2" s="18">
        <v>0</v>
      </c>
      <c r="AQ2" s="18">
        <v>0</v>
      </c>
      <c r="AR2" s="18">
        <v>0</v>
      </c>
      <c r="AS2" s="42" t="s">
        <v>39</v>
      </c>
      <c r="AT2" s="41">
        <v>1</v>
      </c>
      <c r="AU2" s="18">
        <v>56</v>
      </c>
      <c r="AV2" s="18">
        <v>0</v>
      </c>
      <c r="AW2" s="18">
        <v>56</v>
      </c>
      <c r="AY2" s="18" t="str">
        <f t="shared" ref="AY2:AY17" si="0">B2</f>
        <v>'20201106'</v>
      </c>
      <c r="AZ2" s="18" t="s">
        <v>184</v>
      </c>
      <c r="BA2" s="30">
        <f t="shared" ref="BA2:BA21" si="1">SUMIF($B$2:$B$1048576,$B2,$AF$2:$AF$1048576)</f>
        <v>46</v>
      </c>
      <c r="BB2" s="30">
        <f t="shared" ref="BB2:BB21" si="2">SUMIF($B$2:$B$1048576,$B2,$AW$2:$AW$1048576)</f>
        <v>180</v>
      </c>
      <c r="BC2" s="32">
        <f t="shared" ref="BC2:BC21" si="3">SUMIF($B$2:$B$1048576,$B2,$AG$2:$AG$1048576)*60</f>
        <v>1484.8948000000019</v>
      </c>
      <c r="BD2" s="32">
        <f t="shared" ref="BD2:BD7" si="4">BC2/BA2</f>
        <v>32.280321739130478</v>
      </c>
      <c r="BE2" s="30">
        <f t="shared" ref="BE2:BE21" si="5">SUMIF($B$2:$B$1048576,$B2,$AO$2:$AO$1048576)</f>
        <v>22</v>
      </c>
      <c r="BF2" s="30">
        <f t="shared" ref="BF2:BF21" si="6">SUMIF($B$2:$B$1048576,$B2,$AP$2:$AP$1048576)</f>
        <v>23</v>
      </c>
      <c r="BG2" s="30">
        <f t="shared" ref="BG2:BG21" si="7">SUMIF($B$2:$B$1048576,$B2,$AQ$2:$AQ$1048576)</f>
        <v>0</v>
      </c>
      <c r="BH2" s="30">
        <f t="shared" ref="BH2:BH21" si="8">SUMIF($B$2:$B$1048576,$B2,$AR$2:$AR$1048576)</f>
        <v>0</v>
      </c>
      <c r="BI2" s="18">
        <f t="shared" ref="BI2:BJ4" si="9">SUM(BE2,BG2)</f>
        <v>22</v>
      </c>
      <c r="BJ2" s="18">
        <f t="shared" si="9"/>
        <v>23</v>
      </c>
      <c r="BK2" s="30">
        <f>SUMIF($B$2:$B$1048576,$B2,$AU$2:$AU$1048576)</f>
        <v>88</v>
      </c>
      <c r="BL2" s="30">
        <f>SUMIF($B$2:$B$1048576,$B2,$AV$2:$AV$1048576)</f>
        <v>92</v>
      </c>
      <c r="BM2" s="30"/>
      <c r="BN2" s="30"/>
      <c r="BO2" s="30"/>
      <c r="BP2" s="30"/>
    </row>
    <row r="3" spans="1:68" s="25" customFormat="1" x14ac:dyDescent="0.2">
      <c r="A3" s="25" t="s">
        <v>176</v>
      </c>
      <c r="B3" s="38" t="s">
        <v>175</v>
      </c>
      <c r="C3" s="25">
        <v>1000</v>
      </c>
      <c r="D3" s="25">
        <v>3</v>
      </c>
      <c r="E3" s="25">
        <v>1</v>
      </c>
      <c r="F3" s="25">
        <v>2</v>
      </c>
      <c r="G3" s="25">
        <v>3</v>
      </c>
      <c r="H3" s="25">
        <v>2</v>
      </c>
      <c r="I3" s="25">
        <v>3</v>
      </c>
      <c r="J3" s="25">
        <v>1</v>
      </c>
      <c r="K3" s="25">
        <v>0</v>
      </c>
      <c r="L3" s="25">
        <v>2</v>
      </c>
      <c r="M3" s="25">
        <v>0</v>
      </c>
      <c r="N3" s="25">
        <v>0.2</v>
      </c>
      <c r="O3" s="25">
        <v>0</v>
      </c>
      <c r="P3" s="25">
        <v>0</v>
      </c>
      <c r="Q3" s="25">
        <v>0</v>
      </c>
      <c r="R3" s="25">
        <v>0</v>
      </c>
      <c r="S3" s="25">
        <v>1</v>
      </c>
      <c r="T3" s="25">
        <v>0</v>
      </c>
      <c r="U3" s="25">
        <v>1</v>
      </c>
      <c r="V3" s="25">
        <v>0</v>
      </c>
      <c r="W3" s="25">
        <v>1</v>
      </c>
      <c r="X3" s="25">
        <v>1</v>
      </c>
      <c r="Y3" s="25">
        <v>100000000000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F3" s="25">
        <v>32</v>
      </c>
      <c r="AG3" s="25">
        <v>16.546981666666699</v>
      </c>
      <c r="AH3" s="36">
        <v>0.47761194029850701</v>
      </c>
      <c r="AI3" s="36" t="s">
        <v>39</v>
      </c>
      <c r="AJ3" s="36">
        <v>0.33333333333333298</v>
      </c>
      <c r="AK3" s="36">
        <v>0.55813953488372103</v>
      </c>
      <c r="AL3" s="25">
        <v>0</v>
      </c>
      <c r="AM3" s="25">
        <v>8</v>
      </c>
      <c r="AN3" s="25">
        <v>24</v>
      </c>
      <c r="AO3" s="25">
        <v>8</v>
      </c>
      <c r="AP3" s="25">
        <v>23</v>
      </c>
      <c r="AQ3" s="25">
        <v>0</v>
      </c>
      <c r="AR3" s="25">
        <v>0</v>
      </c>
      <c r="AS3" s="39" t="s">
        <v>39</v>
      </c>
      <c r="AT3" s="36">
        <v>0.96875</v>
      </c>
      <c r="AU3" s="25">
        <v>32</v>
      </c>
      <c r="AV3" s="25">
        <v>92</v>
      </c>
      <c r="AW3" s="25">
        <v>124</v>
      </c>
      <c r="AY3" s="25" t="str">
        <f t="shared" si="0"/>
        <v>'20201106'</v>
      </c>
      <c r="AZ3" s="25" t="s">
        <v>184</v>
      </c>
      <c r="BA3" s="25">
        <f t="shared" si="1"/>
        <v>46</v>
      </c>
      <c r="BB3" s="25">
        <f t="shared" si="2"/>
        <v>180</v>
      </c>
      <c r="BC3" s="33">
        <f t="shared" si="3"/>
        <v>1484.8948000000019</v>
      </c>
      <c r="BD3" s="33">
        <f t="shared" si="4"/>
        <v>32.280321739130478</v>
      </c>
      <c r="BE3" s="25">
        <f t="shared" si="5"/>
        <v>22</v>
      </c>
      <c r="BF3" s="25">
        <f t="shared" si="6"/>
        <v>23</v>
      </c>
      <c r="BG3" s="25">
        <f t="shared" si="7"/>
        <v>0</v>
      </c>
      <c r="BH3" s="25">
        <f t="shared" si="8"/>
        <v>0</v>
      </c>
      <c r="BI3" s="25">
        <f t="shared" si="9"/>
        <v>22</v>
      </c>
      <c r="BJ3" s="25">
        <f t="shared" si="9"/>
        <v>23</v>
      </c>
      <c r="BK3" s="25">
        <f t="shared" ref="BK3:BK21" si="10">SUMIF($B$2:$B$1048576,$B3,$AU$2:$AU$1048576)</f>
        <v>88</v>
      </c>
      <c r="BL3" s="25">
        <f t="shared" ref="BL3:BL21" si="11">SUMIF($B$2:$B$1048576,$B3,$AV$2:$AV$1048576)</f>
        <v>92</v>
      </c>
    </row>
    <row r="4" spans="1:68" s="29" customFormat="1" x14ac:dyDescent="0.2">
      <c r="A4" s="29" t="s">
        <v>182</v>
      </c>
      <c r="B4" s="44" t="s">
        <v>183</v>
      </c>
      <c r="C4" s="29">
        <v>1000</v>
      </c>
      <c r="D4" s="29">
        <v>3</v>
      </c>
      <c r="E4" s="29">
        <v>1</v>
      </c>
      <c r="F4" s="29">
        <v>2</v>
      </c>
      <c r="G4" s="29">
        <v>3</v>
      </c>
      <c r="H4" s="29">
        <v>0</v>
      </c>
      <c r="I4" s="29">
        <v>3</v>
      </c>
      <c r="J4" s="29">
        <v>1</v>
      </c>
      <c r="K4" s="29">
        <v>0</v>
      </c>
      <c r="L4" s="29">
        <v>2</v>
      </c>
      <c r="M4" s="29">
        <v>0</v>
      </c>
      <c r="N4" s="29">
        <v>0.2</v>
      </c>
      <c r="O4" s="29">
        <v>0</v>
      </c>
      <c r="P4" s="29">
        <v>0</v>
      </c>
      <c r="Q4" s="29">
        <v>0</v>
      </c>
      <c r="R4" s="29">
        <v>0</v>
      </c>
      <c r="S4" s="29">
        <v>1</v>
      </c>
      <c r="T4" s="29">
        <v>0</v>
      </c>
      <c r="U4" s="29">
        <v>1</v>
      </c>
      <c r="V4" s="29">
        <v>0</v>
      </c>
      <c r="W4" s="29">
        <v>1</v>
      </c>
      <c r="X4" s="29">
        <v>1</v>
      </c>
      <c r="Y4" s="29">
        <v>100000000000</v>
      </c>
      <c r="Z4" s="29">
        <v>0</v>
      </c>
      <c r="AA4" s="29">
        <v>0</v>
      </c>
      <c r="AB4" s="29">
        <v>0</v>
      </c>
      <c r="AC4" s="29">
        <v>0</v>
      </c>
      <c r="AD4" s="29">
        <v>0</v>
      </c>
      <c r="AF4" s="29">
        <v>93</v>
      </c>
      <c r="AG4" s="29">
        <v>54.706499999999998</v>
      </c>
      <c r="AH4" s="37">
        <v>0.308970099667774</v>
      </c>
      <c r="AI4" s="37" t="s">
        <v>39</v>
      </c>
      <c r="AJ4" s="37">
        <v>0.29838709677419401</v>
      </c>
      <c r="AK4" s="37">
        <v>0.31638418079096098</v>
      </c>
      <c r="AL4" s="29">
        <v>0</v>
      </c>
      <c r="AM4" s="29">
        <v>37</v>
      </c>
      <c r="AN4" s="29">
        <v>56</v>
      </c>
      <c r="AO4" s="29">
        <v>36</v>
      </c>
      <c r="AP4" s="29">
        <v>56</v>
      </c>
      <c r="AQ4" s="29">
        <v>0</v>
      </c>
      <c r="AR4" s="29">
        <v>0</v>
      </c>
      <c r="AS4" s="43" t="s">
        <v>39</v>
      </c>
      <c r="AT4" s="37">
        <v>0.989247311827957</v>
      </c>
      <c r="AU4" s="29">
        <v>144</v>
      </c>
      <c r="AV4" s="29">
        <v>224</v>
      </c>
      <c r="AW4" s="29">
        <v>368</v>
      </c>
      <c r="AY4" s="29" t="str">
        <f t="shared" si="0"/>
        <v>'20201109'</v>
      </c>
      <c r="AZ4" s="29" t="s">
        <v>184</v>
      </c>
      <c r="BA4" s="29">
        <f t="shared" si="1"/>
        <v>93</v>
      </c>
      <c r="BB4" s="29">
        <f t="shared" si="2"/>
        <v>368</v>
      </c>
      <c r="BC4" s="34">
        <f t="shared" si="3"/>
        <v>3282.39</v>
      </c>
      <c r="BD4" s="34">
        <f t="shared" si="4"/>
        <v>35.29451612903226</v>
      </c>
      <c r="BE4" s="29">
        <f t="shared" si="5"/>
        <v>36</v>
      </c>
      <c r="BF4" s="29">
        <f t="shared" si="6"/>
        <v>56</v>
      </c>
      <c r="BG4" s="29">
        <f t="shared" si="7"/>
        <v>0</v>
      </c>
      <c r="BH4" s="29">
        <f t="shared" si="8"/>
        <v>0</v>
      </c>
      <c r="BI4" s="29">
        <f t="shared" si="9"/>
        <v>36</v>
      </c>
      <c r="BJ4" s="29">
        <f t="shared" si="9"/>
        <v>56</v>
      </c>
      <c r="BK4" s="29">
        <f t="shared" si="10"/>
        <v>144</v>
      </c>
      <c r="BL4" s="29">
        <f t="shared" si="11"/>
        <v>224</v>
      </c>
    </row>
    <row r="5" spans="1:68" x14ac:dyDescent="0.2">
      <c r="A5" s="18" t="s">
        <v>202</v>
      </c>
      <c r="B5" s="40" t="s">
        <v>191</v>
      </c>
      <c r="C5" s="18">
        <v>1000</v>
      </c>
      <c r="D5" s="18">
        <v>2</v>
      </c>
      <c r="E5" s="18">
        <v>1</v>
      </c>
      <c r="F5" s="18">
        <v>2</v>
      </c>
      <c r="G5" s="18">
        <v>3</v>
      </c>
      <c r="H5" s="18">
        <v>0</v>
      </c>
      <c r="I5" s="18">
        <v>3</v>
      </c>
      <c r="J5" s="18">
        <v>1</v>
      </c>
      <c r="K5" s="18">
        <v>0</v>
      </c>
      <c r="L5" s="18">
        <v>2</v>
      </c>
      <c r="M5" s="18">
        <v>0</v>
      </c>
      <c r="N5" s="18">
        <v>0.2</v>
      </c>
      <c r="O5" s="18">
        <v>0</v>
      </c>
      <c r="P5" s="18">
        <v>0</v>
      </c>
      <c r="Q5" s="18">
        <v>0</v>
      </c>
      <c r="R5" s="18">
        <v>0</v>
      </c>
      <c r="S5" s="18">
        <v>1</v>
      </c>
      <c r="T5" s="18">
        <v>0</v>
      </c>
      <c r="U5" s="18">
        <v>1</v>
      </c>
      <c r="V5" s="18">
        <v>0</v>
      </c>
      <c r="W5" s="18">
        <v>1</v>
      </c>
      <c r="X5" s="18">
        <v>1</v>
      </c>
      <c r="Y5" s="18">
        <v>100000000000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F5" s="18">
        <v>2</v>
      </c>
      <c r="AG5" s="18">
        <v>14.986278333333299</v>
      </c>
      <c r="AH5" s="41">
        <v>0.33333333333333298</v>
      </c>
      <c r="AI5" s="41" t="s">
        <v>39</v>
      </c>
      <c r="AJ5" s="41">
        <v>0.33333333333333298</v>
      </c>
      <c r="AK5" s="41" t="s">
        <v>39</v>
      </c>
      <c r="AL5" s="18">
        <v>0</v>
      </c>
      <c r="AM5" s="18">
        <v>2</v>
      </c>
      <c r="AN5" s="18">
        <v>0</v>
      </c>
      <c r="AO5" s="18">
        <v>2</v>
      </c>
      <c r="AP5" s="18">
        <v>0</v>
      </c>
      <c r="AQ5" s="18">
        <v>0</v>
      </c>
      <c r="AR5" s="18">
        <v>0</v>
      </c>
      <c r="AS5" s="42" t="s">
        <v>39</v>
      </c>
      <c r="AT5" s="41">
        <v>1</v>
      </c>
      <c r="AU5" s="18">
        <v>8</v>
      </c>
      <c r="AV5" s="18">
        <v>0</v>
      </c>
      <c r="AW5" s="18">
        <v>8</v>
      </c>
      <c r="AY5" s="18" t="str">
        <f t="shared" si="0"/>
        <v>'20201110'</v>
      </c>
      <c r="AZ5" s="18" t="s">
        <v>184</v>
      </c>
      <c r="BA5" s="30">
        <f t="shared" si="1"/>
        <v>10</v>
      </c>
      <c r="BB5" s="30">
        <f t="shared" si="2"/>
        <v>36</v>
      </c>
      <c r="BC5" s="32">
        <f t="shared" si="3"/>
        <v>2935.536699999996</v>
      </c>
      <c r="BD5" s="32">
        <f t="shared" si="4"/>
        <v>293.55366999999961</v>
      </c>
      <c r="BE5" s="30">
        <f t="shared" si="5"/>
        <v>8</v>
      </c>
      <c r="BF5" s="30">
        <f t="shared" si="6"/>
        <v>1</v>
      </c>
      <c r="BG5" s="30">
        <f t="shared" si="7"/>
        <v>0</v>
      </c>
      <c r="BH5" s="30">
        <f t="shared" si="8"/>
        <v>0</v>
      </c>
      <c r="BI5" s="18">
        <f t="shared" ref="BI5:BI7" si="12">SUM(BE5,BG5)</f>
        <v>8</v>
      </c>
      <c r="BJ5" s="18">
        <f t="shared" ref="BJ5:BJ7" si="13">SUM(BF5,BH5)</f>
        <v>1</v>
      </c>
      <c r="BK5" s="18">
        <f t="shared" si="10"/>
        <v>32</v>
      </c>
      <c r="BL5" s="18">
        <f t="shared" si="11"/>
        <v>4</v>
      </c>
    </row>
    <row r="6" spans="1:68" s="25" customFormat="1" x14ac:dyDescent="0.2">
      <c r="A6" s="25" t="s">
        <v>201</v>
      </c>
      <c r="B6" s="38" t="s">
        <v>191</v>
      </c>
      <c r="C6" s="25">
        <v>1000</v>
      </c>
      <c r="D6" s="25">
        <v>2</v>
      </c>
      <c r="E6" s="25">
        <v>1</v>
      </c>
      <c r="F6" s="25">
        <v>2</v>
      </c>
      <c r="G6" s="25">
        <v>3</v>
      </c>
      <c r="H6" s="25">
        <v>0</v>
      </c>
      <c r="I6" s="25">
        <v>3</v>
      </c>
      <c r="J6" s="25">
        <v>1</v>
      </c>
      <c r="K6" s="25">
        <v>0</v>
      </c>
      <c r="L6" s="25">
        <v>2</v>
      </c>
      <c r="M6" s="25">
        <v>0</v>
      </c>
      <c r="N6" s="25">
        <v>0.2</v>
      </c>
      <c r="O6" s="25">
        <v>0</v>
      </c>
      <c r="P6" s="25">
        <v>0</v>
      </c>
      <c r="Q6" s="25">
        <v>0</v>
      </c>
      <c r="R6" s="25">
        <v>0</v>
      </c>
      <c r="S6" s="25">
        <v>1</v>
      </c>
      <c r="T6" s="25">
        <v>0</v>
      </c>
      <c r="U6" s="25">
        <v>1</v>
      </c>
      <c r="V6" s="25">
        <v>0</v>
      </c>
      <c r="W6" s="25">
        <v>1</v>
      </c>
      <c r="X6" s="25">
        <v>1</v>
      </c>
      <c r="Y6" s="25">
        <v>100000000000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F6" s="25">
        <v>8</v>
      </c>
      <c r="AG6" s="25">
        <v>33.939333333333302</v>
      </c>
      <c r="AH6" s="36">
        <v>0.42105263157894701</v>
      </c>
      <c r="AI6" s="36" t="s">
        <v>39</v>
      </c>
      <c r="AJ6" s="36">
        <v>0.4</v>
      </c>
      <c r="AK6" s="36">
        <v>0.5</v>
      </c>
      <c r="AL6" s="25">
        <v>0</v>
      </c>
      <c r="AM6" s="25">
        <v>6</v>
      </c>
      <c r="AN6" s="25">
        <v>2</v>
      </c>
      <c r="AO6" s="25">
        <v>6</v>
      </c>
      <c r="AP6" s="25">
        <v>1</v>
      </c>
      <c r="AQ6" s="25">
        <v>0</v>
      </c>
      <c r="AR6" s="25">
        <v>0</v>
      </c>
      <c r="AS6" s="39" t="s">
        <v>39</v>
      </c>
      <c r="AT6" s="36">
        <v>0.875</v>
      </c>
      <c r="AU6" s="25">
        <v>24</v>
      </c>
      <c r="AV6" s="25">
        <v>4</v>
      </c>
      <c r="AW6" s="25">
        <v>28</v>
      </c>
      <c r="AY6" s="25" t="str">
        <f t="shared" si="0"/>
        <v>'20201110'</v>
      </c>
      <c r="AZ6" s="25" t="s">
        <v>184</v>
      </c>
      <c r="BA6" s="25">
        <f t="shared" si="1"/>
        <v>10</v>
      </c>
      <c r="BB6" s="25">
        <f t="shared" si="2"/>
        <v>36</v>
      </c>
      <c r="BC6" s="33">
        <f t="shared" si="3"/>
        <v>2935.536699999996</v>
      </c>
      <c r="BD6" s="33">
        <f t="shared" si="4"/>
        <v>293.55366999999961</v>
      </c>
      <c r="BE6" s="25">
        <f t="shared" si="5"/>
        <v>8</v>
      </c>
      <c r="BF6" s="25">
        <f t="shared" si="6"/>
        <v>1</v>
      </c>
      <c r="BG6" s="25">
        <f t="shared" si="7"/>
        <v>0</v>
      </c>
      <c r="BH6" s="25">
        <f t="shared" si="8"/>
        <v>0</v>
      </c>
      <c r="BI6" s="25">
        <f t="shared" si="12"/>
        <v>8</v>
      </c>
      <c r="BJ6" s="25">
        <f t="shared" si="13"/>
        <v>1</v>
      </c>
      <c r="BK6" s="25">
        <f t="shared" si="10"/>
        <v>32</v>
      </c>
      <c r="BL6" s="25">
        <f t="shared" si="11"/>
        <v>4</v>
      </c>
    </row>
    <row r="7" spans="1:68" s="29" customFormat="1" x14ac:dyDescent="0.2">
      <c r="A7" s="29" t="s">
        <v>203</v>
      </c>
      <c r="B7" s="44" t="s">
        <v>200</v>
      </c>
      <c r="C7" s="29">
        <v>1000</v>
      </c>
      <c r="D7" s="29">
        <v>2</v>
      </c>
      <c r="E7" s="29">
        <v>1</v>
      </c>
      <c r="F7" s="29">
        <v>2</v>
      </c>
      <c r="G7" s="29">
        <v>3</v>
      </c>
      <c r="H7" s="29">
        <v>0</v>
      </c>
      <c r="I7" s="29">
        <v>3</v>
      </c>
      <c r="J7" s="29">
        <v>1</v>
      </c>
      <c r="K7" s="29">
        <v>0</v>
      </c>
      <c r="L7" s="29">
        <v>2</v>
      </c>
      <c r="M7" s="29">
        <v>0</v>
      </c>
      <c r="N7" s="29">
        <v>0.2</v>
      </c>
      <c r="O7" s="29">
        <v>0</v>
      </c>
      <c r="P7" s="29">
        <v>0</v>
      </c>
      <c r="Q7" s="29">
        <v>0</v>
      </c>
      <c r="R7" s="29">
        <v>0</v>
      </c>
      <c r="S7" s="29">
        <v>1</v>
      </c>
      <c r="T7" s="29">
        <v>0</v>
      </c>
      <c r="U7" s="29">
        <v>1</v>
      </c>
      <c r="V7" s="29">
        <v>0</v>
      </c>
      <c r="W7" s="29">
        <v>1</v>
      </c>
      <c r="X7" s="29">
        <v>1</v>
      </c>
      <c r="Y7" s="29">
        <v>100000000000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F7" s="29">
        <v>13</v>
      </c>
      <c r="AG7" s="29">
        <v>18.055731666666698</v>
      </c>
      <c r="AH7" s="37">
        <v>0.43333333333333302</v>
      </c>
      <c r="AI7" s="37" t="s">
        <v>39</v>
      </c>
      <c r="AJ7" s="37">
        <v>0.42105263157894701</v>
      </c>
      <c r="AK7" s="37">
        <v>0.45454545454545497</v>
      </c>
      <c r="AL7" s="29">
        <v>0</v>
      </c>
      <c r="AM7" s="29">
        <v>8</v>
      </c>
      <c r="AN7" s="29">
        <v>5</v>
      </c>
      <c r="AO7" s="29">
        <v>8</v>
      </c>
      <c r="AP7" s="29">
        <v>4</v>
      </c>
      <c r="AQ7" s="29">
        <v>0</v>
      </c>
      <c r="AR7" s="29">
        <v>0</v>
      </c>
      <c r="AS7" s="43" t="s">
        <v>39</v>
      </c>
      <c r="AT7" s="37">
        <v>0.92307692307692302</v>
      </c>
      <c r="AU7" s="29">
        <v>32</v>
      </c>
      <c r="AV7" s="29">
        <v>16</v>
      </c>
      <c r="AW7" s="29">
        <v>48</v>
      </c>
      <c r="AY7" s="29" t="str">
        <f t="shared" si="0"/>
        <v>'20201111'</v>
      </c>
      <c r="AZ7" s="29" t="s">
        <v>184</v>
      </c>
      <c r="BA7" s="29">
        <f t="shared" si="1"/>
        <v>13</v>
      </c>
      <c r="BB7" s="29">
        <f t="shared" si="2"/>
        <v>48</v>
      </c>
      <c r="BC7" s="34">
        <f t="shared" si="3"/>
        <v>1083.3439000000019</v>
      </c>
      <c r="BD7" s="34">
        <f t="shared" si="4"/>
        <v>83.334146153846305</v>
      </c>
      <c r="BE7" s="29">
        <f t="shared" si="5"/>
        <v>8</v>
      </c>
      <c r="BF7" s="29">
        <f t="shared" si="6"/>
        <v>4</v>
      </c>
      <c r="BG7" s="29">
        <f t="shared" si="7"/>
        <v>0</v>
      </c>
      <c r="BH7" s="29">
        <f t="shared" si="8"/>
        <v>0</v>
      </c>
      <c r="BI7" s="29">
        <f t="shared" si="12"/>
        <v>8</v>
      </c>
      <c r="BJ7" s="29">
        <f t="shared" si="13"/>
        <v>4</v>
      </c>
      <c r="BK7" s="29">
        <f t="shared" si="10"/>
        <v>32</v>
      </c>
      <c r="BL7" s="29">
        <f t="shared" si="11"/>
        <v>16</v>
      </c>
    </row>
    <row r="8" spans="1:68" s="29" customFormat="1" x14ac:dyDescent="0.2">
      <c r="A8" s="29" t="s">
        <v>213</v>
      </c>
      <c r="B8" s="44" t="s">
        <v>212</v>
      </c>
      <c r="C8" s="29">
        <v>1000</v>
      </c>
      <c r="D8" s="29">
        <v>2</v>
      </c>
      <c r="E8" s="29">
        <v>1</v>
      </c>
      <c r="F8" s="29">
        <v>2</v>
      </c>
      <c r="G8" s="29">
        <v>3</v>
      </c>
      <c r="H8" s="29">
        <v>0</v>
      </c>
      <c r="I8" s="29">
        <v>3</v>
      </c>
      <c r="J8" s="29">
        <v>1</v>
      </c>
      <c r="K8" s="29">
        <v>0</v>
      </c>
      <c r="L8" s="29">
        <v>2</v>
      </c>
      <c r="M8" s="29">
        <v>0</v>
      </c>
      <c r="N8" s="29">
        <v>0.2</v>
      </c>
      <c r="O8" s="29">
        <v>0</v>
      </c>
      <c r="P8" s="29">
        <v>0</v>
      </c>
      <c r="Q8" s="29">
        <v>0</v>
      </c>
      <c r="R8" s="29">
        <v>0</v>
      </c>
      <c r="S8" s="29">
        <v>1</v>
      </c>
      <c r="T8" s="29">
        <v>0</v>
      </c>
      <c r="U8" s="29">
        <v>1</v>
      </c>
      <c r="V8" s="29">
        <v>0</v>
      </c>
      <c r="W8" s="29">
        <v>1</v>
      </c>
      <c r="X8" s="29">
        <v>1</v>
      </c>
      <c r="Y8" s="29">
        <v>100000000000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F8" s="29">
        <v>16</v>
      </c>
      <c r="AG8" s="29">
        <v>13.0979733333333</v>
      </c>
      <c r="AH8" s="37">
        <v>0.219178082191781</v>
      </c>
      <c r="AI8" s="37" t="s">
        <v>39</v>
      </c>
      <c r="AJ8" s="37">
        <v>0.209302325581395</v>
      </c>
      <c r="AK8" s="37">
        <v>0.233333333333333</v>
      </c>
      <c r="AL8" s="29">
        <v>0</v>
      </c>
      <c r="AM8" s="29">
        <v>9</v>
      </c>
      <c r="AN8" s="29">
        <v>7</v>
      </c>
      <c r="AO8" s="29">
        <v>9</v>
      </c>
      <c r="AP8" s="29">
        <v>6</v>
      </c>
      <c r="AQ8" s="29">
        <v>0</v>
      </c>
      <c r="AR8" s="29">
        <v>0</v>
      </c>
      <c r="AS8" s="43" t="s">
        <v>39</v>
      </c>
      <c r="AT8" s="37">
        <v>0.9375</v>
      </c>
      <c r="AU8" s="29">
        <v>36</v>
      </c>
      <c r="AV8" s="29">
        <v>24</v>
      </c>
      <c r="AW8" s="29">
        <v>60</v>
      </c>
      <c r="AY8" s="29" t="str">
        <f t="shared" si="0"/>
        <v>'20201112'</v>
      </c>
      <c r="AZ8" s="29" t="s">
        <v>184</v>
      </c>
      <c r="BA8" s="29">
        <f t="shared" si="1"/>
        <v>16</v>
      </c>
      <c r="BB8" s="29">
        <f t="shared" si="2"/>
        <v>60</v>
      </c>
      <c r="BC8" s="34">
        <f t="shared" si="3"/>
        <v>785.87839999999801</v>
      </c>
      <c r="BD8" s="34">
        <f t="shared" ref="BD8" si="14">BC8/BA8</f>
        <v>49.117399999999876</v>
      </c>
      <c r="BE8" s="29">
        <f t="shared" si="5"/>
        <v>9</v>
      </c>
      <c r="BF8" s="29">
        <f t="shared" si="6"/>
        <v>6</v>
      </c>
      <c r="BG8" s="29">
        <f t="shared" si="7"/>
        <v>0</v>
      </c>
      <c r="BH8" s="29">
        <f t="shared" si="8"/>
        <v>0</v>
      </c>
      <c r="BI8" s="29">
        <f t="shared" ref="BI8" si="15">SUM(BE8,BG8)</f>
        <v>9</v>
      </c>
      <c r="BJ8" s="29">
        <f t="shared" ref="BJ8" si="16">SUM(BF8,BH8)</f>
        <v>6</v>
      </c>
      <c r="BK8" s="29">
        <f t="shared" si="10"/>
        <v>36</v>
      </c>
      <c r="BL8" s="29">
        <f t="shared" si="11"/>
        <v>24</v>
      </c>
    </row>
    <row r="9" spans="1:68" s="29" customFormat="1" x14ac:dyDescent="0.2">
      <c r="A9" s="29" t="s">
        <v>230</v>
      </c>
      <c r="B9" s="29" t="s">
        <v>218</v>
      </c>
      <c r="C9" s="29">
        <v>1000</v>
      </c>
      <c r="D9" s="29">
        <v>3</v>
      </c>
      <c r="E9" s="29">
        <v>1</v>
      </c>
      <c r="F9" s="29">
        <v>2</v>
      </c>
      <c r="G9" s="29">
        <v>3</v>
      </c>
      <c r="H9" s="29">
        <v>0</v>
      </c>
      <c r="I9" s="29">
        <v>3</v>
      </c>
      <c r="J9" s="29">
        <v>1</v>
      </c>
      <c r="K9" s="29">
        <v>0</v>
      </c>
      <c r="L9" s="29">
        <v>2</v>
      </c>
      <c r="M9" s="29">
        <v>0</v>
      </c>
      <c r="N9" s="29">
        <v>0.2</v>
      </c>
      <c r="O9" s="29">
        <v>0</v>
      </c>
      <c r="P9" s="29">
        <v>0</v>
      </c>
      <c r="Q9" s="29">
        <v>0</v>
      </c>
      <c r="R9" s="29">
        <v>0</v>
      </c>
      <c r="S9" s="29">
        <v>1</v>
      </c>
      <c r="T9" s="29">
        <v>0</v>
      </c>
      <c r="U9" s="29">
        <v>1</v>
      </c>
      <c r="V9" s="29">
        <v>0</v>
      </c>
      <c r="W9" s="29">
        <v>1</v>
      </c>
      <c r="X9" s="29">
        <v>1</v>
      </c>
      <c r="Y9" s="29">
        <v>100000000000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F9" s="29">
        <v>88</v>
      </c>
      <c r="AG9" s="29">
        <v>44.920486666666697</v>
      </c>
      <c r="AH9" s="37">
        <v>0.26747720364741601</v>
      </c>
      <c r="AI9" s="37" t="s">
        <v>39</v>
      </c>
      <c r="AJ9" s="37">
        <v>0.310975609756098</v>
      </c>
      <c r="AK9" s="37">
        <v>0.22424242424242399</v>
      </c>
      <c r="AL9" s="29">
        <v>0</v>
      </c>
      <c r="AM9" s="29">
        <v>51</v>
      </c>
      <c r="AN9" s="29">
        <v>37</v>
      </c>
      <c r="AO9" s="29">
        <v>51</v>
      </c>
      <c r="AP9" s="29">
        <v>37</v>
      </c>
      <c r="AQ9" s="29">
        <v>0</v>
      </c>
      <c r="AR9" s="29">
        <v>0</v>
      </c>
      <c r="AS9" s="43" t="s">
        <v>39</v>
      </c>
      <c r="AT9" s="37">
        <v>1</v>
      </c>
      <c r="AU9" s="29">
        <v>204</v>
      </c>
      <c r="AV9" s="29">
        <v>148</v>
      </c>
      <c r="AW9" s="29">
        <v>352</v>
      </c>
      <c r="AY9" s="29" t="str">
        <f t="shared" si="0"/>
        <v>'20201113'</v>
      </c>
      <c r="AZ9" s="29" t="s">
        <v>184</v>
      </c>
      <c r="BA9" s="29">
        <f t="shared" si="1"/>
        <v>88</v>
      </c>
      <c r="BB9" s="29">
        <f t="shared" si="2"/>
        <v>352</v>
      </c>
      <c r="BC9" s="34">
        <f t="shared" si="3"/>
        <v>2695.229200000002</v>
      </c>
      <c r="BD9" s="34">
        <f t="shared" ref="BD9" si="17">BC9/BA9</f>
        <v>30.62760454545457</v>
      </c>
      <c r="BE9" s="29">
        <f t="shared" si="5"/>
        <v>51</v>
      </c>
      <c r="BF9" s="29">
        <f t="shared" si="6"/>
        <v>37</v>
      </c>
      <c r="BG9" s="29">
        <f t="shared" si="7"/>
        <v>0</v>
      </c>
      <c r="BH9" s="29">
        <f t="shared" si="8"/>
        <v>0</v>
      </c>
      <c r="BI9" s="29">
        <f t="shared" ref="BI9" si="18">SUM(BE9,BG9)</f>
        <v>51</v>
      </c>
      <c r="BJ9" s="29">
        <f t="shared" ref="BJ9" si="19">SUM(BF9,BH9)</f>
        <v>37</v>
      </c>
      <c r="BK9" s="29">
        <f t="shared" si="10"/>
        <v>204</v>
      </c>
      <c r="BL9" s="29">
        <f t="shared" si="11"/>
        <v>148</v>
      </c>
    </row>
    <row r="10" spans="1:68" s="30" customFormat="1" x14ac:dyDescent="0.2">
      <c r="A10" s="30" t="s">
        <v>231</v>
      </c>
      <c r="B10" s="30" t="s">
        <v>229</v>
      </c>
      <c r="C10" s="30">
        <v>1000</v>
      </c>
      <c r="D10" s="30">
        <v>2</v>
      </c>
      <c r="E10" s="30">
        <v>1</v>
      </c>
      <c r="F10" s="30">
        <v>2</v>
      </c>
      <c r="G10" s="30">
        <v>3</v>
      </c>
      <c r="H10" s="30">
        <v>0</v>
      </c>
      <c r="I10" s="30">
        <v>3</v>
      </c>
      <c r="J10" s="30">
        <v>1</v>
      </c>
      <c r="K10" s="30">
        <v>0</v>
      </c>
      <c r="L10" s="30">
        <v>2</v>
      </c>
      <c r="M10" s="30">
        <v>0</v>
      </c>
      <c r="N10" s="30">
        <v>0.2</v>
      </c>
      <c r="O10" s="30">
        <v>0</v>
      </c>
      <c r="P10" s="30">
        <v>0</v>
      </c>
      <c r="Q10" s="30">
        <v>0</v>
      </c>
      <c r="R10" s="30">
        <v>0</v>
      </c>
      <c r="S10" s="30">
        <v>1</v>
      </c>
      <c r="T10" s="30">
        <v>0</v>
      </c>
      <c r="U10" s="30">
        <v>1</v>
      </c>
      <c r="V10" s="30">
        <v>0</v>
      </c>
      <c r="W10" s="30">
        <v>1</v>
      </c>
      <c r="X10" s="30">
        <v>1</v>
      </c>
      <c r="Y10" s="30">
        <v>100000000000</v>
      </c>
      <c r="Z10" s="30">
        <v>1</v>
      </c>
      <c r="AA10" s="30">
        <v>0</v>
      </c>
      <c r="AB10" s="30">
        <v>0</v>
      </c>
      <c r="AC10" s="30">
        <v>0</v>
      </c>
      <c r="AD10" s="30">
        <v>0</v>
      </c>
      <c r="AF10" s="30">
        <v>1</v>
      </c>
      <c r="AG10" s="30">
        <v>2.0625666666666702</v>
      </c>
      <c r="AH10" s="35">
        <v>1</v>
      </c>
      <c r="AI10" s="35" t="s">
        <v>39</v>
      </c>
      <c r="AJ10" s="35">
        <v>1</v>
      </c>
      <c r="AK10" s="35" t="s">
        <v>39</v>
      </c>
      <c r="AL10" s="30">
        <v>0</v>
      </c>
      <c r="AM10" s="30">
        <v>1</v>
      </c>
      <c r="AN10" s="30">
        <v>0</v>
      </c>
      <c r="AO10" s="30">
        <v>1</v>
      </c>
      <c r="AP10" s="30">
        <v>0</v>
      </c>
      <c r="AQ10" s="30">
        <v>0</v>
      </c>
      <c r="AR10" s="30">
        <v>0</v>
      </c>
      <c r="AS10" s="47" t="s">
        <v>39</v>
      </c>
      <c r="AT10" s="35">
        <v>1</v>
      </c>
      <c r="AU10" s="30">
        <v>4</v>
      </c>
      <c r="AV10" s="30">
        <v>0</v>
      </c>
      <c r="AW10" s="30">
        <v>4</v>
      </c>
      <c r="AY10" s="30" t="str">
        <f t="shared" si="0"/>
        <v>'20201116'</v>
      </c>
      <c r="AZ10" s="30" t="s">
        <v>184</v>
      </c>
      <c r="BA10" s="30">
        <f t="shared" si="1"/>
        <v>88</v>
      </c>
      <c r="BB10" s="30">
        <f t="shared" si="2"/>
        <v>268</v>
      </c>
      <c r="BC10" s="32">
        <f t="shared" si="3"/>
        <v>1801.4720000000023</v>
      </c>
      <c r="BD10" s="32">
        <f t="shared" ref="BD10:BD11" si="20">BC10/BA10</f>
        <v>20.471272727272751</v>
      </c>
      <c r="BE10" s="30">
        <f t="shared" si="5"/>
        <v>44</v>
      </c>
      <c r="BF10" s="30">
        <f t="shared" si="6"/>
        <v>39</v>
      </c>
      <c r="BG10" s="30">
        <f t="shared" si="7"/>
        <v>0</v>
      </c>
      <c r="BH10" s="30">
        <f t="shared" si="8"/>
        <v>0</v>
      </c>
      <c r="BI10" s="30">
        <f t="shared" ref="BI10:BI11" si="21">SUM(BE10,BG10)</f>
        <v>44</v>
      </c>
      <c r="BJ10" s="30">
        <f t="shared" ref="BJ10:BJ11" si="22">SUM(BF10,BH10)</f>
        <v>39</v>
      </c>
      <c r="BK10" s="30">
        <f t="shared" si="10"/>
        <v>164</v>
      </c>
      <c r="BL10" s="30">
        <f t="shared" si="11"/>
        <v>104</v>
      </c>
    </row>
    <row r="11" spans="1:68" s="25" customFormat="1" x14ac:dyDescent="0.2">
      <c r="A11" s="25" t="s">
        <v>232</v>
      </c>
      <c r="B11" s="25" t="s">
        <v>229</v>
      </c>
      <c r="C11" s="25">
        <v>1000</v>
      </c>
      <c r="D11" s="25">
        <v>3</v>
      </c>
      <c r="E11" s="25">
        <v>1</v>
      </c>
      <c r="F11" s="25">
        <v>2</v>
      </c>
      <c r="G11" s="25">
        <v>3</v>
      </c>
      <c r="H11" s="25">
        <v>0</v>
      </c>
      <c r="I11" s="25">
        <v>3</v>
      </c>
      <c r="J11" s="25">
        <v>1</v>
      </c>
      <c r="K11" s="25">
        <v>0</v>
      </c>
      <c r="L11" s="25">
        <v>2</v>
      </c>
      <c r="M11" s="25">
        <v>0</v>
      </c>
      <c r="N11" s="25">
        <v>0.2</v>
      </c>
      <c r="O11" s="25">
        <v>0</v>
      </c>
      <c r="P11" s="25">
        <v>0.4</v>
      </c>
      <c r="Q11" s="25">
        <v>0</v>
      </c>
      <c r="R11" s="25">
        <v>0.4</v>
      </c>
      <c r="S11" s="25">
        <v>1</v>
      </c>
      <c r="T11" s="25">
        <v>0</v>
      </c>
      <c r="U11" s="25">
        <v>1</v>
      </c>
      <c r="V11" s="25">
        <v>0</v>
      </c>
      <c r="W11" s="25">
        <v>1</v>
      </c>
      <c r="X11" s="25">
        <v>1</v>
      </c>
      <c r="Y11" s="25">
        <v>100000000000</v>
      </c>
      <c r="Z11" s="25">
        <v>1</v>
      </c>
      <c r="AA11" s="25">
        <v>0</v>
      </c>
      <c r="AB11" s="25">
        <v>0</v>
      </c>
      <c r="AC11" s="25">
        <v>0</v>
      </c>
      <c r="AD11" s="25">
        <v>0</v>
      </c>
      <c r="AF11" s="25">
        <v>87</v>
      </c>
      <c r="AG11" s="25">
        <v>27.961966666666701</v>
      </c>
      <c r="AH11" s="36">
        <v>0.40654205607476601</v>
      </c>
      <c r="AI11" s="36" t="s">
        <v>39</v>
      </c>
      <c r="AJ11" s="36">
        <v>0.47058823529411797</v>
      </c>
      <c r="AK11" s="36">
        <v>0.34821428571428598</v>
      </c>
      <c r="AL11" s="25">
        <v>0</v>
      </c>
      <c r="AM11" s="25">
        <v>48</v>
      </c>
      <c r="AN11" s="25">
        <v>39</v>
      </c>
      <c r="AO11" s="25">
        <v>43</v>
      </c>
      <c r="AP11" s="25">
        <v>39</v>
      </c>
      <c r="AQ11" s="25">
        <v>0</v>
      </c>
      <c r="AR11" s="25">
        <v>0</v>
      </c>
      <c r="AS11" s="39" t="s">
        <v>39</v>
      </c>
      <c r="AT11" s="36">
        <v>0.94252873563218398</v>
      </c>
      <c r="AU11" s="25">
        <v>160</v>
      </c>
      <c r="AV11" s="25">
        <v>104</v>
      </c>
      <c r="AW11" s="25">
        <v>264</v>
      </c>
      <c r="AY11" s="25" t="str">
        <f t="shared" si="0"/>
        <v>'20201116'</v>
      </c>
      <c r="AZ11" s="25" t="s">
        <v>184</v>
      </c>
      <c r="BA11" s="25">
        <f t="shared" si="1"/>
        <v>88</v>
      </c>
      <c r="BB11" s="25">
        <f t="shared" si="2"/>
        <v>268</v>
      </c>
      <c r="BC11" s="33">
        <f t="shared" si="3"/>
        <v>1801.4720000000023</v>
      </c>
      <c r="BD11" s="33">
        <f t="shared" si="20"/>
        <v>20.471272727272751</v>
      </c>
      <c r="BE11" s="25">
        <f t="shared" si="5"/>
        <v>44</v>
      </c>
      <c r="BF11" s="25">
        <f t="shared" si="6"/>
        <v>39</v>
      </c>
      <c r="BG11" s="25">
        <f t="shared" si="7"/>
        <v>0</v>
      </c>
      <c r="BH11" s="25">
        <f t="shared" si="8"/>
        <v>0</v>
      </c>
      <c r="BI11" s="25">
        <f t="shared" si="21"/>
        <v>44</v>
      </c>
      <c r="BJ11" s="25">
        <f t="shared" si="22"/>
        <v>39</v>
      </c>
      <c r="BK11" s="25">
        <f t="shared" si="10"/>
        <v>164</v>
      </c>
      <c r="BL11" s="25">
        <f t="shared" si="11"/>
        <v>104</v>
      </c>
    </row>
    <row r="12" spans="1:68" s="29" customFormat="1" x14ac:dyDescent="0.2">
      <c r="A12" s="29" t="s">
        <v>242</v>
      </c>
      <c r="B12" s="29" t="s">
        <v>243</v>
      </c>
      <c r="C12" s="29">
        <v>1000</v>
      </c>
      <c r="D12" s="29">
        <v>3</v>
      </c>
      <c r="E12" s="29">
        <v>1</v>
      </c>
      <c r="F12" s="29">
        <v>2</v>
      </c>
      <c r="G12" s="29">
        <v>3</v>
      </c>
      <c r="H12" s="29">
        <v>0</v>
      </c>
      <c r="I12" s="29">
        <v>3</v>
      </c>
      <c r="J12" s="29">
        <v>1</v>
      </c>
      <c r="K12" s="29">
        <v>0</v>
      </c>
      <c r="L12" s="29">
        <v>2</v>
      </c>
      <c r="M12" s="29">
        <v>0</v>
      </c>
      <c r="N12" s="29">
        <v>0.2</v>
      </c>
      <c r="O12" s="29">
        <v>0</v>
      </c>
      <c r="P12" s="29">
        <v>0</v>
      </c>
      <c r="Q12" s="29">
        <v>0</v>
      </c>
      <c r="R12" s="29">
        <v>0</v>
      </c>
      <c r="S12" s="29">
        <v>1</v>
      </c>
      <c r="T12" s="29">
        <v>0</v>
      </c>
      <c r="U12" s="29">
        <v>1</v>
      </c>
      <c r="V12" s="29">
        <v>0</v>
      </c>
      <c r="W12" s="29">
        <v>1</v>
      </c>
      <c r="X12" s="29">
        <v>1</v>
      </c>
      <c r="Y12" s="29">
        <v>100000000000</v>
      </c>
      <c r="Z12" s="29">
        <v>1</v>
      </c>
      <c r="AA12" s="29">
        <v>0</v>
      </c>
      <c r="AB12" s="29">
        <v>0</v>
      </c>
      <c r="AC12" s="29">
        <v>0</v>
      </c>
      <c r="AD12" s="29">
        <v>0</v>
      </c>
      <c r="AF12" s="29">
        <v>184</v>
      </c>
      <c r="AG12" s="29">
        <v>24.2291283333333</v>
      </c>
      <c r="AH12" s="37">
        <v>0.50549450549450603</v>
      </c>
      <c r="AI12" s="37" t="s">
        <v>39</v>
      </c>
      <c r="AJ12" s="37">
        <v>0.51219512195121997</v>
      </c>
      <c r="AK12" s="37">
        <v>0.49685534591195002</v>
      </c>
      <c r="AL12" s="29">
        <v>0</v>
      </c>
      <c r="AM12" s="29">
        <v>105</v>
      </c>
      <c r="AN12" s="29">
        <v>79</v>
      </c>
      <c r="AO12" s="29">
        <v>105</v>
      </c>
      <c r="AP12" s="29">
        <v>77</v>
      </c>
      <c r="AQ12" s="29">
        <v>0</v>
      </c>
      <c r="AR12" s="29">
        <v>0</v>
      </c>
      <c r="AS12" s="43" t="s">
        <v>39</v>
      </c>
      <c r="AT12" s="37">
        <v>0.98913043478260898</v>
      </c>
      <c r="AU12" s="29">
        <v>420</v>
      </c>
      <c r="AV12" s="29">
        <v>308</v>
      </c>
      <c r="AW12" s="29">
        <v>728</v>
      </c>
      <c r="AY12" s="29" t="str">
        <f t="shared" si="0"/>
        <v>'20201117'</v>
      </c>
      <c r="AZ12" s="29" t="s">
        <v>184</v>
      </c>
      <c r="BA12" s="29">
        <f t="shared" si="1"/>
        <v>184</v>
      </c>
      <c r="BB12" s="29">
        <f t="shared" si="2"/>
        <v>728</v>
      </c>
      <c r="BC12" s="34">
        <f t="shared" si="3"/>
        <v>1453.7476999999981</v>
      </c>
      <c r="BD12" s="34">
        <f t="shared" ref="BD12" si="23">BC12/BA12</f>
        <v>7.9008027173912936</v>
      </c>
      <c r="BE12" s="29">
        <f t="shared" si="5"/>
        <v>105</v>
      </c>
      <c r="BF12" s="29">
        <f t="shared" si="6"/>
        <v>77</v>
      </c>
      <c r="BG12" s="29">
        <f t="shared" si="7"/>
        <v>0</v>
      </c>
      <c r="BH12" s="29">
        <f t="shared" si="8"/>
        <v>0</v>
      </c>
      <c r="BI12" s="29">
        <f t="shared" ref="BI12" si="24">SUM(BE12,BG12)</f>
        <v>105</v>
      </c>
      <c r="BJ12" s="29">
        <f t="shared" ref="BJ12" si="25">SUM(BF12,BH12)</f>
        <v>77</v>
      </c>
      <c r="BK12" s="29">
        <f t="shared" si="10"/>
        <v>420</v>
      </c>
      <c r="BL12" s="29">
        <f t="shared" si="11"/>
        <v>308</v>
      </c>
    </row>
    <row r="13" spans="1:68" x14ac:dyDescent="0.2">
      <c r="A13" s="18" t="s">
        <v>247</v>
      </c>
      <c r="B13" s="18" t="s">
        <v>248</v>
      </c>
      <c r="C13" s="18">
        <v>1000</v>
      </c>
      <c r="D13" s="18">
        <v>3</v>
      </c>
      <c r="E13" s="18">
        <v>1</v>
      </c>
      <c r="F13" s="18">
        <v>2</v>
      </c>
      <c r="G13" s="18">
        <v>3</v>
      </c>
      <c r="H13" s="18">
        <v>0</v>
      </c>
      <c r="I13" s="18">
        <v>3</v>
      </c>
      <c r="J13" s="18">
        <v>1</v>
      </c>
      <c r="K13" s="18">
        <v>0</v>
      </c>
      <c r="L13" s="18">
        <v>2</v>
      </c>
      <c r="M13" s="18">
        <v>0</v>
      </c>
      <c r="N13" s="18">
        <v>0.2</v>
      </c>
      <c r="O13" s="18">
        <v>0</v>
      </c>
      <c r="P13" s="18">
        <v>0</v>
      </c>
      <c r="Q13" s="18">
        <v>0</v>
      </c>
      <c r="R13" s="18">
        <v>0</v>
      </c>
      <c r="S13" s="18">
        <v>1</v>
      </c>
      <c r="T13" s="18">
        <v>0</v>
      </c>
      <c r="U13" s="18">
        <v>1</v>
      </c>
      <c r="V13" s="18">
        <v>0</v>
      </c>
      <c r="W13" s="18">
        <v>1</v>
      </c>
      <c r="X13" s="18">
        <v>1</v>
      </c>
      <c r="Y13" s="18">
        <v>10000000000</v>
      </c>
      <c r="Z13" s="18">
        <v>1</v>
      </c>
      <c r="AA13" s="18">
        <v>0</v>
      </c>
      <c r="AB13" s="18">
        <v>0</v>
      </c>
      <c r="AC13" s="18">
        <v>0</v>
      </c>
      <c r="AD13" s="18">
        <v>0</v>
      </c>
      <c r="AF13" s="18">
        <v>21</v>
      </c>
      <c r="AG13" s="18">
        <v>2.1413166666666701</v>
      </c>
      <c r="AH13" s="41">
        <v>0.5</v>
      </c>
      <c r="AI13" s="41" t="s">
        <v>39</v>
      </c>
      <c r="AJ13" s="41" t="s">
        <v>39</v>
      </c>
      <c r="AK13" s="41">
        <v>0.5</v>
      </c>
      <c r="AL13" s="18">
        <v>0</v>
      </c>
      <c r="AM13" s="18">
        <v>0</v>
      </c>
      <c r="AN13" s="18">
        <v>21</v>
      </c>
      <c r="AO13" s="18">
        <v>0</v>
      </c>
      <c r="AP13" s="18">
        <v>21</v>
      </c>
      <c r="AQ13" s="18">
        <v>0</v>
      </c>
      <c r="AR13" s="18">
        <v>0</v>
      </c>
      <c r="AS13" s="42" t="s">
        <v>39</v>
      </c>
      <c r="AT13" s="41">
        <v>1</v>
      </c>
      <c r="AU13" s="18">
        <v>0</v>
      </c>
      <c r="AV13" s="18">
        <v>84</v>
      </c>
      <c r="AW13" s="18">
        <v>84</v>
      </c>
      <c r="AY13" s="18" t="str">
        <f t="shared" si="0"/>
        <v>'20201118'</v>
      </c>
      <c r="AZ13" s="18" t="s">
        <v>184</v>
      </c>
      <c r="BA13" s="30">
        <f t="shared" si="1"/>
        <v>259</v>
      </c>
      <c r="BB13" s="30">
        <f t="shared" si="2"/>
        <v>1032</v>
      </c>
      <c r="BC13" s="32">
        <f t="shared" si="3"/>
        <v>1653.1790000000024</v>
      </c>
      <c r="BD13" s="32">
        <f t="shared" ref="BD13" si="26">BC13/BA13</f>
        <v>6.3829305019305114</v>
      </c>
      <c r="BE13" s="30">
        <f t="shared" si="5"/>
        <v>155</v>
      </c>
      <c r="BF13" s="30">
        <f t="shared" si="6"/>
        <v>103</v>
      </c>
      <c r="BG13" s="30">
        <f t="shared" si="7"/>
        <v>0</v>
      </c>
      <c r="BH13" s="30">
        <f t="shared" si="8"/>
        <v>0</v>
      </c>
      <c r="BI13" s="18">
        <f t="shared" ref="BI13" si="27">SUM(BE13,BG13)</f>
        <v>155</v>
      </c>
      <c r="BJ13" s="18">
        <f t="shared" ref="BJ13" si="28">SUM(BF13,BH13)</f>
        <v>103</v>
      </c>
      <c r="BK13" s="18">
        <f t="shared" si="10"/>
        <v>620</v>
      </c>
      <c r="BL13" s="18">
        <f t="shared" si="11"/>
        <v>412</v>
      </c>
    </row>
    <row r="14" spans="1:68" s="25" customFormat="1" x14ac:dyDescent="0.2">
      <c r="A14" s="25" t="s">
        <v>252</v>
      </c>
      <c r="B14" s="25" t="s">
        <v>248</v>
      </c>
      <c r="C14" s="25">
        <v>1000</v>
      </c>
      <c r="D14" s="25">
        <v>3</v>
      </c>
      <c r="E14" s="25">
        <v>1</v>
      </c>
      <c r="F14" s="25">
        <v>2</v>
      </c>
      <c r="G14" s="25">
        <v>3</v>
      </c>
      <c r="H14" s="25">
        <v>0</v>
      </c>
      <c r="I14" s="25">
        <v>3</v>
      </c>
      <c r="J14" s="25">
        <v>1</v>
      </c>
      <c r="K14" s="25">
        <v>0</v>
      </c>
      <c r="L14" s="25">
        <v>2</v>
      </c>
      <c r="M14" s="25">
        <v>0</v>
      </c>
      <c r="N14" s="25">
        <v>0.2</v>
      </c>
      <c r="O14" s="25">
        <v>0</v>
      </c>
      <c r="P14" s="25">
        <v>0</v>
      </c>
      <c r="Q14" s="25">
        <v>0</v>
      </c>
      <c r="R14" s="25">
        <v>0</v>
      </c>
      <c r="S14" s="25">
        <v>1</v>
      </c>
      <c r="T14" s="25">
        <v>0</v>
      </c>
      <c r="U14" s="25">
        <v>1</v>
      </c>
      <c r="V14" s="25">
        <v>0</v>
      </c>
      <c r="W14" s="25">
        <v>1</v>
      </c>
      <c r="X14" s="25">
        <v>1</v>
      </c>
      <c r="Y14" s="25">
        <v>10000000000</v>
      </c>
      <c r="Z14" s="25">
        <v>1</v>
      </c>
      <c r="AA14" s="25">
        <v>0</v>
      </c>
      <c r="AB14" s="25">
        <v>0</v>
      </c>
      <c r="AC14" s="25">
        <v>0</v>
      </c>
      <c r="AD14" s="25">
        <v>0</v>
      </c>
      <c r="AF14" s="25">
        <v>238</v>
      </c>
      <c r="AG14" s="25">
        <v>25.411666666666701</v>
      </c>
      <c r="AH14" s="36">
        <v>0.48080808080808102</v>
      </c>
      <c r="AI14" s="36" t="s">
        <v>39</v>
      </c>
      <c r="AJ14" s="36">
        <v>0.51155115511551197</v>
      </c>
      <c r="AK14" s="36">
        <v>0.43229166666666702</v>
      </c>
      <c r="AL14" s="25">
        <v>0</v>
      </c>
      <c r="AM14" s="25">
        <v>155</v>
      </c>
      <c r="AN14" s="25">
        <v>83</v>
      </c>
      <c r="AO14" s="25">
        <v>155</v>
      </c>
      <c r="AP14" s="25">
        <v>82</v>
      </c>
      <c r="AQ14" s="25">
        <v>0</v>
      </c>
      <c r="AR14" s="25">
        <v>0</v>
      </c>
      <c r="AS14" s="39" t="s">
        <v>39</v>
      </c>
      <c r="AT14" s="36">
        <v>0.995798319327731</v>
      </c>
      <c r="AU14" s="25">
        <v>620</v>
      </c>
      <c r="AV14" s="25">
        <v>328</v>
      </c>
      <c r="AW14" s="25">
        <v>948</v>
      </c>
      <c r="AY14" s="25" t="str">
        <f t="shared" si="0"/>
        <v>'20201118'</v>
      </c>
      <c r="AZ14" s="25" t="s">
        <v>184</v>
      </c>
      <c r="BA14" s="25">
        <f t="shared" si="1"/>
        <v>259</v>
      </c>
      <c r="BB14" s="25">
        <f t="shared" si="2"/>
        <v>1032</v>
      </c>
      <c r="BC14" s="33">
        <f t="shared" si="3"/>
        <v>1653.1790000000024</v>
      </c>
      <c r="BD14" s="33">
        <f t="shared" ref="BD14" si="29">BC14/BA14</f>
        <v>6.3829305019305114</v>
      </c>
      <c r="BE14" s="25">
        <f t="shared" si="5"/>
        <v>155</v>
      </c>
      <c r="BF14" s="25">
        <f t="shared" si="6"/>
        <v>103</v>
      </c>
      <c r="BG14" s="25">
        <f t="shared" si="7"/>
        <v>0</v>
      </c>
      <c r="BH14" s="25">
        <f t="shared" si="8"/>
        <v>0</v>
      </c>
      <c r="BI14" s="25">
        <f t="shared" ref="BI14" si="30">SUM(BE14,BG14)</f>
        <v>155</v>
      </c>
      <c r="BJ14" s="25">
        <f t="shared" ref="BJ14" si="31">SUM(BF14,BH14)</f>
        <v>103</v>
      </c>
      <c r="BK14" s="25">
        <f t="shared" si="10"/>
        <v>620</v>
      </c>
      <c r="BL14" s="25">
        <f t="shared" si="11"/>
        <v>412</v>
      </c>
    </row>
    <row r="15" spans="1:68" s="29" customFormat="1" x14ac:dyDescent="0.2">
      <c r="A15" s="29" t="s">
        <v>260</v>
      </c>
      <c r="B15" s="29" t="s">
        <v>261</v>
      </c>
      <c r="C15" s="29">
        <v>1000</v>
      </c>
      <c r="D15" s="29">
        <v>4</v>
      </c>
      <c r="E15" s="29">
        <v>1</v>
      </c>
      <c r="F15" s="29">
        <v>2</v>
      </c>
      <c r="G15" s="29">
        <v>3</v>
      </c>
      <c r="H15" s="29">
        <v>0</v>
      </c>
      <c r="I15" s="29">
        <v>3</v>
      </c>
      <c r="J15" s="29">
        <v>1</v>
      </c>
      <c r="K15" s="29">
        <v>0</v>
      </c>
      <c r="L15" s="29">
        <v>2</v>
      </c>
      <c r="M15" s="29">
        <v>0</v>
      </c>
      <c r="N15" s="29">
        <v>0.2</v>
      </c>
      <c r="O15" s="29">
        <v>0</v>
      </c>
      <c r="P15" s="29">
        <v>0</v>
      </c>
      <c r="Q15" s="29">
        <v>0</v>
      </c>
      <c r="R15" s="29">
        <v>0</v>
      </c>
      <c r="S15" s="29">
        <v>1</v>
      </c>
      <c r="T15" s="29">
        <v>0</v>
      </c>
      <c r="U15" s="29">
        <v>1</v>
      </c>
      <c r="V15" s="29">
        <v>0</v>
      </c>
      <c r="W15" s="29">
        <v>1</v>
      </c>
      <c r="X15" s="29">
        <v>1</v>
      </c>
      <c r="Y15" s="29">
        <v>2</v>
      </c>
      <c r="Z15" s="29">
        <v>4</v>
      </c>
      <c r="AA15" s="29">
        <v>0</v>
      </c>
      <c r="AB15" s="29">
        <v>0</v>
      </c>
      <c r="AC15" s="29">
        <v>0</v>
      </c>
      <c r="AD15" s="29">
        <v>0</v>
      </c>
      <c r="AF15" s="29">
        <v>362</v>
      </c>
      <c r="AG15" s="29">
        <v>37.511409999999998</v>
      </c>
      <c r="AH15" s="37">
        <v>0.33643122676579901</v>
      </c>
      <c r="AI15" s="37" t="s">
        <v>39</v>
      </c>
      <c r="AJ15" s="37">
        <v>0.37106918238993702</v>
      </c>
      <c r="AK15" s="37">
        <v>0.30884808013355602</v>
      </c>
      <c r="AL15" s="29">
        <v>0</v>
      </c>
      <c r="AM15" s="29">
        <v>177</v>
      </c>
      <c r="AN15" s="29">
        <v>185</v>
      </c>
      <c r="AO15" s="29">
        <v>98</v>
      </c>
      <c r="AP15" s="29">
        <v>101</v>
      </c>
      <c r="AQ15" s="29">
        <v>0</v>
      </c>
      <c r="AR15" s="29">
        <v>0</v>
      </c>
      <c r="AS15" s="43" t="s">
        <v>39</v>
      </c>
      <c r="AT15" s="37">
        <v>0.549723756906077</v>
      </c>
      <c r="AU15" s="29">
        <v>392</v>
      </c>
      <c r="AV15" s="29">
        <v>404</v>
      </c>
      <c r="AW15" s="29">
        <v>796</v>
      </c>
      <c r="AY15" s="29" t="str">
        <f t="shared" si="0"/>
        <v>'20201119'</v>
      </c>
      <c r="AZ15" s="29" t="s">
        <v>221</v>
      </c>
      <c r="BA15" s="29">
        <f t="shared" si="1"/>
        <v>362</v>
      </c>
      <c r="BB15" s="29">
        <f t="shared" si="2"/>
        <v>796</v>
      </c>
      <c r="BC15" s="34">
        <f t="shared" si="3"/>
        <v>2250.6846</v>
      </c>
      <c r="BD15" s="34">
        <f t="shared" ref="BD15" si="32">BC15/BA15</f>
        <v>6.2173607734806628</v>
      </c>
      <c r="BE15" s="29">
        <f t="shared" si="5"/>
        <v>98</v>
      </c>
      <c r="BF15" s="29">
        <f t="shared" si="6"/>
        <v>101</v>
      </c>
      <c r="BG15" s="29">
        <f t="shared" si="7"/>
        <v>0</v>
      </c>
      <c r="BH15" s="29">
        <f t="shared" si="8"/>
        <v>0</v>
      </c>
      <c r="BI15" s="29">
        <f t="shared" ref="BI15" si="33">SUM(BE15,BG15)</f>
        <v>98</v>
      </c>
      <c r="BJ15" s="29">
        <f t="shared" ref="BJ15" si="34">SUM(BF15,BH15)</f>
        <v>101</v>
      </c>
      <c r="BK15" s="29">
        <f t="shared" si="10"/>
        <v>392</v>
      </c>
      <c r="BL15" s="29">
        <f t="shared" si="11"/>
        <v>404</v>
      </c>
    </row>
    <row r="16" spans="1:68" x14ac:dyDescent="0.2">
      <c r="A16" s="18" t="s">
        <v>277</v>
      </c>
      <c r="B16" s="18" t="s">
        <v>278</v>
      </c>
      <c r="C16" s="18">
        <v>1000</v>
      </c>
      <c r="D16" s="18">
        <v>4</v>
      </c>
      <c r="E16" s="18">
        <v>1</v>
      </c>
      <c r="F16" s="18">
        <v>2</v>
      </c>
      <c r="G16" s="18">
        <v>3</v>
      </c>
      <c r="H16" s="18">
        <v>0</v>
      </c>
      <c r="I16" s="18">
        <v>3</v>
      </c>
      <c r="J16" s="18">
        <v>1</v>
      </c>
      <c r="K16" s="18">
        <v>0</v>
      </c>
      <c r="L16" s="18">
        <v>2</v>
      </c>
      <c r="M16" s="18">
        <v>0</v>
      </c>
      <c r="N16" s="18">
        <v>0.2</v>
      </c>
      <c r="O16" s="18">
        <v>0</v>
      </c>
      <c r="P16" s="18">
        <v>0.5</v>
      </c>
      <c r="Q16" s="18">
        <v>0</v>
      </c>
      <c r="R16" s="18">
        <v>0.5</v>
      </c>
      <c r="S16" s="18">
        <v>1</v>
      </c>
      <c r="T16" s="18">
        <v>0</v>
      </c>
      <c r="U16" s="18">
        <v>1</v>
      </c>
      <c r="V16" s="18">
        <v>0</v>
      </c>
      <c r="W16" s="18">
        <v>1</v>
      </c>
      <c r="X16" s="18">
        <v>1</v>
      </c>
      <c r="Y16" s="18">
        <v>100</v>
      </c>
      <c r="Z16" s="18">
        <v>4</v>
      </c>
      <c r="AA16" s="18">
        <v>0</v>
      </c>
      <c r="AB16" s="18">
        <v>0</v>
      </c>
      <c r="AC16" s="18">
        <v>0</v>
      </c>
      <c r="AD16" s="18">
        <v>0</v>
      </c>
      <c r="AF16" s="18">
        <v>245</v>
      </c>
      <c r="AG16" s="18">
        <v>28.374893333333301</v>
      </c>
      <c r="AH16" s="41">
        <v>0.443037974683544</v>
      </c>
      <c r="AI16" s="41" t="s">
        <v>39</v>
      </c>
      <c r="AJ16" s="41">
        <v>0.45283018867924502</v>
      </c>
      <c r="AK16" s="41">
        <v>0.42978723404255298</v>
      </c>
      <c r="AL16" s="18">
        <v>0</v>
      </c>
      <c r="AM16" s="18">
        <v>144</v>
      </c>
      <c r="AN16" s="18">
        <v>101</v>
      </c>
      <c r="AO16" s="18">
        <v>85</v>
      </c>
      <c r="AP16" s="18">
        <v>84</v>
      </c>
      <c r="AQ16" s="18">
        <v>0</v>
      </c>
      <c r="AR16" s="18">
        <v>0</v>
      </c>
      <c r="AS16" s="42" t="s">
        <v>39</v>
      </c>
      <c r="AT16" s="41">
        <v>0.68979591836734699</v>
      </c>
      <c r="AU16" s="18">
        <v>276</v>
      </c>
      <c r="AV16" s="18">
        <v>300</v>
      </c>
      <c r="AW16" s="18">
        <v>576</v>
      </c>
      <c r="AY16" s="52" t="str">
        <f t="shared" si="0"/>
        <v>'20201123'</v>
      </c>
      <c r="AZ16" s="52" t="s">
        <v>221</v>
      </c>
      <c r="BA16" s="52">
        <f t="shared" si="1"/>
        <v>254</v>
      </c>
      <c r="BB16" s="52">
        <f t="shared" si="2"/>
        <v>596</v>
      </c>
      <c r="BC16" s="53">
        <f t="shared" si="3"/>
        <v>1786.6940999999981</v>
      </c>
      <c r="BD16" s="53">
        <f t="shared" ref="BD16" si="35">BC16/BA16</f>
        <v>7.0342287401574728</v>
      </c>
      <c r="BE16" s="52">
        <f t="shared" si="5"/>
        <v>89</v>
      </c>
      <c r="BF16" s="52">
        <f t="shared" si="6"/>
        <v>87</v>
      </c>
      <c r="BG16" s="52">
        <f t="shared" si="7"/>
        <v>0</v>
      </c>
      <c r="BH16" s="52">
        <f t="shared" si="8"/>
        <v>0</v>
      </c>
      <c r="BI16" s="52">
        <f t="shared" ref="BI16" si="36">SUM(BE16,BG16)</f>
        <v>89</v>
      </c>
      <c r="BJ16" s="52">
        <f t="shared" ref="BJ16" si="37">SUM(BF16,BH16)</f>
        <v>87</v>
      </c>
      <c r="BK16" s="18">
        <f t="shared" si="10"/>
        <v>288</v>
      </c>
      <c r="BL16" s="18">
        <f t="shared" si="11"/>
        <v>308</v>
      </c>
    </row>
    <row r="17" spans="1:64" s="25" customFormat="1" x14ac:dyDescent="0.2">
      <c r="A17" s="25" t="s">
        <v>279</v>
      </c>
      <c r="B17" s="25" t="s">
        <v>278</v>
      </c>
      <c r="C17" s="25">
        <v>1000</v>
      </c>
      <c r="D17" s="25">
        <v>4</v>
      </c>
      <c r="E17" s="25">
        <v>1</v>
      </c>
      <c r="F17" s="25">
        <v>2</v>
      </c>
      <c r="G17" s="25">
        <v>3</v>
      </c>
      <c r="H17" s="25">
        <v>0</v>
      </c>
      <c r="I17" s="25">
        <v>3</v>
      </c>
      <c r="J17" s="25">
        <v>1</v>
      </c>
      <c r="K17" s="25">
        <v>0</v>
      </c>
      <c r="L17" s="25">
        <v>2</v>
      </c>
      <c r="M17" s="25">
        <v>0</v>
      </c>
      <c r="N17" s="25">
        <v>0.2</v>
      </c>
      <c r="O17" s="25">
        <v>0</v>
      </c>
      <c r="P17" s="25">
        <v>0</v>
      </c>
      <c r="Q17" s="25">
        <v>0</v>
      </c>
      <c r="R17" s="25">
        <v>3</v>
      </c>
      <c r="S17" s="25">
        <v>1</v>
      </c>
      <c r="T17" s="25">
        <v>0</v>
      </c>
      <c r="U17" s="25">
        <v>1</v>
      </c>
      <c r="V17" s="25">
        <v>0</v>
      </c>
      <c r="W17" s="25">
        <v>1</v>
      </c>
      <c r="X17" s="25">
        <v>1</v>
      </c>
      <c r="Y17" s="25">
        <v>4</v>
      </c>
      <c r="Z17" s="25">
        <v>1</v>
      </c>
      <c r="AA17" s="25">
        <v>0</v>
      </c>
      <c r="AB17" s="25">
        <v>0</v>
      </c>
      <c r="AC17" s="25">
        <v>0</v>
      </c>
      <c r="AD17" s="25">
        <v>0</v>
      </c>
      <c r="AE17" s="25">
        <v>5</v>
      </c>
      <c r="AF17" s="25">
        <v>9</v>
      </c>
      <c r="AG17" s="25">
        <v>1.40334166666667</v>
      </c>
      <c r="AH17" s="36">
        <v>0.9</v>
      </c>
      <c r="AI17" s="36" t="s">
        <v>39</v>
      </c>
      <c r="AJ17" s="36">
        <v>0.8</v>
      </c>
      <c r="AK17" s="36">
        <v>1</v>
      </c>
      <c r="AL17" s="25">
        <v>0</v>
      </c>
      <c r="AM17" s="25">
        <v>4</v>
      </c>
      <c r="AN17" s="25">
        <v>5</v>
      </c>
      <c r="AO17" s="25">
        <v>4</v>
      </c>
      <c r="AP17" s="25">
        <v>3</v>
      </c>
      <c r="AQ17" s="25">
        <v>0</v>
      </c>
      <c r="AR17" s="25">
        <v>0</v>
      </c>
      <c r="AS17" s="39" t="s">
        <v>39</v>
      </c>
      <c r="AT17" s="36">
        <v>0.77777777777777801</v>
      </c>
      <c r="AU17" s="25">
        <v>12</v>
      </c>
      <c r="AV17" s="25">
        <v>8</v>
      </c>
      <c r="AW17" s="25">
        <v>20</v>
      </c>
      <c r="AY17" s="25" t="str">
        <f t="shared" si="0"/>
        <v>'20201123'</v>
      </c>
      <c r="AZ17" s="25" t="s">
        <v>280</v>
      </c>
      <c r="BA17" s="25">
        <f t="shared" si="1"/>
        <v>254</v>
      </c>
      <c r="BB17" s="25">
        <f t="shared" si="2"/>
        <v>596</v>
      </c>
      <c r="BC17" s="33">
        <f t="shared" si="3"/>
        <v>1786.6940999999981</v>
      </c>
      <c r="BD17" s="33">
        <f t="shared" ref="BD17" si="38">BC17/BA17</f>
        <v>7.0342287401574728</v>
      </c>
      <c r="BE17" s="25">
        <f t="shared" si="5"/>
        <v>89</v>
      </c>
      <c r="BF17" s="25">
        <f t="shared" si="6"/>
        <v>87</v>
      </c>
      <c r="BG17" s="25">
        <f t="shared" si="7"/>
        <v>0</v>
      </c>
      <c r="BH17" s="25">
        <f t="shared" si="8"/>
        <v>0</v>
      </c>
      <c r="BI17" s="25">
        <f t="shared" ref="BI17" si="39">SUM(BE17,BG17)</f>
        <v>89</v>
      </c>
      <c r="BJ17" s="25">
        <f t="shared" ref="BJ17" si="40">SUM(BF17,BH17)</f>
        <v>87</v>
      </c>
      <c r="BK17" s="25">
        <f t="shared" si="10"/>
        <v>288</v>
      </c>
      <c r="BL17" s="25">
        <f t="shared" si="11"/>
        <v>308</v>
      </c>
    </row>
    <row r="18" spans="1:64" s="29" customFormat="1" x14ac:dyDescent="0.2">
      <c r="A18" s="29" t="s">
        <v>300</v>
      </c>
      <c r="B18" s="29" t="s">
        <v>293</v>
      </c>
      <c r="C18" s="29">
        <v>1000</v>
      </c>
      <c r="D18" s="29">
        <v>4</v>
      </c>
      <c r="E18" s="29">
        <v>1</v>
      </c>
      <c r="F18" s="29">
        <v>2</v>
      </c>
      <c r="G18" s="29">
        <v>3</v>
      </c>
      <c r="H18" s="29">
        <v>0</v>
      </c>
      <c r="I18" s="29">
        <v>3</v>
      </c>
      <c r="J18" s="29">
        <v>1</v>
      </c>
      <c r="K18" s="29">
        <v>0</v>
      </c>
      <c r="L18" s="29">
        <v>2</v>
      </c>
      <c r="M18" s="29">
        <v>0</v>
      </c>
      <c r="N18" s="29">
        <v>0.2</v>
      </c>
      <c r="O18" s="29">
        <v>0</v>
      </c>
      <c r="P18" s="29">
        <v>0.2</v>
      </c>
      <c r="Q18" s="29">
        <v>0</v>
      </c>
      <c r="R18" s="29">
        <v>0</v>
      </c>
      <c r="S18" s="29">
        <v>1</v>
      </c>
      <c r="T18" s="29">
        <v>0</v>
      </c>
      <c r="U18" s="29">
        <v>1</v>
      </c>
      <c r="V18" s="29">
        <v>0</v>
      </c>
      <c r="W18" s="29">
        <v>1</v>
      </c>
      <c r="X18" s="29">
        <v>1</v>
      </c>
      <c r="Y18" s="29">
        <v>1</v>
      </c>
      <c r="Z18" s="29">
        <v>1</v>
      </c>
      <c r="AA18" s="29">
        <v>0</v>
      </c>
      <c r="AB18" s="29">
        <v>0</v>
      </c>
      <c r="AC18" s="29">
        <v>0</v>
      </c>
      <c r="AD18" s="29">
        <v>0</v>
      </c>
      <c r="AE18" s="29">
        <v>5</v>
      </c>
      <c r="AF18" s="29">
        <v>321</v>
      </c>
      <c r="AG18" s="29">
        <v>35.313130000000001</v>
      </c>
      <c r="AH18" s="37">
        <v>0.45661450924608799</v>
      </c>
      <c r="AI18" s="37" t="s">
        <v>39</v>
      </c>
      <c r="AJ18" s="37">
        <v>0.412162162162162</v>
      </c>
      <c r="AK18" s="37">
        <v>0.53281853281853297</v>
      </c>
      <c r="AL18" s="29">
        <v>0</v>
      </c>
      <c r="AM18" s="29">
        <v>183</v>
      </c>
      <c r="AN18" s="29">
        <v>138</v>
      </c>
      <c r="AO18" s="29">
        <v>77</v>
      </c>
      <c r="AP18" s="29">
        <v>77</v>
      </c>
      <c r="AQ18" s="29">
        <v>0</v>
      </c>
      <c r="AR18" s="29">
        <v>0</v>
      </c>
      <c r="AS18" s="43" t="s">
        <v>39</v>
      </c>
      <c r="AT18" s="37">
        <v>0.47975077881619899</v>
      </c>
      <c r="AU18" s="29">
        <v>304</v>
      </c>
      <c r="AV18" s="29">
        <v>308</v>
      </c>
      <c r="AW18" s="29">
        <v>612</v>
      </c>
      <c r="AY18" s="29" t="str">
        <f t="shared" ref="AY18" si="41">B18</f>
        <v>'20201124'</v>
      </c>
      <c r="AZ18" s="29" t="s">
        <v>280</v>
      </c>
      <c r="BA18" s="29">
        <f t="shared" si="1"/>
        <v>321</v>
      </c>
      <c r="BB18" s="29">
        <f t="shared" si="2"/>
        <v>612</v>
      </c>
      <c r="BC18" s="34">
        <f t="shared" si="3"/>
        <v>2118.7878000000001</v>
      </c>
      <c r="BD18" s="34">
        <f t="shared" ref="BD18" si="42">BC18/BA18</f>
        <v>6.6005850467289724</v>
      </c>
      <c r="BE18" s="29">
        <f t="shared" si="5"/>
        <v>77</v>
      </c>
      <c r="BF18" s="29">
        <f t="shared" si="6"/>
        <v>77</v>
      </c>
      <c r="BG18" s="29">
        <f t="shared" si="7"/>
        <v>0</v>
      </c>
      <c r="BH18" s="29">
        <f t="shared" si="8"/>
        <v>0</v>
      </c>
      <c r="BI18" s="29">
        <f t="shared" ref="BI18" si="43">SUM(BE18,BG18)</f>
        <v>77</v>
      </c>
      <c r="BJ18" s="29">
        <f t="shared" ref="BJ18" si="44">SUM(BF18,BH18)</f>
        <v>77</v>
      </c>
      <c r="BK18" s="29">
        <f t="shared" si="10"/>
        <v>304</v>
      </c>
      <c r="BL18" s="29">
        <f t="shared" si="11"/>
        <v>308</v>
      </c>
    </row>
    <row r="19" spans="1:64" x14ac:dyDescent="0.2">
      <c r="A19" s="29" t="s">
        <v>316</v>
      </c>
      <c r="B19" s="29" t="s">
        <v>303</v>
      </c>
      <c r="C19" s="29">
        <v>1000</v>
      </c>
      <c r="D19" s="29">
        <v>4</v>
      </c>
      <c r="E19" s="29">
        <v>1</v>
      </c>
      <c r="F19" s="29">
        <v>2</v>
      </c>
      <c r="G19" s="29">
        <v>3</v>
      </c>
      <c r="H19" s="29">
        <v>0</v>
      </c>
      <c r="I19" s="29">
        <v>3</v>
      </c>
      <c r="J19" s="29">
        <v>1</v>
      </c>
      <c r="K19" s="29">
        <v>0</v>
      </c>
      <c r="L19" s="29">
        <v>2</v>
      </c>
      <c r="M19" s="29">
        <v>0</v>
      </c>
      <c r="N19" s="29">
        <v>0.2</v>
      </c>
      <c r="O19" s="29">
        <v>0</v>
      </c>
      <c r="P19" s="29">
        <v>1.2</v>
      </c>
      <c r="Q19" s="29">
        <v>0</v>
      </c>
      <c r="R19" s="29">
        <v>1</v>
      </c>
      <c r="S19" s="29">
        <v>1</v>
      </c>
      <c r="T19" s="29">
        <v>0</v>
      </c>
      <c r="U19" s="29">
        <v>1</v>
      </c>
      <c r="V19" s="29">
        <v>0</v>
      </c>
      <c r="W19" s="29">
        <v>1</v>
      </c>
      <c r="X19" s="29">
        <v>1</v>
      </c>
      <c r="Y19" s="29">
        <v>4</v>
      </c>
      <c r="Z19" s="29">
        <v>2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330</v>
      </c>
      <c r="AG19" s="29">
        <v>40.677866666666702</v>
      </c>
      <c r="AH19" s="37">
        <v>0.42091836734693899</v>
      </c>
      <c r="AI19" s="37" t="s">
        <v>39</v>
      </c>
      <c r="AJ19" s="37">
        <v>0.32</v>
      </c>
      <c r="AK19" s="37">
        <v>0.57605177993527501</v>
      </c>
      <c r="AL19" s="29">
        <v>0</v>
      </c>
      <c r="AM19" s="29">
        <v>152</v>
      </c>
      <c r="AN19" s="29">
        <v>178</v>
      </c>
      <c r="AO19" s="29">
        <v>117</v>
      </c>
      <c r="AP19" s="29">
        <v>117</v>
      </c>
      <c r="AQ19" s="29">
        <v>0</v>
      </c>
      <c r="AR19" s="29">
        <v>0</v>
      </c>
      <c r="AS19" s="43" t="s">
        <v>39</v>
      </c>
      <c r="AT19" s="37">
        <v>0.70909090909090899</v>
      </c>
      <c r="AU19" s="29">
        <v>340</v>
      </c>
      <c r="AV19" s="29">
        <v>444</v>
      </c>
      <c r="AW19" s="29">
        <v>784</v>
      </c>
      <c r="AY19" s="29" t="str">
        <f t="shared" ref="AY19:AY20" si="45">B19</f>
        <v>'20201125'</v>
      </c>
      <c r="AZ19" s="29" t="s">
        <v>280</v>
      </c>
      <c r="BA19" s="29">
        <f t="shared" si="1"/>
        <v>330</v>
      </c>
      <c r="BB19" s="29">
        <f t="shared" si="2"/>
        <v>784</v>
      </c>
      <c r="BC19" s="34">
        <f t="shared" si="3"/>
        <v>2440.6720000000023</v>
      </c>
      <c r="BD19" s="34">
        <f t="shared" ref="BD19:BD20" si="46">BC19/BA19</f>
        <v>7.3959757575757648</v>
      </c>
      <c r="BE19" s="29">
        <f t="shared" si="5"/>
        <v>117</v>
      </c>
      <c r="BF19" s="29">
        <f t="shared" si="6"/>
        <v>117</v>
      </c>
      <c r="BG19" s="29">
        <f t="shared" si="7"/>
        <v>0</v>
      </c>
      <c r="BH19" s="29">
        <f t="shared" si="8"/>
        <v>0</v>
      </c>
      <c r="BI19" s="29">
        <f t="shared" ref="BI19:BI20" si="47">SUM(BE19,BG19)</f>
        <v>117</v>
      </c>
      <c r="BJ19" s="29">
        <f t="shared" ref="BJ19:BJ20" si="48">SUM(BF19,BH19)</f>
        <v>117</v>
      </c>
      <c r="BK19" s="29">
        <f t="shared" si="10"/>
        <v>340</v>
      </c>
      <c r="BL19" s="29">
        <f t="shared" si="11"/>
        <v>444</v>
      </c>
    </row>
    <row r="20" spans="1:64" s="25" customFormat="1" x14ac:dyDescent="0.2">
      <c r="A20" s="25" t="s">
        <v>314</v>
      </c>
      <c r="B20" s="25" t="s">
        <v>315</v>
      </c>
      <c r="C20" s="25">
        <v>1000</v>
      </c>
      <c r="D20" s="25">
        <v>4</v>
      </c>
      <c r="E20" s="25">
        <v>1</v>
      </c>
      <c r="F20" s="25">
        <v>2</v>
      </c>
      <c r="G20" s="25">
        <v>3</v>
      </c>
      <c r="H20" s="25">
        <v>0</v>
      </c>
      <c r="I20" s="25">
        <v>3</v>
      </c>
      <c r="J20" s="25">
        <v>1</v>
      </c>
      <c r="K20" s="25">
        <v>0</v>
      </c>
      <c r="L20" s="25">
        <v>2</v>
      </c>
      <c r="M20" s="25">
        <v>0</v>
      </c>
      <c r="N20" s="25">
        <v>0.2</v>
      </c>
      <c r="O20" s="25">
        <v>0</v>
      </c>
      <c r="P20" s="25">
        <v>1.2</v>
      </c>
      <c r="Q20" s="25">
        <v>0</v>
      </c>
      <c r="R20" s="25">
        <v>1.5</v>
      </c>
      <c r="S20" s="25">
        <v>1</v>
      </c>
      <c r="T20" s="25">
        <v>0</v>
      </c>
      <c r="U20" s="25">
        <v>1</v>
      </c>
      <c r="V20" s="25">
        <v>0</v>
      </c>
      <c r="W20" s="25">
        <v>1</v>
      </c>
      <c r="X20" s="25">
        <v>1</v>
      </c>
      <c r="Y20" s="25">
        <v>1000</v>
      </c>
      <c r="Z20" s="25">
        <v>4</v>
      </c>
      <c r="AA20" s="25">
        <v>0</v>
      </c>
      <c r="AB20" s="25">
        <v>0</v>
      </c>
      <c r="AC20" s="25">
        <v>0</v>
      </c>
      <c r="AD20" s="25">
        <v>0</v>
      </c>
      <c r="AE20" s="25">
        <v>5</v>
      </c>
      <c r="AF20" s="25">
        <v>312</v>
      </c>
      <c r="AG20" s="25">
        <v>64.689359999999994</v>
      </c>
      <c r="AH20" s="36">
        <v>0.61538461538461497</v>
      </c>
      <c r="AI20" s="36" t="s">
        <v>39</v>
      </c>
      <c r="AJ20" s="36">
        <v>0.57089552238805996</v>
      </c>
      <c r="AK20" s="36">
        <v>0.665271966527197</v>
      </c>
      <c r="AL20" s="25">
        <v>0</v>
      </c>
      <c r="AM20" s="25">
        <v>153</v>
      </c>
      <c r="AN20" s="25">
        <v>159</v>
      </c>
      <c r="AO20" s="25">
        <v>115</v>
      </c>
      <c r="AP20" s="25">
        <v>114</v>
      </c>
      <c r="AQ20" s="25">
        <v>0</v>
      </c>
      <c r="AR20" s="25">
        <v>0</v>
      </c>
      <c r="AS20" s="39" t="s">
        <v>39</v>
      </c>
      <c r="AT20" s="36">
        <v>0.73397435897435903</v>
      </c>
      <c r="AU20" s="25">
        <v>240</v>
      </c>
      <c r="AV20" s="25">
        <v>308</v>
      </c>
      <c r="AW20" s="25">
        <v>548</v>
      </c>
      <c r="AY20" s="29" t="str">
        <f t="shared" si="45"/>
        <v>'20201127'</v>
      </c>
      <c r="AZ20" s="29" t="s">
        <v>280</v>
      </c>
      <c r="BA20" s="29">
        <f t="shared" si="1"/>
        <v>312</v>
      </c>
      <c r="BB20" s="29">
        <f t="shared" si="2"/>
        <v>548</v>
      </c>
      <c r="BC20" s="34">
        <f t="shared" si="3"/>
        <v>3881.3615999999997</v>
      </c>
      <c r="BD20" s="34">
        <f t="shared" si="46"/>
        <v>12.440261538461538</v>
      </c>
      <c r="BE20" s="29">
        <f t="shared" si="5"/>
        <v>115</v>
      </c>
      <c r="BF20" s="29">
        <f t="shared" si="6"/>
        <v>114</v>
      </c>
      <c r="BG20" s="29">
        <f t="shared" si="7"/>
        <v>0</v>
      </c>
      <c r="BH20" s="29">
        <f t="shared" si="8"/>
        <v>0</v>
      </c>
      <c r="BI20" s="29">
        <f t="shared" si="47"/>
        <v>115</v>
      </c>
      <c r="BJ20" s="29">
        <f t="shared" si="48"/>
        <v>114</v>
      </c>
      <c r="BK20" s="29">
        <f t="shared" si="10"/>
        <v>240</v>
      </c>
      <c r="BL20" s="29">
        <f t="shared" si="11"/>
        <v>308</v>
      </c>
    </row>
    <row r="21" spans="1:64" x14ac:dyDescent="0.2">
      <c r="A21" s="18" t="s">
        <v>333</v>
      </c>
      <c r="B21" s="18" t="s">
        <v>324</v>
      </c>
      <c r="C21" s="18">
        <v>1000</v>
      </c>
      <c r="D21" s="18">
        <v>4</v>
      </c>
      <c r="E21" s="18">
        <v>1</v>
      </c>
      <c r="F21" s="18">
        <v>2</v>
      </c>
      <c r="G21" s="18">
        <v>3</v>
      </c>
      <c r="H21" s="18">
        <v>0</v>
      </c>
      <c r="I21" s="18">
        <v>3</v>
      </c>
      <c r="J21" s="18">
        <v>1</v>
      </c>
      <c r="K21" s="18">
        <v>0</v>
      </c>
      <c r="L21" s="18">
        <v>2</v>
      </c>
      <c r="M21" s="18">
        <v>0</v>
      </c>
      <c r="N21" s="18">
        <v>0.2</v>
      </c>
      <c r="O21" s="18">
        <v>0</v>
      </c>
      <c r="P21" s="18">
        <v>1.2</v>
      </c>
      <c r="Q21" s="18">
        <v>0</v>
      </c>
      <c r="R21" s="18">
        <v>1</v>
      </c>
      <c r="S21" s="18">
        <v>1</v>
      </c>
      <c r="T21" s="18">
        <v>0</v>
      </c>
      <c r="U21" s="18">
        <v>1</v>
      </c>
      <c r="V21" s="18">
        <v>0</v>
      </c>
      <c r="W21" s="18">
        <v>1</v>
      </c>
      <c r="X21" s="18">
        <v>1</v>
      </c>
      <c r="Y21" s="18">
        <v>4</v>
      </c>
      <c r="Z21" s="18">
        <v>4</v>
      </c>
      <c r="AA21" s="18">
        <v>0</v>
      </c>
      <c r="AB21" s="18">
        <v>0</v>
      </c>
      <c r="AC21" s="18">
        <v>0</v>
      </c>
      <c r="AD21" s="18">
        <v>0</v>
      </c>
      <c r="AE21" s="18">
        <v>5</v>
      </c>
      <c r="AF21" s="18">
        <v>100</v>
      </c>
      <c r="AG21" s="18">
        <v>23.640696666666699</v>
      </c>
      <c r="AH21" s="41">
        <v>0.78740157480314998</v>
      </c>
      <c r="AI21" s="41" t="s">
        <v>39</v>
      </c>
      <c r="AJ21" s="41">
        <v>0.79452054794520499</v>
      </c>
      <c r="AK21" s="41">
        <v>0.77777777777777801</v>
      </c>
      <c r="AL21" s="18">
        <v>0</v>
      </c>
      <c r="AM21" s="18">
        <v>58</v>
      </c>
      <c r="AN21" s="18">
        <v>42</v>
      </c>
      <c r="AO21" s="18">
        <v>33</v>
      </c>
      <c r="AP21" s="18">
        <v>35</v>
      </c>
      <c r="AQ21" s="18">
        <v>0</v>
      </c>
      <c r="AR21" s="18">
        <v>0</v>
      </c>
      <c r="AS21" s="42" t="s">
        <v>39</v>
      </c>
      <c r="AT21" s="41">
        <v>0.68</v>
      </c>
      <c r="AU21" s="18">
        <v>52</v>
      </c>
      <c r="AV21" s="18">
        <v>128</v>
      </c>
      <c r="AW21" s="18">
        <v>180</v>
      </c>
      <c r="AY21" s="29" t="str">
        <f t="shared" ref="AY21" si="49">B21</f>
        <v>'20201130'</v>
      </c>
      <c r="AZ21" s="29" t="s">
        <v>280</v>
      </c>
      <c r="BA21" s="29">
        <f t="shared" si="1"/>
        <v>100</v>
      </c>
      <c r="BB21" s="29">
        <f t="shared" si="2"/>
        <v>180</v>
      </c>
      <c r="BC21" s="34">
        <f t="shared" si="3"/>
        <v>1418.4418000000019</v>
      </c>
      <c r="BD21" s="34">
        <f t="shared" ref="BD21" si="50">BC21/BA21</f>
        <v>14.184418000000019</v>
      </c>
      <c r="BE21" s="29">
        <f t="shared" si="5"/>
        <v>33</v>
      </c>
      <c r="BF21" s="29">
        <f t="shared" si="6"/>
        <v>35</v>
      </c>
      <c r="BG21" s="29">
        <f t="shared" si="7"/>
        <v>0</v>
      </c>
      <c r="BH21" s="29">
        <f t="shared" si="8"/>
        <v>0</v>
      </c>
      <c r="BI21" s="29">
        <f t="shared" ref="BI21" si="51">SUM(BE21,BG21)</f>
        <v>33</v>
      </c>
      <c r="BJ21" s="29">
        <f t="shared" ref="BJ21" si="52">SUM(BF21,BH21)</f>
        <v>35</v>
      </c>
      <c r="BK21" s="29">
        <f t="shared" si="10"/>
        <v>52</v>
      </c>
      <c r="BL21" s="29">
        <f t="shared" si="11"/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4"/>
  <sheetViews>
    <sheetView zoomScaleNormal="100" workbookViewId="0">
      <selection activeCell="Q21" sqref="Q21"/>
    </sheetView>
  </sheetViews>
  <sheetFormatPr defaultColWidth="8.625" defaultRowHeight="12.75" x14ac:dyDescent="0.2"/>
  <cols>
    <col min="1" max="1" width="28.5" style="1" customWidth="1"/>
    <col min="2" max="2" width="8.625" style="1" bestFit="1" customWidth="1"/>
    <col min="3" max="3" width="8.625" style="1" customWidth="1"/>
    <col min="4" max="4" width="8.625" style="1"/>
    <col min="5" max="12" width="8.625" style="1" customWidth="1"/>
    <col min="13" max="26" width="8.625" style="1"/>
    <col min="27" max="30" width="8.625" style="1" customWidth="1"/>
    <col min="31" max="32" width="8.625" style="1"/>
    <col min="33" max="36" width="8.625" style="8"/>
    <col min="37" max="43" width="8.625" style="1"/>
    <col min="44" max="44" width="8.625" style="21"/>
    <col min="45" max="45" width="8.625" style="8"/>
    <col min="46" max="50" width="8.625" style="1"/>
    <col min="51" max="51" width="24.75" style="1" customWidth="1"/>
    <col min="52" max="16384" width="8.625" style="1"/>
  </cols>
  <sheetData>
    <row r="1" spans="1:67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48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4" t="s">
        <v>117</v>
      </c>
      <c r="AN1" s="4" t="s">
        <v>25</v>
      </c>
      <c r="AO1" s="4" t="s">
        <v>26</v>
      </c>
      <c r="AP1" s="5" t="s">
        <v>27</v>
      </c>
      <c r="AQ1" s="4" t="s">
        <v>28</v>
      </c>
      <c r="AR1" s="20" t="s">
        <v>29</v>
      </c>
      <c r="AS1" s="2" t="s">
        <v>30</v>
      </c>
      <c r="AT1" s="3" t="s">
        <v>32</v>
      </c>
      <c r="AU1" s="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290</v>
      </c>
      <c r="BK1" s="2" t="s">
        <v>291</v>
      </c>
      <c r="BL1" s="25">
        <f>SUM($AN$2:$AN$1048576,$AP$2:$AP$1048576)</f>
        <v>1527</v>
      </c>
      <c r="BM1" s="25">
        <f>SUM($AO$2:$AO$1048576,$AQ$2:$AQ$1048576)</f>
        <v>1584</v>
      </c>
      <c r="BN1" s="25">
        <f>SUM($AT$2:$AT$1048576)</f>
        <v>5632</v>
      </c>
      <c r="BO1" s="25">
        <f>SUM($AU$2:$AU$1048576)</f>
        <v>5264</v>
      </c>
    </row>
    <row r="2" spans="1:67" s="22" customFormat="1" x14ac:dyDescent="0.2">
      <c r="A2" s="25" t="s">
        <v>177</v>
      </c>
      <c r="B2" s="38" t="s">
        <v>175</v>
      </c>
      <c r="C2" s="25">
        <v>1000</v>
      </c>
      <c r="D2" s="25">
        <v>3</v>
      </c>
      <c r="E2" s="25">
        <v>0</v>
      </c>
      <c r="F2" s="25">
        <v>3</v>
      </c>
      <c r="G2" s="25">
        <v>2</v>
      </c>
      <c r="H2" s="25">
        <v>2</v>
      </c>
      <c r="I2" s="25">
        <v>1</v>
      </c>
      <c r="J2" s="25">
        <v>0</v>
      </c>
      <c r="K2" s="25">
        <v>3</v>
      </c>
      <c r="L2" s="25">
        <v>2</v>
      </c>
      <c r="M2" s="25">
        <v>0</v>
      </c>
      <c r="N2" s="25">
        <v>0.2</v>
      </c>
      <c r="O2" s="25">
        <v>0</v>
      </c>
      <c r="P2" s="25">
        <v>0</v>
      </c>
      <c r="Q2" s="25">
        <v>0</v>
      </c>
      <c r="R2" s="25">
        <v>0</v>
      </c>
      <c r="S2" s="25">
        <v>1</v>
      </c>
      <c r="T2" s="25">
        <v>0</v>
      </c>
      <c r="U2" s="25">
        <v>1</v>
      </c>
      <c r="V2" s="25">
        <v>0</v>
      </c>
      <c r="W2" s="25">
        <v>1</v>
      </c>
      <c r="X2" s="25">
        <v>1</v>
      </c>
      <c r="Y2" s="25">
        <v>100000000000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42</v>
      </c>
      <c r="AF2" s="33">
        <v>28.242326666666699</v>
      </c>
      <c r="AG2" s="36">
        <v>0.77777777777777801</v>
      </c>
      <c r="AH2" s="36" t="s">
        <v>39</v>
      </c>
      <c r="AI2" s="36">
        <v>0.86956521739130399</v>
      </c>
      <c r="AJ2" s="36">
        <v>0.70967741935483897</v>
      </c>
      <c r="AK2" s="25">
        <v>0</v>
      </c>
      <c r="AL2" s="25">
        <v>20</v>
      </c>
      <c r="AM2" s="25">
        <v>22</v>
      </c>
      <c r="AN2" s="25">
        <v>20</v>
      </c>
      <c r="AO2" s="25">
        <v>21</v>
      </c>
      <c r="AP2" s="25">
        <v>0</v>
      </c>
      <c r="AQ2" s="25">
        <v>0</v>
      </c>
      <c r="AR2" s="39" t="s">
        <v>39</v>
      </c>
      <c r="AS2" s="36">
        <v>0.97619047619047605</v>
      </c>
      <c r="AT2" s="25">
        <v>80</v>
      </c>
      <c r="AU2" s="25">
        <v>84</v>
      </c>
      <c r="AV2" s="25">
        <v>164</v>
      </c>
      <c r="AX2" s="25" t="str">
        <f>B2</f>
        <v>'20201106'</v>
      </c>
      <c r="AY2" s="25" t="s">
        <v>193</v>
      </c>
      <c r="AZ2" s="25">
        <f t="shared" ref="AZ2:AZ24" si="0">SUMIF($B$2:$B$1048576,$B2,$AE$2:$AE$1048576)</f>
        <v>42</v>
      </c>
      <c r="BA2" s="25">
        <f t="shared" ref="BA2:BA24" si="1">SUMIF($B$2:$B$1048576,$B2,$AV$2:$AV$1048576)</f>
        <v>164</v>
      </c>
      <c r="BB2" s="25">
        <f t="shared" ref="BB2:BB24" si="2">SUMIF($B$2:$B$1048576,$B2,$AF$2:$AF$1048576)*60</f>
        <v>1694.5396000000019</v>
      </c>
      <c r="BC2" s="25">
        <f>BB2/AZ2</f>
        <v>40.346180952380998</v>
      </c>
      <c r="BD2" s="25">
        <f t="shared" ref="BD2:BD24" si="3">SUMIF($B$2:$B$1048576,$B2,$AN$2:$AN$1048576)</f>
        <v>20</v>
      </c>
      <c r="BE2" s="25">
        <f t="shared" ref="BE2:BE24" si="4">SUMIF($B$2:$B$1048576,$B2,$AO$2:$AO$1048576)</f>
        <v>21</v>
      </c>
      <c r="BF2" s="25">
        <f t="shared" ref="BF2:BF24" si="5">SUMIF($B$2:$B$1048576,$B2,$AP$2:$AP$1048576)</f>
        <v>0</v>
      </c>
      <c r="BG2" s="25">
        <f t="shared" ref="BG2:BG24" si="6">SUMIF($B$2:$B$1048576,$B2,$AQ$2:$AQ$1048576)</f>
        <v>0</v>
      </c>
      <c r="BH2" s="25">
        <f t="shared" ref="BH2:BI4" si="7">SUM(BD2,BF2)</f>
        <v>20</v>
      </c>
      <c r="BI2" s="25">
        <f t="shared" si="7"/>
        <v>21</v>
      </c>
      <c r="BJ2" s="30">
        <f>SUMIF($B$2:$B$1048576,$B2,$AT$2:$AT$1048576)</f>
        <v>80</v>
      </c>
      <c r="BK2" s="30">
        <f>SUMIF($B$2:$B$1048576,$B2,$AU$2:$AU$1048576)</f>
        <v>84</v>
      </c>
      <c r="BL2" s="30"/>
      <c r="BM2" s="30"/>
      <c r="BN2" s="30"/>
      <c r="BO2" s="30"/>
    </row>
    <row r="3" spans="1:67" x14ac:dyDescent="0.2">
      <c r="A3" s="18" t="s">
        <v>185</v>
      </c>
      <c r="B3" s="40" t="s">
        <v>183</v>
      </c>
      <c r="C3" s="18">
        <v>1000</v>
      </c>
      <c r="D3" s="18">
        <v>2</v>
      </c>
      <c r="E3" s="18">
        <v>0</v>
      </c>
      <c r="F3" s="18">
        <v>3</v>
      </c>
      <c r="G3" s="18">
        <v>2</v>
      </c>
      <c r="H3" s="18">
        <v>1</v>
      </c>
      <c r="I3" s="18">
        <v>1</v>
      </c>
      <c r="J3" s="18">
        <v>0</v>
      </c>
      <c r="K3" s="18">
        <v>3</v>
      </c>
      <c r="L3" s="18">
        <v>2</v>
      </c>
      <c r="M3" s="18">
        <v>0</v>
      </c>
      <c r="N3" s="18">
        <v>0.2</v>
      </c>
      <c r="O3" s="18">
        <v>0</v>
      </c>
      <c r="P3" s="18">
        <v>0</v>
      </c>
      <c r="Q3" s="18">
        <v>0</v>
      </c>
      <c r="R3" s="18">
        <v>0</v>
      </c>
      <c r="S3" s="18">
        <v>1</v>
      </c>
      <c r="T3" s="18">
        <v>0</v>
      </c>
      <c r="U3" s="18">
        <v>1</v>
      </c>
      <c r="V3" s="18">
        <v>0</v>
      </c>
      <c r="W3" s="18">
        <v>1</v>
      </c>
      <c r="X3" s="18">
        <v>1</v>
      </c>
      <c r="Y3" s="18">
        <v>100000000000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239</v>
      </c>
      <c r="AF3" s="49">
        <v>71.804231666666695</v>
      </c>
      <c r="AG3" s="41">
        <v>0.32253711201079599</v>
      </c>
      <c r="AH3" s="41" t="s">
        <v>39</v>
      </c>
      <c r="AI3" s="41">
        <v>0.35449735449735498</v>
      </c>
      <c r="AJ3" s="41">
        <v>0.28925619834710697</v>
      </c>
      <c r="AK3" s="18">
        <v>0</v>
      </c>
      <c r="AL3" s="18">
        <v>134</v>
      </c>
      <c r="AM3" s="18">
        <v>105</v>
      </c>
      <c r="AN3" s="18">
        <v>133</v>
      </c>
      <c r="AO3" s="18">
        <v>103</v>
      </c>
      <c r="AP3" s="18">
        <v>0</v>
      </c>
      <c r="AQ3" s="18">
        <v>0</v>
      </c>
      <c r="AR3" s="42" t="s">
        <v>39</v>
      </c>
      <c r="AS3" s="41">
        <v>0.98744769874477001</v>
      </c>
      <c r="AT3" s="18">
        <v>532</v>
      </c>
      <c r="AU3" s="18">
        <v>412</v>
      </c>
      <c r="AV3" s="18">
        <v>944</v>
      </c>
      <c r="AX3" s="18" t="str">
        <f>B3</f>
        <v>'20201109'</v>
      </c>
      <c r="AY3" s="18" t="s">
        <v>193</v>
      </c>
      <c r="AZ3" s="30">
        <f t="shared" si="0"/>
        <v>239</v>
      </c>
      <c r="BA3" s="30">
        <f t="shared" si="1"/>
        <v>944</v>
      </c>
      <c r="BB3" s="30">
        <f t="shared" si="2"/>
        <v>4308.2539000000015</v>
      </c>
      <c r="BC3" s="30">
        <f>BB3/AZ3</f>
        <v>18.0261669456067</v>
      </c>
      <c r="BD3" s="30">
        <f t="shared" si="3"/>
        <v>133</v>
      </c>
      <c r="BE3" s="30">
        <f t="shared" si="4"/>
        <v>103</v>
      </c>
      <c r="BF3" s="30">
        <f t="shared" si="5"/>
        <v>0</v>
      </c>
      <c r="BG3" s="30">
        <f t="shared" si="6"/>
        <v>0</v>
      </c>
      <c r="BH3" s="18">
        <f t="shared" si="7"/>
        <v>133</v>
      </c>
      <c r="BI3" s="18">
        <f t="shared" si="7"/>
        <v>103</v>
      </c>
      <c r="BJ3" s="18">
        <f t="shared" ref="BJ3:BJ24" si="8">SUMIF($B$2:$B$1048576,$B3,$AT$2:$AT$1048576)</f>
        <v>532</v>
      </c>
      <c r="BK3" s="18">
        <f t="shared" ref="BK3:BK24" si="9">SUMIF($B$2:$B$1048576,$B3,$AU$2:$AU$1048576)</f>
        <v>412</v>
      </c>
      <c r="BL3" s="18"/>
      <c r="BM3" s="18"/>
    </row>
    <row r="4" spans="1:67" s="22" customFormat="1" x14ac:dyDescent="0.2">
      <c r="A4" s="25" t="s">
        <v>192</v>
      </c>
      <c r="B4" s="38" t="s">
        <v>191</v>
      </c>
      <c r="C4" s="25">
        <v>1000</v>
      </c>
      <c r="D4" s="25">
        <v>3</v>
      </c>
      <c r="E4" s="25">
        <v>0</v>
      </c>
      <c r="F4" s="25">
        <v>3</v>
      </c>
      <c r="G4" s="25">
        <v>2</v>
      </c>
      <c r="H4" s="25">
        <v>1</v>
      </c>
      <c r="I4" s="25">
        <v>1</v>
      </c>
      <c r="J4" s="25">
        <v>0</v>
      </c>
      <c r="K4" s="25">
        <v>3</v>
      </c>
      <c r="L4" s="25">
        <v>2</v>
      </c>
      <c r="M4" s="25">
        <v>0</v>
      </c>
      <c r="N4" s="25">
        <v>0.2</v>
      </c>
      <c r="O4" s="25">
        <v>0</v>
      </c>
      <c r="P4" s="25">
        <v>0</v>
      </c>
      <c r="Q4" s="25">
        <v>0</v>
      </c>
      <c r="R4" s="25">
        <v>0</v>
      </c>
      <c r="S4" s="25">
        <v>1</v>
      </c>
      <c r="T4" s="25">
        <v>0</v>
      </c>
      <c r="U4" s="25">
        <v>1</v>
      </c>
      <c r="V4" s="25">
        <v>0</v>
      </c>
      <c r="W4" s="25">
        <v>1</v>
      </c>
      <c r="X4" s="25">
        <v>1</v>
      </c>
      <c r="Y4" s="25">
        <v>100000000000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224</v>
      </c>
      <c r="AF4" s="33">
        <v>25.1864116666667</v>
      </c>
      <c r="AG4" s="36">
        <v>0.56852791878172604</v>
      </c>
      <c r="AH4" s="36" t="s">
        <v>39</v>
      </c>
      <c r="AI4" s="36">
        <v>0.66981132075471705</v>
      </c>
      <c r="AJ4" s="36">
        <v>0.53125</v>
      </c>
      <c r="AK4" s="25">
        <v>0</v>
      </c>
      <c r="AL4" s="25">
        <v>71</v>
      </c>
      <c r="AM4" s="25">
        <v>153</v>
      </c>
      <c r="AN4" s="25">
        <v>71</v>
      </c>
      <c r="AO4" s="25">
        <v>134</v>
      </c>
      <c r="AP4" s="25">
        <v>0</v>
      </c>
      <c r="AQ4" s="25">
        <v>0</v>
      </c>
      <c r="AR4" s="39" t="s">
        <v>39</v>
      </c>
      <c r="AS4" s="36">
        <v>0.91517857142857095</v>
      </c>
      <c r="AT4" s="25">
        <v>284</v>
      </c>
      <c r="AU4" s="25">
        <v>536</v>
      </c>
      <c r="AV4" s="25">
        <v>820</v>
      </c>
      <c r="AX4" s="25" t="str">
        <f>B4</f>
        <v>'20201110'</v>
      </c>
      <c r="AY4" s="25" t="s">
        <v>193</v>
      </c>
      <c r="AZ4" s="25">
        <f t="shared" si="0"/>
        <v>224</v>
      </c>
      <c r="BA4" s="25">
        <f t="shared" si="1"/>
        <v>820</v>
      </c>
      <c r="BB4" s="25">
        <f t="shared" si="2"/>
        <v>1511.1847000000021</v>
      </c>
      <c r="BC4" s="25">
        <f>BB4/AZ4</f>
        <v>6.7463602678571517</v>
      </c>
      <c r="BD4" s="25">
        <f t="shared" si="3"/>
        <v>71</v>
      </c>
      <c r="BE4" s="25">
        <f t="shared" si="4"/>
        <v>134</v>
      </c>
      <c r="BF4" s="25">
        <f t="shared" si="5"/>
        <v>0</v>
      </c>
      <c r="BG4" s="25">
        <f t="shared" si="6"/>
        <v>0</v>
      </c>
      <c r="BH4" s="25">
        <f t="shared" si="7"/>
        <v>71</v>
      </c>
      <c r="BI4" s="25">
        <f t="shared" si="7"/>
        <v>134</v>
      </c>
      <c r="BJ4" s="25">
        <f t="shared" si="8"/>
        <v>284</v>
      </c>
      <c r="BK4" s="25">
        <f t="shared" si="9"/>
        <v>536</v>
      </c>
      <c r="BL4" s="25"/>
      <c r="BM4" s="25"/>
    </row>
    <row r="5" spans="1:67" x14ac:dyDescent="0.2">
      <c r="A5" s="18" t="s">
        <v>204</v>
      </c>
      <c r="B5" s="40" t="s">
        <v>200</v>
      </c>
      <c r="C5" s="18">
        <v>1000</v>
      </c>
      <c r="D5" s="18">
        <v>2</v>
      </c>
      <c r="E5" s="18">
        <v>0</v>
      </c>
      <c r="F5" s="18">
        <v>3</v>
      </c>
      <c r="G5" s="18">
        <v>2</v>
      </c>
      <c r="H5" s="18">
        <v>1</v>
      </c>
      <c r="I5" s="18">
        <v>1</v>
      </c>
      <c r="J5" s="18">
        <v>0</v>
      </c>
      <c r="K5" s="18">
        <v>3</v>
      </c>
      <c r="L5" s="18">
        <v>2</v>
      </c>
      <c r="M5" s="18">
        <v>0</v>
      </c>
      <c r="N5" s="18">
        <v>0.2</v>
      </c>
      <c r="O5" s="18">
        <v>0</v>
      </c>
      <c r="P5" s="18">
        <v>0</v>
      </c>
      <c r="Q5" s="18">
        <v>0</v>
      </c>
      <c r="R5" s="18">
        <v>0</v>
      </c>
      <c r="S5" s="18">
        <v>1</v>
      </c>
      <c r="T5" s="18">
        <v>0</v>
      </c>
      <c r="U5" s="18">
        <v>1</v>
      </c>
      <c r="V5" s="18">
        <v>0</v>
      </c>
      <c r="W5" s="18">
        <v>1</v>
      </c>
      <c r="X5" s="18">
        <v>1</v>
      </c>
      <c r="Y5" s="18">
        <v>100000000000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160</v>
      </c>
      <c r="AF5" s="49">
        <v>17.86056</v>
      </c>
      <c r="AG5" s="41">
        <v>0.46920821114369499</v>
      </c>
      <c r="AH5" s="41" t="s">
        <v>39</v>
      </c>
      <c r="AI5" s="41">
        <v>0.561728395061728</v>
      </c>
      <c r="AJ5" s="41">
        <v>0.38547486033519601</v>
      </c>
      <c r="AK5" s="18">
        <v>0</v>
      </c>
      <c r="AL5" s="18">
        <v>91</v>
      </c>
      <c r="AM5" s="18">
        <v>69</v>
      </c>
      <c r="AN5" s="18">
        <v>90</v>
      </c>
      <c r="AO5" s="18">
        <v>66</v>
      </c>
      <c r="AP5" s="18">
        <v>0</v>
      </c>
      <c r="AQ5" s="18">
        <v>0</v>
      </c>
      <c r="AR5" s="42" t="s">
        <v>39</v>
      </c>
      <c r="AS5" s="41">
        <v>0.97499999999999998</v>
      </c>
      <c r="AT5" s="18">
        <v>360</v>
      </c>
      <c r="AU5" s="18">
        <v>264</v>
      </c>
      <c r="AV5" s="18">
        <v>624</v>
      </c>
      <c r="AX5" s="18" t="str">
        <f t="shared" ref="AX5:AX7" si="10">B5</f>
        <v>'20201111'</v>
      </c>
      <c r="AY5" s="18" t="s">
        <v>193</v>
      </c>
      <c r="AZ5" s="30">
        <f t="shared" si="0"/>
        <v>284</v>
      </c>
      <c r="BA5" s="30">
        <f t="shared" si="1"/>
        <v>1116</v>
      </c>
      <c r="BB5" s="30">
        <f t="shared" si="2"/>
        <v>1835.5716999999977</v>
      </c>
      <c r="BC5" s="30">
        <f t="shared" ref="BC5:BC7" si="11">BB5/AZ5</f>
        <v>6.4632806338028086</v>
      </c>
      <c r="BD5" s="30">
        <f t="shared" si="3"/>
        <v>156</v>
      </c>
      <c r="BE5" s="30">
        <f t="shared" si="4"/>
        <v>123</v>
      </c>
      <c r="BF5" s="30">
        <f t="shared" si="5"/>
        <v>0</v>
      </c>
      <c r="BG5" s="30">
        <f t="shared" si="6"/>
        <v>0</v>
      </c>
      <c r="BH5" s="18">
        <f t="shared" ref="BH5:BH7" si="12">SUM(BD5,BF5)</f>
        <v>156</v>
      </c>
      <c r="BI5" s="18">
        <f t="shared" ref="BI5:BI7" si="13">SUM(BE5,BG5)</f>
        <v>123</v>
      </c>
      <c r="BJ5" s="18">
        <f t="shared" si="8"/>
        <v>624</v>
      </c>
      <c r="BK5" s="18">
        <f t="shared" si="9"/>
        <v>492</v>
      </c>
      <c r="BL5" s="18"/>
      <c r="BM5" s="18"/>
    </row>
    <row r="6" spans="1:67" x14ac:dyDescent="0.2">
      <c r="A6" s="18" t="s">
        <v>205</v>
      </c>
      <c r="B6" s="40" t="s">
        <v>200</v>
      </c>
      <c r="C6" s="18">
        <v>1000</v>
      </c>
      <c r="D6" s="18">
        <v>2</v>
      </c>
      <c r="E6" s="18">
        <v>0</v>
      </c>
      <c r="F6" s="18">
        <v>3</v>
      </c>
      <c r="G6" s="18">
        <v>2</v>
      </c>
      <c r="H6" s="18">
        <v>1</v>
      </c>
      <c r="I6" s="18">
        <v>1</v>
      </c>
      <c r="J6" s="18">
        <v>0</v>
      </c>
      <c r="K6" s="18">
        <v>3</v>
      </c>
      <c r="L6" s="18">
        <v>2</v>
      </c>
      <c r="M6" s="18">
        <v>0</v>
      </c>
      <c r="N6" s="18">
        <v>0.2</v>
      </c>
      <c r="O6" s="18">
        <v>0</v>
      </c>
      <c r="P6" s="18">
        <v>0</v>
      </c>
      <c r="Q6" s="18">
        <v>0</v>
      </c>
      <c r="R6" s="18">
        <v>0</v>
      </c>
      <c r="S6" s="18">
        <v>1</v>
      </c>
      <c r="T6" s="18">
        <v>0</v>
      </c>
      <c r="U6" s="18">
        <v>1</v>
      </c>
      <c r="V6" s="18">
        <v>0</v>
      </c>
      <c r="W6" s="18">
        <v>1</v>
      </c>
      <c r="X6" s="18">
        <v>1</v>
      </c>
      <c r="Y6" s="18">
        <v>100000000000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14</v>
      </c>
      <c r="AF6" s="49">
        <v>1.0941033333333301</v>
      </c>
      <c r="AG6" s="41">
        <v>0.7</v>
      </c>
      <c r="AH6" s="41" t="s">
        <v>39</v>
      </c>
      <c r="AI6" s="41">
        <v>0.7</v>
      </c>
      <c r="AJ6" s="41" t="s">
        <v>39</v>
      </c>
      <c r="AK6" s="18">
        <v>0</v>
      </c>
      <c r="AL6" s="18">
        <v>14</v>
      </c>
      <c r="AM6" s="18">
        <v>0</v>
      </c>
      <c r="AN6" s="18">
        <v>14</v>
      </c>
      <c r="AO6" s="18">
        <v>0</v>
      </c>
      <c r="AP6" s="18">
        <v>0</v>
      </c>
      <c r="AQ6" s="18">
        <v>0</v>
      </c>
      <c r="AR6" s="42" t="s">
        <v>39</v>
      </c>
      <c r="AS6" s="41">
        <v>1</v>
      </c>
      <c r="AT6" s="18">
        <v>56</v>
      </c>
      <c r="AU6" s="18">
        <v>0</v>
      </c>
      <c r="AV6" s="18">
        <v>56</v>
      </c>
      <c r="AX6" s="18" t="str">
        <f t="shared" si="10"/>
        <v>'20201111'</v>
      </c>
      <c r="AY6" s="18" t="s">
        <v>193</v>
      </c>
      <c r="AZ6" s="30">
        <f t="shared" si="0"/>
        <v>284</v>
      </c>
      <c r="BA6" s="30">
        <f t="shared" si="1"/>
        <v>1116</v>
      </c>
      <c r="BB6" s="30">
        <f t="shared" si="2"/>
        <v>1835.5716999999977</v>
      </c>
      <c r="BC6" s="30">
        <f t="shared" si="11"/>
        <v>6.4632806338028086</v>
      </c>
      <c r="BD6" s="30">
        <f t="shared" si="3"/>
        <v>156</v>
      </c>
      <c r="BE6" s="30">
        <f t="shared" si="4"/>
        <v>123</v>
      </c>
      <c r="BF6" s="30">
        <f t="shared" si="5"/>
        <v>0</v>
      </c>
      <c r="BG6" s="30">
        <f t="shared" si="6"/>
        <v>0</v>
      </c>
      <c r="BH6" s="18">
        <f t="shared" si="12"/>
        <v>156</v>
      </c>
      <c r="BI6" s="18">
        <f t="shared" si="13"/>
        <v>123</v>
      </c>
      <c r="BJ6" s="18">
        <f t="shared" si="8"/>
        <v>624</v>
      </c>
      <c r="BK6" s="18">
        <f t="shared" si="9"/>
        <v>492</v>
      </c>
      <c r="BL6" s="18"/>
      <c r="BM6" s="18"/>
    </row>
    <row r="7" spans="1:67" s="22" customFormat="1" x14ac:dyDescent="0.2">
      <c r="A7" s="25" t="s">
        <v>206</v>
      </c>
      <c r="B7" s="38" t="s">
        <v>200</v>
      </c>
      <c r="C7" s="25">
        <v>1000</v>
      </c>
      <c r="D7" s="25">
        <v>2</v>
      </c>
      <c r="E7" s="25">
        <v>0</v>
      </c>
      <c r="F7" s="25">
        <v>3</v>
      </c>
      <c r="G7" s="25">
        <v>2</v>
      </c>
      <c r="H7" s="25">
        <v>1</v>
      </c>
      <c r="I7" s="25">
        <v>1</v>
      </c>
      <c r="J7" s="25">
        <v>0</v>
      </c>
      <c r="K7" s="25">
        <v>3</v>
      </c>
      <c r="L7" s="25">
        <v>2</v>
      </c>
      <c r="M7" s="25">
        <v>0</v>
      </c>
      <c r="N7" s="25">
        <v>0.2</v>
      </c>
      <c r="O7" s="25">
        <v>0</v>
      </c>
      <c r="P7" s="25">
        <v>0</v>
      </c>
      <c r="Q7" s="25">
        <v>0</v>
      </c>
      <c r="R7" s="25">
        <v>0</v>
      </c>
      <c r="S7" s="25">
        <v>1</v>
      </c>
      <c r="T7" s="25">
        <v>0</v>
      </c>
      <c r="U7" s="25">
        <v>1</v>
      </c>
      <c r="V7" s="25">
        <v>0</v>
      </c>
      <c r="W7" s="25">
        <v>1</v>
      </c>
      <c r="X7" s="25">
        <v>1</v>
      </c>
      <c r="Y7" s="25">
        <v>100000000000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110</v>
      </c>
      <c r="AF7" s="33">
        <v>11.6381983333333</v>
      </c>
      <c r="AG7" s="36">
        <v>0.378006872852234</v>
      </c>
      <c r="AH7" s="36" t="s">
        <v>39</v>
      </c>
      <c r="AI7" s="36">
        <v>0.58426966292134797</v>
      </c>
      <c r="AJ7" s="36">
        <v>0.287128712871287</v>
      </c>
      <c r="AK7" s="25">
        <v>0</v>
      </c>
      <c r="AL7" s="25">
        <v>52</v>
      </c>
      <c r="AM7" s="25">
        <v>58</v>
      </c>
      <c r="AN7" s="25">
        <v>52</v>
      </c>
      <c r="AO7" s="25">
        <v>57</v>
      </c>
      <c r="AP7" s="25">
        <v>0</v>
      </c>
      <c r="AQ7" s="25">
        <v>0</v>
      </c>
      <c r="AR7" s="39" t="s">
        <v>39</v>
      </c>
      <c r="AS7" s="36">
        <v>0.99090909090909096</v>
      </c>
      <c r="AT7" s="25">
        <v>208</v>
      </c>
      <c r="AU7" s="25">
        <v>228</v>
      </c>
      <c r="AV7" s="25">
        <v>436</v>
      </c>
      <c r="AX7" s="25" t="str">
        <f t="shared" si="10"/>
        <v>'20201111'</v>
      </c>
      <c r="AY7" s="25" t="s">
        <v>193</v>
      </c>
      <c r="AZ7" s="25">
        <f t="shared" si="0"/>
        <v>284</v>
      </c>
      <c r="BA7" s="25">
        <f t="shared" si="1"/>
        <v>1116</v>
      </c>
      <c r="BB7" s="25">
        <f t="shared" si="2"/>
        <v>1835.5716999999977</v>
      </c>
      <c r="BC7" s="25">
        <f t="shared" si="11"/>
        <v>6.4632806338028086</v>
      </c>
      <c r="BD7" s="25">
        <f t="shared" si="3"/>
        <v>156</v>
      </c>
      <c r="BE7" s="25">
        <f t="shared" si="4"/>
        <v>123</v>
      </c>
      <c r="BF7" s="25">
        <f t="shared" si="5"/>
        <v>0</v>
      </c>
      <c r="BG7" s="25">
        <f t="shared" si="6"/>
        <v>0</v>
      </c>
      <c r="BH7" s="25">
        <f t="shared" si="12"/>
        <v>156</v>
      </c>
      <c r="BI7" s="25">
        <f t="shared" si="13"/>
        <v>123</v>
      </c>
      <c r="BJ7" s="25">
        <f t="shared" si="8"/>
        <v>624</v>
      </c>
      <c r="BK7" s="25">
        <f t="shared" si="9"/>
        <v>492</v>
      </c>
      <c r="BL7" s="25"/>
      <c r="BM7" s="25"/>
    </row>
    <row r="8" spans="1:67" s="22" customFormat="1" x14ac:dyDescent="0.2">
      <c r="A8" s="25" t="s">
        <v>214</v>
      </c>
      <c r="B8" s="38" t="s">
        <v>212</v>
      </c>
      <c r="C8" s="25">
        <v>1000</v>
      </c>
      <c r="D8" s="25">
        <v>2</v>
      </c>
      <c r="E8" s="25">
        <v>0</v>
      </c>
      <c r="F8" s="25">
        <v>3</v>
      </c>
      <c r="G8" s="25">
        <v>2</v>
      </c>
      <c r="H8" s="25">
        <v>1</v>
      </c>
      <c r="I8" s="25">
        <v>1</v>
      </c>
      <c r="J8" s="25">
        <v>0</v>
      </c>
      <c r="K8" s="25">
        <v>3</v>
      </c>
      <c r="L8" s="25">
        <v>2</v>
      </c>
      <c r="M8" s="25">
        <v>0</v>
      </c>
      <c r="N8" s="25">
        <v>0.2</v>
      </c>
      <c r="O8" s="25">
        <v>0</v>
      </c>
      <c r="P8" s="25">
        <v>0</v>
      </c>
      <c r="Q8" s="25">
        <v>0</v>
      </c>
      <c r="R8" s="25">
        <v>0</v>
      </c>
      <c r="S8" s="25">
        <v>1</v>
      </c>
      <c r="T8" s="25">
        <v>0</v>
      </c>
      <c r="U8" s="25">
        <v>1</v>
      </c>
      <c r="V8" s="25">
        <v>0</v>
      </c>
      <c r="W8" s="25">
        <v>1</v>
      </c>
      <c r="X8" s="25">
        <v>1</v>
      </c>
      <c r="Y8" s="25">
        <v>100000000000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200</v>
      </c>
      <c r="AF8" s="33">
        <v>14.5198966666667</v>
      </c>
      <c r="AG8" s="36">
        <v>0.45045045045045001</v>
      </c>
      <c r="AH8" s="36" t="s">
        <v>39</v>
      </c>
      <c r="AI8" s="36">
        <v>0.58235294117647096</v>
      </c>
      <c r="AJ8" s="36">
        <v>0.36861313868613099</v>
      </c>
      <c r="AK8" s="25">
        <v>0</v>
      </c>
      <c r="AL8" s="25">
        <v>99</v>
      </c>
      <c r="AM8" s="25">
        <v>101</v>
      </c>
      <c r="AN8" s="25">
        <v>97</v>
      </c>
      <c r="AO8" s="25">
        <v>94</v>
      </c>
      <c r="AP8" s="25">
        <v>0</v>
      </c>
      <c r="AQ8" s="25">
        <v>0</v>
      </c>
      <c r="AR8" s="39" t="s">
        <v>39</v>
      </c>
      <c r="AS8" s="36">
        <v>0.95499999999999996</v>
      </c>
      <c r="AT8" s="25">
        <v>388</v>
      </c>
      <c r="AU8" s="25">
        <v>376</v>
      </c>
      <c r="AV8" s="25">
        <v>764</v>
      </c>
      <c r="AX8" s="25" t="str">
        <f t="shared" ref="AX8:AX10" si="14">B8</f>
        <v>'20201112'</v>
      </c>
      <c r="AY8" s="25" t="s">
        <v>193</v>
      </c>
      <c r="AZ8" s="25">
        <f t="shared" si="0"/>
        <v>200</v>
      </c>
      <c r="BA8" s="25">
        <f t="shared" si="1"/>
        <v>764</v>
      </c>
      <c r="BB8" s="25">
        <f t="shared" si="2"/>
        <v>871.19380000000194</v>
      </c>
      <c r="BC8" s="25">
        <f t="shared" ref="BC8" si="15">BB8/AZ8</f>
        <v>4.3559690000000097</v>
      </c>
      <c r="BD8" s="25">
        <f t="shared" si="3"/>
        <v>97</v>
      </c>
      <c r="BE8" s="25">
        <f t="shared" si="4"/>
        <v>94</v>
      </c>
      <c r="BF8" s="25">
        <f t="shared" si="5"/>
        <v>0</v>
      </c>
      <c r="BG8" s="25">
        <f t="shared" si="6"/>
        <v>0</v>
      </c>
      <c r="BH8" s="25">
        <f t="shared" ref="BH8" si="16">SUM(BD8,BF8)</f>
        <v>97</v>
      </c>
      <c r="BI8" s="25">
        <f t="shared" ref="BI8" si="17">SUM(BE8,BG8)</f>
        <v>94</v>
      </c>
      <c r="BJ8" s="25">
        <f t="shared" si="8"/>
        <v>388</v>
      </c>
      <c r="BK8" s="25">
        <f t="shared" si="9"/>
        <v>376</v>
      </c>
      <c r="BL8" s="25"/>
      <c r="BM8" s="25"/>
    </row>
    <row r="9" spans="1:67" x14ac:dyDescent="0.2">
      <c r="A9" s="18" t="s">
        <v>220</v>
      </c>
      <c r="B9" s="18" t="s">
        <v>218</v>
      </c>
      <c r="C9" s="18">
        <v>1000</v>
      </c>
      <c r="D9" s="18">
        <v>4</v>
      </c>
      <c r="E9" s="18">
        <v>0</v>
      </c>
      <c r="F9" s="18">
        <v>3</v>
      </c>
      <c r="G9" s="18">
        <v>2</v>
      </c>
      <c r="H9" s="18">
        <v>1</v>
      </c>
      <c r="I9" s="18">
        <v>1</v>
      </c>
      <c r="J9" s="18">
        <v>0</v>
      </c>
      <c r="K9" s="18">
        <v>3</v>
      </c>
      <c r="L9" s="18">
        <v>2</v>
      </c>
      <c r="M9" s="18">
        <v>0</v>
      </c>
      <c r="N9" s="18">
        <v>0.2</v>
      </c>
      <c r="O9" s="18">
        <v>0</v>
      </c>
      <c r="P9" s="18">
        <v>0</v>
      </c>
      <c r="Q9" s="18">
        <v>0</v>
      </c>
      <c r="R9" s="18">
        <v>0</v>
      </c>
      <c r="S9" s="18">
        <v>1</v>
      </c>
      <c r="T9" s="18">
        <v>0</v>
      </c>
      <c r="U9" s="18">
        <v>1</v>
      </c>
      <c r="V9" s="18">
        <v>0</v>
      </c>
      <c r="W9" s="18">
        <v>1</v>
      </c>
      <c r="X9" s="18">
        <v>1</v>
      </c>
      <c r="Y9" s="18">
        <v>100000000000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48</v>
      </c>
      <c r="AF9" s="49">
        <v>2.4232383333333298</v>
      </c>
      <c r="AG9" s="41">
        <v>0.68571428571428605</v>
      </c>
      <c r="AH9" s="41" t="s">
        <v>39</v>
      </c>
      <c r="AI9" s="41">
        <v>0.60526315789473695</v>
      </c>
      <c r="AJ9" s="41">
        <v>0.78125</v>
      </c>
      <c r="AK9" s="18">
        <v>0</v>
      </c>
      <c r="AL9" s="18">
        <v>23</v>
      </c>
      <c r="AM9" s="18">
        <v>25</v>
      </c>
      <c r="AN9" s="18">
        <v>11</v>
      </c>
      <c r="AO9" s="18">
        <v>12</v>
      </c>
      <c r="AP9" s="18">
        <v>0</v>
      </c>
      <c r="AQ9" s="18">
        <v>0</v>
      </c>
      <c r="AR9" s="42" t="s">
        <v>39</v>
      </c>
      <c r="AS9" s="41">
        <v>0.47916666666666702</v>
      </c>
      <c r="AT9" s="18">
        <v>44</v>
      </c>
      <c r="AU9" s="18">
        <v>48</v>
      </c>
      <c r="AV9" s="18">
        <v>92</v>
      </c>
      <c r="AX9" s="18" t="str">
        <f t="shared" si="14"/>
        <v>'20201113'</v>
      </c>
      <c r="AY9" s="18" t="s">
        <v>221</v>
      </c>
      <c r="AZ9" s="30">
        <f t="shared" si="0"/>
        <v>390</v>
      </c>
      <c r="BA9" s="30">
        <f t="shared" si="1"/>
        <v>1060</v>
      </c>
      <c r="BB9" s="30">
        <f t="shared" si="2"/>
        <v>2359.8423000000016</v>
      </c>
      <c r="BC9" s="30">
        <f t="shared" ref="BC9:BC11" si="18">BB9/AZ9</f>
        <v>6.0508776923076963</v>
      </c>
      <c r="BD9" s="30">
        <f t="shared" si="3"/>
        <v>139</v>
      </c>
      <c r="BE9" s="30">
        <f t="shared" si="4"/>
        <v>140</v>
      </c>
      <c r="BF9" s="30">
        <f t="shared" si="5"/>
        <v>0</v>
      </c>
      <c r="BG9" s="30">
        <f t="shared" si="6"/>
        <v>0</v>
      </c>
      <c r="BH9" s="18">
        <f t="shared" ref="BH9:BH11" si="19">SUM(BD9,BF9)</f>
        <v>139</v>
      </c>
      <c r="BI9" s="18">
        <f t="shared" ref="BI9:BI11" si="20">SUM(BE9,BG9)</f>
        <v>140</v>
      </c>
      <c r="BJ9" s="18">
        <f t="shared" si="8"/>
        <v>544</v>
      </c>
      <c r="BK9" s="18">
        <f t="shared" si="9"/>
        <v>516</v>
      </c>
      <c r="BL9" s="18"/>
      <c r="BM9" s="18"/>
    </row>
    <row r="10" spans="1:67" x14ac:dyDescent="0.2">
      <c r="A10" s="18" t="s">
        <v>222</v>
      </c>
      <c r="B10" s="18" t="s">
        <v>218</v>
      </c>
      <c r="C10" s="18">
        <v>1000</v>
      </c>
      <c r="D10" s="18">
        <v>4</v>
      </c>
      <c r="E10" s="18">
        <v>0</v>
      </c>
      <c r="F10" s="18">
        <v>3</v>
      </c>
      <c r="G10" s="18">
        <v>2</v>
      </c>
      <c r="H10" s="18">
        <v>1</v>
      </c>
      <c r="I10" s="18">
        <v>1</v>
      </c>
      <c r="J10" s="18">
        <v>0</v>
      </c>
      <c r="K10" s="18">
        <v>3</v>
      </c>
      <c r="L10" s="18">
        <v>2</v>
      </c>
      <c r="M10" s="18">
        <v>0</v>
      </c>
      <c r="N10" s="18">
        <v>0.2</v>
      </c>
      <c r="O10" s="18">
        <v>0</v>
      </c>
      <c r="P10" s="18">
        <v>0</v>
      </c>
      <c r="Q10" s="18">
        <v>0</v>
      </c>
      <c r="R10" s="18">
        <v>0</v>
      </c>
      <c r="S10" s="18">
        <v>1</v>
      </c>
      <c r="T10" s="18">
        <v>0</v>
      </c>
      <c r="U10" s="18">
        <v>1</v>
      </c>
      <c r="V10" s="18">
        <v>0</v>
      </c>
      <c r="W10" s="18">
        <v>1</v>
      </c>
      <c r="X10" s="18">
        <v>1</v>
      </c>
      <c r="Y10" s="18">
        <v>100000000000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135</v>
      </c>
      <c r="AF10" s="49">
        <v>10.475669999999999</v>
      </c>
      <c r="AG10" s="41">
        <v>0.66831683168316802</v>
      </c>
      <c r="AH10" s="41" t="s">
        <v>39</v>
      </c>
      <c r="AI10" s="41">
        <v>0.66355140186915895</v>
      </c>
      <c r="AJ10" s="41">
        <v>0.673684210526316</v>
      </c>
      <c r="AK10" s="18">
        <v>0</v>
      </c>
      <c r="AL10" s="18">
        <v>71</v>
      </c>
      <c r="AM10" s="18">
        <v>64</v>
      </c>
      <c r="AN10" s="18">
        <v>43</v>
      </c>
      <c r="AO10" s="18">
        <v>43</v>
      </c>
      <c r="AP10" s="18">
        <v>0</v>
      </c>
      <c r="AQ10" s="18">
        <v>0</v>
      </c>
      <c r="AR10" s="42" t="s">
        <v>39</v>
      </c>
      <c r="AS10" s="41">
        <v>0.63703703703703696</v>
      </c>
      <c r="AT10" s="18">
        <v>160</v>
      </c>
      <c r="AU10" s="18">
        <v>140</v>
      </c>
      <c r="AV10" s="18">
        <v>300</v>
      </c>
      <c r="AX10" s="18" t="str">
        <f t="shared" si="14"/>
        <v>'20201113'</v>
      </c>
      <c r="AY10" s="18" t="s">
        <v>219</v>
      </c>
      <c r="AZ10" s="30">
        <f t="shared" si="0"/>
        <v>390</v>
      </c>
      <c r="BA10" s="30">
        <f t="shared" si="1"/>
        <v>1060</v>
      </c>
      <c r="BB10" s="30">
        <f t="shared" si="2"/>
        <v>2359.8423000000016</v>
      </c>
      <c r="BC10" s="30">
        <f t="shared" si="18"/>
        <v>6.0508776923076963</v>
      </c>
      <c r="BD10" s="30">
        <f t="shared" si="3"/>
        <v>139</v>
      </c>
      <c r="BE10" s="30">
        <f t="shared" si="4"/>
        <v>140</v>
      </c>
      <c r="BF10" s="30">
        <f t="shared" si="5"/>
        <v>0</v>
      </c>
      <c r="BG10" s="30">
        <f t="shared" si="6"/>
        <v>0</v>
      </c>
      <c r="BH10" s="18">
        <f t="shared" si="19"/>
        <v>139</v>
      </c>
      <c r="BI10" s="18">
        <f t="shared" si="20"/>
        <v>140</v>
      </c>
      <c r="BJ10" s="18">
        <f t="shared" si="8"/>
        <v>544</v>
      </c>
      <c r="BK10" s="18">
        <f t="shared" si="9"/>
        <v>516</v>
      </c>
      <c r="BL10" s="18"/>
      <c r="BM10" s="18"/>
    </row>
    <row r="11" spans="1:67" s="22" customFormat="1" x14ac:dyDescent="0.2">
      <c r="A11" s="25" t="s">
        <v>223</v>
      </c>
      <c r="B11" s="25" t="s">
        <v>218</v>
      </c>
      <c r="C11" s="25">
        <v>1000</v>
      </c>
      <c r="D11" s="25">
        <v>4</v>
      </c>
      <c r="E11" s="25">
        <v>0</v>
      </c>
      <c r="F11" s="25">
        <v>3</v>
      </c>
      <c r="G11" s="25">
        <v>2</v>
      </c>
      <c r="H11" s="25">
        <v>1</v>
      </c>
      <c r="I11" s="25">
        <v>1</v>
      </c>
      <c r="J11" s="25">
        <v>0</v>
      </c>
      <c r="K11" s="25">
        <v>3</v>
      </c>
      <c r="L11" s="25">
        <v>2</v>
      </c>
      <c r="M11" s="25">
        <v>0</v>
      </c>
      <c r="N11" s="25">
        <v>0.2</v>
      </c>
      <c r="O11" s="25">
        <v>0</v>
      </c>
      <c r="P11" s="25">
        <v>0.3</v>
      </c>
      <c r="Q11" s="25">
        <v>0</v>
      </c>
      <c r="R11" s="25">
        <v>0.3</v>
      </c>
      <c r="S11" s="25">
        <v>1</v>
      </c>
      <c r="T11" s="25">
        <v>0</v>
      </c>
      <c r="U11" s="25">
        <v>1</v>
      </c>
      <c r="V11" s="25">
        <v>0</v>
      </c>
      <c r="W11" s="25">
        <v>1</v>
      </c>
      <c r="X11" s="25">
        <v>1</v>
      </c>
      <c r="Y11" s="25">
        <v>3</v>
      </c>
      <c r="Z11" s="25">
        <v>4</v>
      </c>
      <c r="AA11" s="25">
        <v>0</v>
      </c>
      <c r="AB11" s="25">
        <v>0</v>
      </c>
      <c r="AC11" s="25">
        <v>0</v>
      </c>
      <c r="AD11" s="25">
        <v>0</v>
      </c>
      <c r="AE11" s="25">
        <v>207</v>
      </c>
      <c r="AF11" s="33">
        <v>26.431796666666699</v>
      </c>
      <c r="AG11" s="36">
        <v>0.82142857142857095</v>
      </c>
      <c r="AH11" s="36" t="s">
        <v>39</v>
      </c>
      <c r="AI11" s="36">
        <v>0.86607142857142905</v>
      </c>
      <c r="AJ11" s="36">
        <v>0.78571428571428603</v>
      </c>
      <c r="AK11" s="25">
        <v>0</v>
      </c>
      <c r="AL11" s="25">
        <v>97</v>
      </c>
      <c r="AM11" s="25">
        <v>110</v>
      </c>
      <c r="AN11" s="25">
        <v>85</v>
      </c>
      <c r="AO11" s="25">
        <v>85</v>
      </c>
      <c r="AP11" s="25">
        <v>0</v>
      </c>
      <c r="AQ11" s="25">
        <v>0</v>
      </c>
      <c r="AR11" s="39" t="s">
        <v>39</v>
      </c>
      <c r="AS11" s="36">
        <v>0.82125603864734298</v>
      </c>
      <c r="AT11" s="25">
        <v>340</v>
      </c>
      <c r="AU11" s="25">
        <v>328</v>
      </c>
      <c r="AV11" s="25">
        <v>668</v>
      </c>
      <c r="AX11" s="25" t="str">
        <f t="shared" ref="AX11:AX12" si="21">B11</f>
        <v>'20201113'</v>
      </c>
      <c r="AY11" s="25" t="s">
        <v>219</v>
      </c>
      <c r="AZ11" s="25">
        <f t="shared" si="0"/>
        <v>390</v>
      </c>
      <c r="BA11" s="25">
        <f t="shared" si="1"/>
        <v>1060</v>
      </c>
      <c r="BB11" s="25">
        <f t="shared" si="2"/>
        <v>2359.8423000000016</v>
      </c>
      <c r="BC11" s="25">
        <f t="shared" si="18"/>
        <v>6.0508776923076963</v>
      </c>
      <c r="BD11" s="25">
        <f t="shared" si="3"/>
        <v>139</v>
      </c>
      <c r="BE11" s="25">
        <f t="shared" si="4"/>
        <v>140</v>
      </c>
      <c r="BF11" s="25">
        <f t="shared" si="5"/>
        <v>0</v>
      </c>
      <c r="BG11" s="25">
        <f t="shared" si="6"/>
        <v>0</v>
      </c>
      <c r="BH11" s="25">
        <f t="shared" si="19"/>
        <v>139</v>
      </c>
      <c r="BI11" s="25">
        <f t="shared" si="20"/>
        <v>140</v>
      </c>
      <c r="BJ11" s="25">
        <f t="shared" si="8"/>
        <v>544</v>
      </c>
      <c r="BK11" s="25">
        <f t="shared" si="9"/>
        <v>516</v>
      </c>
      <c r="BL11" s="25"/>
      <c r="BM11" s="25"/>
    </row>
    <row r="12" spans="1:67" s="26" customFormat="1" x14ac:dyDescent="0.2">
      <c r="A12" s="29" t="s">
        <v>228</v>
      </c>
      <c r="B12" s="29" t="s">
        <v>229</v>
      </c>
      <c r="C12" s="29">
        <v>1000</v>
      </c>
      <c r="D12" s="29">
        <v>4</v>
      </c>
      <c r="E12" s="29">
        <v>0</v>
      </c>
      <c r="F12" s="29">
        <v>3</v>
      </c>
      <c r="G12" s="29">
        <v>2</v>
      </c>
      <c r="H12" s="29">
        <v>1</v>
      </c>
      <c r="I12" s="29">
        <v>1</v>
      </c>
      <c r="J12" s="29">
        <v>0</v>
      </c>
      <c r="K12" s="29">
        <v>3</v>
      </c>
      <c r="L12" s="29">
        <v>2</v>
      </c>
      <c r="M12" s="29">
        <v>0</v>
      </c>
      <c r="N12" s="29">
        <v>0.2</v>
      </c>
      <c r="O12" s="29">
        <v>0</v>
      </c>
      <c r="P12" s="29">
        <v>1.2</v>
      </c>
      <c r="Q12" s="29">
        <v>0</v>
      </c>
      <c r="R12" s="29">
        <v>1.2</v>
      </c>
      <c r="S12" s="29">
        <v>1</v>
      </c>
      <c r="T12" s="29">
        <v>0</v>
      </c>
      <c r="U12" s="29">
        <v>1</v>
      </c>
      <c r="V12" s="29">
        <v>0</v>
      </c>
      <c r="W12" s="29">
        <v>1</v>
      </c>
      <c r="X12" s="29">
        <v>1</v>
      </c>
      <c r="Y12" s="29">
        <v>3</v>
      </c>
      <c r="Z12" s="29">
        <v>4</v>
      </c>
      <c r="AA12" s="29">
        <v>0</v>
      </c>
      <c r="AB12" s="29">
        <v>0</v>
      </c>
      <c r="AC12" s="29">
        <v>0</v>
      </c>
      <c r="AD12" s="29">
        <v>0</v>
      </c>
      <c r="AE12" s="29">
        <v>318</v>
      </c>
      <c r="AF12" s="34">
        <v>49.866390000000003</v>
      </c>
      <c r="AG12" s="37">
        <v>0.79699248120300803</v>
      </c>
      <c r="AH12" s="37" t="s">
        <v>39</v>
      </c>
      <c r="AI12" s="37">
        <v>0.76829268292682895</v>
      </c>
      <c r="AJ12" s="37">
        <v>0.84313725490196101</v>
      </c>
      <c r="AK12" s="29">
        <v>0</v>
      </c>
      <c r="AL12" s="29">
        <v>189</v>
      </c>
      <c r="AM12" s="29">
        <v>129</v>
      </c>
      <c r="AN12" s="29">
        <v>109</v>
      </c>
      <c r="AO12" s="29">
        <v>111</v>
      </c>
      <c r="AP12" s="29">
        <v>0</v>
      </c>
      <c r="AQ12" s="29">
        <v>0</v>
      </c>
      <c r="AR12" s="43" t="s">
        <v>39</v>
      </c>
      <c r="AS12" s="37">
        <v>0.69182389937106903</v>
      </c>
      <c r="AT12" s="29">
        <v>400</v>
      </c>
      <c r="AU12" s="29">
        <v>440</v>
      </c>
      <c r="AV12" s="29">
        <v>840</v>
      </c>
      <c r="AX12" s="29" t="str">
        <f t="shared" si="21"/>
        <v>'20201116'</v>
      </c>
      <c r="AY12" s="29" t="s">
        <v>219</v>
      </c>
      <c r="AZ12" s="29">
        <f t="shared" si="0"/>
        <v>318</v>
      </c>
      <c r="BA12" s="29">
        <f t="shared" si="1"/>
        <v>840</v>
      </c>
      <c r="BB12" s="29">
        <f t="shared" si="2"/>
        <v>2991.9834000000001</v>
      </c>
      <c r="BC12" s="29">
        <f t="shared" ref="BC12" si="22">BB12/AZ12</f>
        <v>9.4087528301886802</v>
      </c>
      <c r="BD12" s="29">
        <f t="shared" si="3"/>
        <v>109</v>
      </c>
      <c r="BE12" s="29">
        <f t="shared" si="4"/>
        <v>111</v>
      </c>
      <c r="BF12" s="29">
        <f t="shared" si="5"/>
        <v>0</v>
      </c>
      <c r="BG12" s="29">
        <f t="shared" si="6"/>
        <v>0</v>
      </c>
      <c r="BH12" s="29">
        <f t="shared" ref="BH12" si="23">SUM(BD12,BF12)</f>
        <v>109</v>
      </c>
      <c r="BI12" s="29">
        <f t="shared" ref="BI12" si="24">SUM(BE12,BG12)</f>
        <v>111</v>
      </c>
      <c r="BJ12" s="29">
        <f t="shared" si="8"/>
        <v>400</v>
      </c>
      <c r="BK12" s="29">
        <f t="shared" si="9"/>
        <v>440</v>
      </c>
      <c r="BL12" s="29"/>
      <c r="BM12" s="29"/>
    </row>
    <row r="13" spans="1:67" s="26" customFormat="1" x14ac:dyDescent="0.2">
      <c r="A13" s="29" t="s">
        <v>244</v>
      </c>
      <c r="B13" s="29" t="s">
        <v>243</v>
      </c>
      <c r="C13" s="29">
        <v>1000</v>
      </c>
      <c r="D13" s="29">
        <v>4</v>
      </c>
      <c r="E13" s="29">
        <v>0</v>
      </c>
      <c r="F13" s="29">
        <v>3</v>
      </c>
      <c r="G13" s="29">
        <v>2</v>
      </c>
      <c r="H13" s="29">
        <v>1</v>
      </c>
      <c r="I13" s="29">
        <v>1</v>
      </c>
      <c r="J13" s="29">
        <v>0</v>
      </c>
      <c r="K13" s="29">
        <v>3</v>
      </c>
      <c r="L13" s="29">
        <v>2</v>
      </c>
      <c r="M13" s="29">
        <v>0</v>
      </c>
      <c r="N13" s="29">
        <v>0.2</v>
      </c>
      <c r="O13" s="29">
        <v>0</v>
      </c>
      <c r="P13" s="29">
        <v>1.2</v>
      </c>
      <c r="Q13" s="29">
        <v>0</v>
      </c>
      <c r="R13" s="29">
        <v>2</v>
      </c>
      <c r="S13" s="29">
        <v>1</v>
      </c>
      <c r="T13" s="29">
        <v>0</v>
      </c>
      <c r="U13" s="29">
        <v>1</v>
      </c>
      <c r="V13" s="29">
        <v>0</v>
      </c>
      <c r="W13" s="29">
        <v>1</v>
      </c>
      <c r="X13" s="29">
        <v>1</v>
      </c>
      <c r="Y13" s="29">
        <v>3</v>
      </c>
      <c r="Z13" s="29">
        <v>4</v>
      </c>
      <c r="AA13" s="29">
        <v>0</v>
      </c>
      <c r="AB13" s="29">
        <v>0</v>
      </c>
      <c r="AC13" s="29">
        <v>0</v>
      </c>
      <c r="AD13" s="29">
        <v>0</v>
      </c>
      <c r="AE13" s="29">
        <v>255</v>
      </c>
      <c r="AF13" s="34">
        <v>36.660811666666703</v>
      </c>
      <c r="AG13" s="37">
        <v>0.58755760368663601</v>
      </c>
      <c r="AH13" s="37" t="s">
        <v>39</v>
      </c>
      <c r="AI13" s="37">
        <v>0.59523809523809501</v>
      </c>
      <c r="AJ13" s="37">
        <v>0.58035714285714302</v>
      </c>
      <c r="AK13" s="29">
        <v>0</v>
      </c>
      <c r="AL13" s="29">
        <v>125</v>
      </c>
      <c r="AM13" s="29">
        <v>130</v>
      </c>
      <c r="AN13" s="29">
        <v>123</v>
      </c>
      <c r="AO13" s="29">
        <v>123</v>
      </c>
      <c r="AP13" s="29">
        <v>0</v>
      </c>
      <c r="AQ13" s="29">
        <v>0</v>
      </c>
      <c r="AR13" s="43" t="s">
        <v>39</v>
      </c>
      <c r="AS13" s="37">
        <v>0.96470588235294097</v>
      </c>
      <c r="AT13" s="29">
        <v>464</v>
      </c>
      <c r="AU13" s="29">
        <v>460</v>
      </c>
      <c r="AV13" s="29">
        <v>924</v>
      </c>
      <c r="AX13" s="29" t="str">
        <f t="shared" ref="AX13" si="25">B13</f>
        <v>'20201117'</v>
      </c>
      <c r="AY13" s="29" t="s">
        <v>219</v>
      </c>
      <c r="AZ13" s="29">
        <f t="shared" si="0"/>
        <v>255</v>
      </c>
      <c r="BA13" s="29">
        <f t="shared" si="1"/>
        <v>924</v>
      </c>
      <c r="BB13" s="29">
        <f t="shared" si="2"/>
        <v>2199.648700000002</v>
      </c>
      <c r="BC13" s="29">
        <f t="shared" ref="BC13" si="26">BB13/AZ13</f>
        <v>8.6260733333333413</v>
      </c>
      <c r="BD13" s="29">
        <f t="shared" si="3"/>
        <v>123</v>
      </c>
      <c r="BE13" s="29">
        <f t="shared" si="4"/>
        <v>123</v>
      </c>
      <c r="BF13" s="29">
        <f t="shared" si="5"/>
        <v>0</v>
      </c>
      <c r="BG13" s="29">
        <f t="shared" si="6"/>
        <v>0</v>
      </c>
      <c r="BH13" s="29">
        <f t="shared" ref="BH13" si="27">SUM(BD13,BF13)</f>
        <v>123</v>
      </c>
      <c r="BI13" s="29">
        <f t="shared" ref="BI13" si="28">SUM(BE13,BG13)</f>
        <v>123</v>
      </c>
      <c r="BJ13" s="29">
        <f t="shared" si="8"/>
        <v>464</v>
      </c>
      <c r="BK13" s="29">
        <f t="shared" si="9"/>
        <v>460</v>
      </c>
      <c r="BL13" s="29"/>
      <c r="BM13" s="29"/>
    </row>
    <row r="14" spans="1:67" s="26" customFormat="1" x14ac:dyDescent="0.2">
      <c r="A14" s="26" t="s">
        <v>253</v>
      </c>
      <c r="B14" s="26" t="s">
        <v>248</v>
      </c>
      <c r="C14" s="26">
        <v>1000</v>
      </c>
      <c r="D14" s="26">
        <v>4</v>
      </c>
      <c r="E14" s="26">
        <v>0</v>
      </c>
      <c r="F14" s="26">
        <v>3</v>
      </c>
      <c r="G14" s="26">
        <v>2</v>
      </c>
      <c r="H14" s="26">
        <v>1</v>
      </c>
      <c r="I14" s="26">
        <v>1</v>
      </c>
      <c r="J14" s="26">
        <v>0</v>
      </c>
      <c r="K14" s="26">
        <v>3</v>
      </c>
      <c r="L14" s="26">
        <v>2</v>
      </c>
      <c r="M14" s="26">
        <v>0</v>
      </c>
      <c r="N14" s="26">
        <v>0.2</v>
      </c>
      <c r="O14" s="26">
        <v>0</v>
      </c>
      <c r="P14" s="26">
        <v>1.2</v>
      </c>
      <c r="Q14" s="26">
        <v>0</v>
      </c>
      <c r="R14" s="26">
        <v>5</v>
      </c>
      <c r="S14" s="26">
        <v>1</v>
      </c>
      <c r="T14" s="26">
        <v>0</v>
      </c>
      <c r="U14" s="26">
        <v>1</v>
      </c>
      <c r="V14" s="26">
        <v>0</v>
      </c>
      <c r="W14" s="26">
        <v>1</v>
      </c>
      <c r="X14" s="26">
        <v>1</v>
      </c>
      <c r="Y14" s="26">
        <v>0</v>
      </c>
      <c r="Z14" s="26">
        <v>4</v>
      </c>
      <c r="AA14" s="26">
        <v>0</v>
      </c>
      <c r="AB14" s="26">
        <v>0</v>
      </c>
      <c r="AC14" s="26">
        <v>0</v>
      </c>
      <c r="AD14" s="26">
        <v>0</v>
      </c>
      <c r="AE14" s="26">
        <v>220</v>
      </c>
      <c r="AF14" s="50">
        <v>54.763586666666697</v>
      </c>
      <c r="AG14" s="27">
        <v>0.59299191374663096</v>
      </c>
      <c r="AH14" s="27" t="s">
        <v>39</v>
      </c>
      <c r="AI14" s="27">
        <v>0.55000000000000004</v>
      </c>
      <c r="AJ14" s="27">
        <v>0.64327485380117</v>
      </c>
      <c r="AK14" s="26">
        <v>0</v>
      </c>
      <c r="AL14" s="26">
        <v>110</v>
      </c>
      <c r="AM14" s="26">
        <v>110</v>
      </c>
      <c r="AN14" s="26">
        <v>98</v>
      </c>
      <c r="AO14" s="26">
        <v>100</v>
      </c>
      <c r="AP14" s="26">
        <v>0</v>
      </c>
      <c r="AQ14" s="26">
        <v>0</v>
      </c>
      <c r="AR14" s="28" t="s">
        <v>39</v>
      </c>
      <c r="AS14" s="27">
        <v>0.9</v>
      </c>
      <c r="AT14" s="26">
        <v>328</v>
      </c>
      <c r="AU14" s="26">
        <v>280</v>
      </c>
      <c r="AV14" s="26">
        <v>608</v>
      </c>
      <c r="AX14" s="29" t="str">
        <f t="shared" ref="AX14" si="29">B14</f>
        <v>'20201118'</v>
      </c>
      <c r="AY14" s="51" t="s">
        <v>281</v>
      </c>
      <c r="AZ14" s="29">
        <f t="shared" si="0"/>
        <v>220</v>
      </c>
      <c r="BA14" s="29">
        <f t="shared" si="1"/>
        <v>608</v>
      </c>
      <c r="BB14" s="29">
        <f t="shared" si="2"/>
        <v>3285.8152000000018</v>
      </c>
      <c r="BC14" s="29">
        <f t="shared" ref="BC14" si="30">BB14/AZ14</f>
        <v>14.935523636363644</v>
      </c>
      <c r="BD14" s="29">
        <f t="shared" si="3"/>
        <v>98</v>
      </c>
      <c r="BE14" s="29">
        <f t="shared" si="4"/>
        <v>100</v>
      </c>
      <c r="BF14" s="29">
        <f t="shared" si="5"/>
        <v>0</v>
      </c>
      <c r="BG14" s="29">
        <f t="shared" si="6"/>
        <v>0</v>
      </c>
      <c r="BH14" s="29">
        <f t="shared" ref="BH14" si="31">SUM(BD14,BF14)</f>
        <v>98</v>
      </c>
      <c r="BI14" s="29">
        <f t="shared" ref="BI14" si="32">SUM(BE14,BG14)</f>
        <v>100</v>
      </c>
      <c r="BJ14" s="26">
        <f t="shared" si="8"/>
        <v>328</v>
      </c>
      <c r="BK14" s="26">
        <f t="shared" si="9"/>
        <v>280</v>
      </c>
    </row>
    <row r="15" spans="1:67" s="26" customFormat="1" x14ac:dyDescent="0.2">
      <c r="A15" s="26" t="s">
        <v>262</v>
      </c>
      <c r="B15" s="26" t="s">
        <v>261</v>
      </c>
      <c r="C15" s="26">
        <v>1000</v>
      </c>
      <c r="D15" s="26">
        <v>4</v>
      </c>
      <c r="E15" s="26">
        <v>0</v>
      </c>
      <c r="F15" s="26">
        <v>3</v>
      </c>
      <c r="G15" s="26">
        <v>2</v>
      </c>
      <c r="H15" s="26">
        <v>1</v>
      </c>
      <c r="I15" s="26">
        <v>1</v>
      </c>
      <c r="J15" s="26">
        <v>0</v>
      </c>
      <c r="K15" s="26">
        <v>3</v>
      </c>
      <c r="L15" s="26">
        <v>2</v>
      </c>
      <c r="M15" s="26">
        <v>0</v>
      </c>
      <c r="N15" s="26">
        <v>0.2</v>
      </c>
      <c r="O15" s="26">
        <v>0</v>
      </c>
      <c r="P15" s="26">
        <v>1.2</v>
      </c>
      <c r="Q15" s="26">
        <v>0</v>
      </c>
      <c r="R15" s="26">
        <v>6</v>
      </c>
      <c r="S15" s="26">
        <v>1</v>
      </c>
      <c r="T15" s="26">
        <v>0</v>
      </c>
      <c r="U15" s="26">
        <v>1</v>
      </c>
      <c r="V15" s="26">
        <v>0</v>
      </c>
      <c r="W15" s="26">
        <v>1</v>
      </c>
      <c r="X15" s="26">
        <v>1</v>
      </c>
      <c r="Y15" s="26">
        <v>3</v>
      </c>
      <c r="Z15" s="26">
        <v>4</v>
      </c>
      <c r="AA15" s="26">
        <v>0</v>
      </c>
      <c r="AB15" s="26">
        <v>0</v>
      </c>
      <c r="AC15" s="26">
        <v>0</v>
      </c>
      <c r="AD15" s="26">
        <v>0</v>
      </c>
      <c r="AE15" s="26">
        <v>345</v>
      </c>
      <c r="AF15" s="26">
        <v>93.384545000000003</v>
      </c>
      <c r="AG15" s="27">
        <v>0.81753554502369696</v>
      </c>
      <c r="AH15" s="27" t="s">
        <v>39</v>
      </c>
      <c r="AI15" s="27">
        <v>0.82967032967033005</v>
      </c>
      <c r="AJ15" s="27">
        <v>0.80833333333333302</v>
      </c>
      <c r="AK15" s="26">
        <v>0</v>
      </c>
      <c r="AL15" s="26">
        <v>151</v>
      </c>
      <c r="AM15" s="26">
        <v>194</v>
      </c>
      <c r="AN15" s="26">
        <v>131</v>
      </c>
      <c r="AO15" s="26">
        <v>130</v>
      </c>
      <c r="AP15" s="26">
        <v>0</v>
      </c>
      <c r="AQ15" s="26">
        <v>0</v>
      </c>
      <c r="AR15" s="28" t="s">
        <v>39</v>
      </c>
      <c r="AS15" s="27">
        <v>0.75652173913043497</v>
      </c>
      <c r="AT15" s="26">
        <v>440</v>
      </c>
      <c r="AU15" s="26">
        <v>300</v>
      </c>
      <c r="AV15" s="26">
        <v>740</v>
      </c>
      <c r="AX15" s="29" t="str">
        <f t="shared" ref="AX15:AX18" si="33">B15</f>
        <v>'20201119'</v>
      </c>
      <c r="AY15" s="51" t="s">
        <v>281</v>
      </c>
      <c r="AZ15" s="29">
        <f t="shared" si="0"/>
        <v>345</v>
      </c>
      <c r="BA15" s="29">
        <f t="shared" si="1"/>
        <v>740</v>
      </c>
      <c r="BB15" s="29">
        <f t="shared" si="2"/>
        <v>5603.0727000000006</v>
      </c>
      <c r="BC15" s="29">
        <f t="shared" ref="BC15:BC18" si="34">BB15/AZ15</f>
        <v>16.24079043478261</v>
      </c>
      <c r="BD15" s="29">
        <f t="shared" si="3"/>
        <v>131</v>
      </c>
      <c r="BE15" s="29">
        <f t="shared" si="4"/>
        <v>130</v>
      </c>
      <c r="BF15" s="29">
        <f t="shared" si="5"/>
        <v>0</v>
      </c>
      <c r="BG15" s="29">
        <f t="shared" si="6"/>
        <v>0</v>
      </c>
      <c r="BH15" s="29">
        <f t="shared" ref="BH15:BH18" si="35">SUM(BD15,BF15)</f>
        <v>131</v>
      </c>
      <c r="BI15" s="29">
        <f t="shared" ref="BI15:BI18" si="36">SUM(BE15,BG15)</f>
        <v>130</v>
      </c>
      <c r="BJ15" s="26">
        <f t="shared" si="8"/>
        <v>440</v>
      </c>
      <c r="BK15" s="26">
        <f t="shared" si="9"/>
        <v>300</v>
      </c>
    </row>
    <row r="16" spans="1:67" x14ac:dyDescent="0.2">
      <c r="A16" s="1" t="s">
        <v>268</v>
      </c>
      <c r="B16" s="1" t="s">
        <v>269</v>
      </c>
      <c r="C16" s="1">
        <v>1000</v>
      </c>
      <c r="D16" s="1">
        <v>4</v>
      </c>
      <c r="E16" s="1">
        <v>0</v>
      </c>
      <c r="F16" s="1">
        <v>3</v>
      </c>
      <c r="G16" s="1">
        <v>2</v>
      </c>
      <c r="H16" s="1">
        <v>1</v>
      </c>
      <c r="I16" s="1">
        <v>1</v>
      </c>
      <c r="J16" s="1">
        <v>0</v>
      </c>
      <c r="K16" s="1">
        <v>3</v>
      </c>
      <c r="L16" s="1">
        <v>2</v>
      </c>
      <c r="M16" s="1">
        <v>0</v>
      </c>
      <c r="N16" s="1">
        <v>0.2</v>
      </c>
      <c r="O16" s="1">
        <v>0</v>
      </c>
      <c r="P16" s="1">
        <v>1.2</v>
      </c>
      <c r="Q16" s="1">
        <v>0</v>
      </c>
      <c r="R16" s="1">
        <v>5</v>
      </c>
      <c r="S16" s="1">
        <v>1</v>
      </c>
      <c r="T16" s="1">
        <v>0</v>
      </c>
      <c r="U16" s="1">
        <v>1</v>
      </c>
      <c r="V16" s="1">
        <v>0</v>
      </c>
      <c r="W16" s="1">
        <v>1</v>
      </c>
      <c r="X16" s="1">
        <v>1</v>
      </c>
      <c r="Y16" s="1">
        <v>3</v>
      </c>
      <c r="Z16" s="1">
        <v>4</v>
      </c>
      <c r="AA16" s="1">
        <v>0</v>
      </c>
      <c r="AB16" s="1">
        <v>0</v>
      </c>
      <c r="AC16" s="1">
        <v>0</v>
      </c>
      <c r="AD16" s="1">
        <v>0</v>
      </c>
      <c r="AE16" s="1">
        <v>10</v>
      </c>
      <c r="AF16" s="1">
        <v>4.4716283333333298</v>
      </c>
      <c r="AG16" s="8">
        <v>0.90909090909090895</v>
      </c>
      <c r="AH16" s="8" t="s">
        <v>39</v>
      </c>
      <c r="AI16" s="8">
        <v>0.88888888888888895</v>
      </c>
      <c r="AJ16" s="8">
        <v>1</v>
      </c>
      <c r="AK16" s="1">
        <v>0</v>
      </c>
      <c r="AL16" s="1">
        <v>8</v>
      </c>
      <c r="AM16" s="1">
        <v>2</v>
      </c>
      <c r="AN16" s="1">
        <v>4</v>
      </c>
      <c r="AO16" s="1">
        <v>2</v>
      </c>
      <c r="AP16" s="1">
        <v>0</v>
      </c>
      <c r="AQ16" s="1">
        <v>0</v>
      </c>
      <c r="AR16" s="21" t="s">
        <v>39</v>
      </c>
      <c r="AS16" s="8">
        <v>0.6</v>
      </c>
      <c r="AT16" s="1">
        <v>8</v>
      </c>
      <c r="AU16" s="1">
        <v>8</v>
      </c>
      <c r="AV16" s="1">
        <v>16</v>
      </c>
      <c r="AX16" s="18" t="str">
        <f t="shared" si="33"/>
        <v>'20201120'</v>
      </c>
      <c r="AY16" s="51" t="s">
        <v>281</v>
      </c>
      <c r="AZ16" s="30">
        <f t="shared" si="0"/>
        <v>237</v>
      </c>
      <c r="BA16" s="30">
        <f t="shared" si="1"/>
        <v>424</v>
      </c>
      <c r="BB16" s="30">
        <f t="shared" si="2"/>
        <v>4735.1472999999978</v>
      </c>
      <c r="BC16" s="30">
        <f t="shared" si="34"/>
        <v>19.979524472573832</v>
      </c>
      <c r="BD16" s="30">
        <f t="shared" si="3"/>
        <v>82</v>
      </c>
      <c r="BE16" s="30">
        <f t="shared" si="4"/>
        <v>80</v>
      </c>
      <c r="BF16" s="30">
        <f t="shared" si="5"/>
        <v>0</v>
      </c>
      <c r="BG16" s="30">
        <f t="shared" si="6"/>
        <v>0</v>
      </c>
      <c r="BH16" s="18">
        <f t="shared" si="35"/>
        <v>82</v>
      </c>
      <c r="BI16" s="18">
        <f t="shared" si="36"/>
        <v>80</v>
      </c>
      <c r="BJ16" s="1">
        <f t="shared" si="8"/>
        <v>292</v>
      </c>
      <c r="BK16" s="1">
        <f t="shared" si="9"/>
        <v>132</v>
      </c>
    </row>
    <row r="17" spans="1:63" s="22" customFormat="1" x14ac:dyDescent="0.2">
      <c r="A17" s="22" t="s">
        <v>270</v>
      </c>
      <c r="B17" s="22" t="s">
        <v>269</v>
      </c>
      <c r="C17" s="22">
        <v>1000</v>
      </c>
      <c r="D17" s="22">
        <v>4</v>
      </c>
      <c r="E17" s="22">
        <v>0</v>
      </c>
      <c r="F17" s="22">
        <v>3</v>
      </c>
      <c r="G17" s="22">
        <v>2</v>
      </c>
      <c r="H17" s="22">
        <v>1</v>
      </c>
      <c r="I17" s="22">
        <v>1</v>
      </c>
      <c r="J17" s="22">
        <v>0</v>
      </c>
      <c r="K17" s="22">
        <v>3</v>
      </c>
      <c r="L17" s="22">
        <v>2</v>
      </c>
      <c r="M17" s="22">
        <v>0</v>
      </c>
      <c r="N17" s="22">
        <v>0.2</v>
      </c>
      <c r="O17" s="22">
        <v>0</v>
      </c>
      <c r="P17" s="22">
        <v>1.2</v>
      </c>
      <c r="Q17" s="22">
        <v>0</v>
      </c>
      <c r="R17" s="22">
        <v>7</v>
      </c>
      <c r="S17" s="22">
        <v>1</v>
      </c>
      <c r="T17" s="22">
        <v>0</v>
      </c>
      <c r="U17" s="22">
        <v>1</v>
      </c>
      <c r="V17" s="22">
        <v>0</v>
      </c>
      <c r="W17" s="22">
        <v>1</v>
      </c>
      <c r="X17" s="22">
        <v>1</v>
      </c>
      <c r="Y17" s="22">
        <v>3</v>
      </c>
      <c r="Z17" s="22">
        <v>4</v>
      </c>
      <c r="AA17" s="22">
        <v>0</v>
      </c>
      <c r="AB17" s="22">
        <v>0</v>
      </c>
      <c r="AC17" s="22">
        <v>0</v>
      </c>
      <c r="AD17" s="22">
        <v>0</v>
      </c>
      <c r="AE17" s="22">
        <v>227</v>
      </c>
      <c r="AF17" s="22">
        <v>74.447493333333298</v>
      </c>
      <c r="AG17" s="23">
        <v>0.819494584837545</v>
      </c>
      <c r="AH17" s="23" t="s">
        <v>39</v>
      </c>
      <c r="AI17" s="23">
        <v>0.87368421052631595</v>
      </c>
      <c r="AJ17" s="23">
        <v>0.79120879120879095</v>
      </c>
      <c r="AK17" s="22">
        <v>0</v>
      </c>
      <c r="AL17" s="22">
        <v>83</v>
      </c>
      <c r="AM17" s="22">
        <v>144</v>
      </c>
      <c r="AN17" s="22">
        <v>78</v>
      </c>
      <c r="AO17" s="22">
        <v>78</v>
      </c>
      <c r="AP17" s="22">
        <v>0</v>
      </c>
      <c r="AQ17" s="22">
        <v>0</v>
      </c>
      <c r="AR17" s="24" t="s">
        <v>39</v>
      </c>
      <c r="AS17" s="23">
        <v>0.68722466960352402</v>
      </c>
      <c r="AT17" s="22">
        <v>284</v>
      </c>
      <c r="AU17" s="22">
        <v>124</v>
      </c>
      <c r="AV17" s="22">
        <v>408</v>
      </c>
      <c r="AX17" s="25" t="str">
        <f t="shared" si="33"/>
        <v>'20201120'</v>
      </c>
      <c r="AY17" s="54" t="s">
        <v>281</v>
      </c>
      <c r="AZ17" s="25">
        <f t="shared" si="0"/>
        <v>237</v>
      </c>
      <c r="BA17" s="25">
        <f t="shared" si="1"/>
        <v>424</v>
      </c>
      <c r="BB17" s="25">
        <f t="shared" si="2"/>
        <v>4735.1472999999978</v>
      </c>
      <c r="BC17" s="25">
        <f t="shared" si="34"/>
        <v>19.979524472573832</v>
      </c>
      <c r="BD17" s="25">
        <f t="shared" si="3"/>
        <v>82</v>
      </c>
      <c r="BE17" s="25">
        <f t="shared" si="4"/>
        <v>80</v>
      </c>
      <c r="BF17" s="25">
        <f t="shared" si="5"/>
        <v>0</v>
      </c>
      <c r="BG17" s="25">
        <f t="shared" si="6"/>
        <v>0</v>
      </c>
      <c r="BH17" s="25">
        <f t="shared" si="35"/>
        <v>82</v>
      </c>
      <c r="BI17" s="25">
        <f t="shared" si="36"/>
        <v>80</v>
      </c>
      <c r="BJ17" s="22">
        <f t="shared" si="8"/>
        <v>292</v>
      </c>
      <c r="BK17" s="22">
        <f t="shared" si="9"/>
        <v>132</v>
      </c>
    </row>
    <row r="18" spans="1:63" s="26" customFormat="1" x14ac:dyDescent="0.2">
      <c r="A18" s="26" t="s">
        <v>282</v>
      </c>
      <c r="B18" s="26" t="s">
        <v>278</v>
      </c>
      <c r="C18" s="26">
        <v>1000</v>
      </c>
      <c r="D18" s="26">
        <v>4</v>
      </c>
      <c r="E18" s="26">
        <v>0</v>
      </c>
      <c r="F18" s="26">
        <v>3</v>
      </c>
      <c r="G18" s="26">
        <v>2</v>
      </c>
      <c r="H18" s="26">
        <v>1</v>
      </c>
      <c r="I18" s="26">
        <v>1</v>
      </c>
      <c r="J18" s="26">
        <v>0</v>
      </c>
      <c r="K18" s="26">
        <v>3</v>
      </c>
      <c r="L18" s="26">
        <v>2</v>
      </c>
      <c r="M18" s="26">
        <v>0</v>
      </c>
      <c r="N18" s="26">
        <v>0.2</v>
      </c>
      <c r="O18" s="26">
        <v>0</v>
      </c>
      <c r="P18" s="26">
        <v>1.2</v>
      </c>
      <c r="Q18" s="26">
        <v>0</v>
      </c>
      <c r="R18" s="26">
        <v>10</v>
      </c>
      <c r="S18" s="26">
        <v>1</v>
      </c>
      <c r="T18" s="26">
        <v>0</v>
      </c>
      <c r="U18" s="26">
        <v>1</v>
      </c>
      <c r="V18" s="26">
        <v>0</v>
      </c>
      <c r="W18" s="26">
        <v>1</v>
      </c>
      <c r="X18" s="26">
        <v>1</v>
      </c>
      <c r="Y18" s="26">
        <v>100</v>
      </c>
      <c r="Z18" s="26">
        <v>4</v>
      </c>
      <c r="AA18" s="26">
        <v>0</v>
      </c>
      <c r="AB18" s="26">
        <v>0</v>
      </c>
      <c r="AC18" s="26">
        <v>0</v>
      </c>
      <c r="AD18" s="26">
        <v>0</v>
      </c>
      <c r="AE18" s="26">
        <v>183</v>
      </c>
      <c r="AF18" s="26">
        <v>61.759026666666699</v>
      </c>
      <c r="AG18" s="27">
        <v>0.83181818181818201</v>
      </c>
      <c r="AH18" s="27" t="s">
        <v>39</v>
      </c>
      <c r="AI18" s="27">
        <v>0.85858585858585901</v>
      </c>
      <c r="AJ18" s="27">
        <v>0.80991735537190102</v>
      </c>
      <c r="AK18" s="26">
        <v>0</v>
      </c>
      <c r="AL18" s="26">
        <v>85</v>
      </c>
      <c r="AM18" s="26">
        <v>98</v>
      </c>
      <c r="AN18" s="26">
        <v>83</v>
      </c>
      <c r="AO18" s="26">
        <v>83</v>
      </c>
      <c r="AP18" s="26">
        <v>0</v>
      </c>
      <c r="AQ18" s="26">
        <v>0</v>
      </c>
      <c r="AR18" s="28" t="s">
        <v>39</v>
      </c>
      <c r="AS18" s="27">
        <v>0.90710382513661203</v>
      </c>
      <c r="AT18" s="26">
        <v>288</v>
      </c>
      <c r="AU18" s="26">
        <v>188</v>
      </c>
      <c r="AV18" s="26">
        <v>476</v>
      </c>
      <c r="AX18" s="29" t="str">
        <f t="shared" si="33"/>
        <v>'20201123'</v>
      </c>
      <c r="AY18" s="29" t="s">
        <v>219</v>
      </c>
      <c r="AZ18" s="29">
        <f t="shared" si="0"/>
        <v>183</v>
      </c>
      <c r="BA18" s="29">
        <f t="shared" si="1"/>
        <v>476</v>
      </c>
      <c r="BB18" s="29">
        <f t="shared" si="2"/>
        <v>3705.5416000000018</v>
      </c>
      <c r="BC18" s="29">
        <f t="shared" si="34"/>
        <v>20.248861202185804</v>
      </c>
      <c r="BD18" s="29">
        <f t="shared" si="3"/>
        <v>83</v>
      </c>
      <c r="BE18" s="29">
        <f t="shared" si="4"/>
        <v>83</v>
      </c>
      <c r="BF18" s="29">
        <f t="shared" si="5"/>
        <v>0</v>
      </c>
      <c r="BG18" s="29">
        <f t="shared" si="6"/>
        <v>0</v>
      </c>
      <c r="BH18" s="29">
        <f t="shared" si="35"/>
        <v>83</v>
      </c>
      <c r="BI18" s="29">
        <f t="shared" si="36"/>
        <v>83</v>
      </c>
      <c r="BJ18" s="26">
        <f t="shared" si="8"/>
        <v>288</v>
      </c>
      <c r="BK18" s="26">
        <f t="shared" si="9"/>
        <v>188</v>
      </c>
    </row>
    <row r="19" spans="1:63" s="26" customFormat="1" x14ac:dyDescent="0.2">
      <c r="A19" s="26" t="s">
        <v>292</v>
      </c>
      <c r="B19" s="26" t="s">
        <v>293</v>
      </c>
      <c r="C19" s="26">
        <v>1000</v>
      </c>
      <c r="D19" s="26">
        <v>3</v>
      </c>
      <c r="E19" s="26">
        <v>0</v>
      </c>
      <c r="F19" s="26">
        <v>3</v>
      </c>
      <c r="G19" s="26">
        <v>2</v>
      </c>
      <c r="H19" s="26">
        <v>1</v>
      </c>
      <c r="I19" s="26">
        <v>1</v>
      </c>
      <c r="J19" s="26">
        <v>0</v>
      </c>
      <c r="K19" s="26">
        <v>3</v>
      </c>
      <c r="L19" s="26">
        <v>2</v>
      </c>
      <c r="M19" s="26">
        <v>0</v>
      </c>
      <c r="N19" s="26">
        <v>0.2</v>
      </c>
      <c r="O19" s="26">
        <v>0</v>
      </c>
      <c r="P19" s="26">
        <v>1.2</v>
      </c>
      <c r="Q19" s="26">
        <v>0</v>
      </c>
      <c r="R19" s="26">
        <v>10</v>
      </c>
      <c r="S19" s="26">
        <v>1</v>
      </c>
      <c r="T19" s="26">
        <v>0</v>
      </c>
      <c r="U19" s="26">
        <v>1</v>
      </c>
      <c r="V19" s="26">
        <v>0</v>
      </c>
      <c r="W19" s="26">
        <v>1</v>
      </c>
      <c r="X19" s="26">
        <v>1</v>
      </c>
      <c r="Y19" s="26">
        <v>3</v>
      </c>
      <c r="Z19" s="26">
        <v>4</v>
      </c>
      <c r="AA19" s="26">
        <v>0</v>
      </c>
      <c r="AB19" s="26">
        <v>0</v>
      </c>
      <c r="AC19" s="26">
        <v>0</v>
      </c>
      <c r="AD19" s="26">
        <v>0</v>
      </c>
      <c r="AE19" s="26">
        <v>58</v>
      </c>
      <c r="AF19" s="26">
        <v>32.9733083333333</v>
      </c>
      <c r="AG19" s="27">
        <v>0.707317073170732</v>
      </c>
      <c r="AH19" s="27" t="s">
        <v>39</v>
      </c>
      <c r="AI19" s="27" t="s">
        <v>39</v>
      </c>
      <c r="AJ19" s="27">
        <v>0.707317073170732</v>
      </c>
      <c r="AK19" s="26">
        <v>0</v>
      </c>
      <c r="AL19" s="26">
        <v>0</v>
      </c>
      <c r="AM19" s="26">
        <v>58</v>
      </c>
      <c r="AN19" s="26">
        <v>0</v>
      </c>
      <c r="AO19" s="26">
        <v>52</v>
      </c>
      <c r="AP19" s="26">
        <v>0</v>
      </c>
      <c r="AQ19" s="26">
        <v>0</v>
      </c>
      <c r="AR19" s="28" t="s">
        <v>39</v>
      </c>
      <c r="AS19" s="27">
        <v>0.89655172413793105</v>
      </c>
      <c r="AT19" s="26">
        <v>0</v>
      </c>
      <c r="AU19" s="26">
        <v>156</v>
      </c>
      <c r="AV19" s="26">
        <v>156</v>
      </c>
      <c r="AX19" s="29" t="str">
        <f t="shared" ref="AX19" si="37">B19</f>
        <v>'20201124'</v>
      </c>
      <c r="AY19" s="29" t="s">
        <v>219</v>
      </c>
      <c r="AZ19" s="29">
        <f t="shared" si="0"/>
        <v>58</v>
      </c>
      <c r="BA19" s="29">
        <f t="shared" si="1"/>
        <v>156</v>
      </c>
      <c r="BB19" s="29">
        <f t="shared" si="2"/>
        <v>1978.398499999998</v>
      </c>
      <c r="BC19" s="29">
        <f t="shared" ref="BC19" si="38">BB19/AZ19</f>
        <v>34.110318965517209</v>
      </c>
      <c r="BD19" s="29">
        <f t="shared" si="3"/>
        <v>0</v>
      </c>
      <c r="BE19" s="29">
        <f t="shared" si="4"/>
        <v>52</v>
      </c>
      <c r="BF19" s="29">
        <f t="shared" si="5"/>
        <v>0</v>
      </c>
      <c r="BG19" s="29">
        <f t="shared" si="6"/>
        <v>0</v>
      </c>
      <c r="BH19" s="29">
        <f t="shared" ref="BH19" si="39">SUM(BD19,BF19)</f>
        <v>0</v>
      </c>
      <c r="BI19" s="29">
        <f t="shared" ref="BI19" si="40">SUM(BE19,BG19)</f>
        <v>52</v>
      </c>
      <c r="BJ19" s="26">
        <f t="shared" si="8"/>
        <v>0</v>
      </c>
      <c r="BK19" s="26">
        <f t="shared" si="9"/>
        <v>156</v>
      </c>
    </row>
    <row r="20" spans="1:63" s="26" customFormat="1" x14ac:dyDescent="0.2">
      <c r="A20" s="26" t="s">
        <v>302</v>
      </c>
      <c r="B20" s="26" t="s">
        <v>303</v>
      </c>
      <c r="C20" s="26">
        <v>1000</v>
      </c>
      <c r="D20" s="26">
        <v>4</v>
      </c>
      <c r="E20" s="26">
        <v>0</v>
      </c>
      <c r="F20" s="26">
        <v>3</v>
      </c>
      <c r="G20" s="26">
        <v>2</v>
      </c>
      <c r="H20" s="26">
        <v>1</v>
      </c>
      <c r="I20" s="26">
        <v>1</v>
      </c>
      <c r="J20" s="26">
        <v>0</v>
      </c>
      <c r="K20" s="26">
        <v>3</v>
      </c>
      <c r="L20" s="26">
        <v>2</v>
      </c>
      <c r="M20" s="26">
        <v>0</v>
      </c>
      <c r="N20" s="26">
        <v>0.2</v>
      </c>
      <c r="O20" s="26">
        <v>0</v>
      </c>
      <c r="P20" s="26">
        <v>1.2</v>
      </c>
      <c r="Q20" s="26">
        <v>0</v>
      </c>
      <c r="R20" s="26">
        <v>6</v>
      </c>
      <c r="S20" s="26">
        <v>1</v>
      </c>
      <c r="T20" s="26">
        <v>0</v>
      </c>
      <c r="U20" s="26">
        <v>1</v>
      </c>
      <c r="V20" s="26">
        <v>0</v>
      </c>
      <c r="W20" s="26">
        <v>1</v>
      </c>
      <c r="X20" s="26">
        <v>1</v>
      </c>
      <c r="Y20" s="26">
        <v>1</v>
      </c>
      <c r="Z20" s="26">
        <v>4</v>
      </c>
      <c r="AA20" s="26">
        <v>0</v>
      </c>
      <c r="AB20" s="26">
        <v>0</v>
      </c>
      <c r="AC20" s="26">
        <v>0</v>
      </c>
      <c r="AD20" s="26">
        <v>0</v>
      </c>
      <c r="AE20" s="26">
        <v>191</v>
      </c>
      <c r="AF20" s="26">
        <v>45.046996666666701</v>
      </c>
      <c r="AG20" s="27">
        <v>0.76400000000000001</v>
      </c>
      <c r="AH20" s="27" t="s">
        <v>39</v>
      </c>
      <c r="AI20" s="27">
        <v>0.73504273504273498</v>
      </c>
      <c r="AJ20" s="27">
        <v>0.78947368421052599</v>
      </c>
      <c r="AK20" s="26">
        <v>0</v>
      </c>
      <c r="AL20" s="26">
        <v>86</v>
      </c>
      <c r="AM20" s="26">
        <v>105</v>
      </c>
      <c r="AN20" s="26">
        <v>70</v>
      </c>
      <c r="AO20" s="26">
        <v>70</v>
      </c>
      <c r="AP20" s="26">
        <v>0</v>
      </c>
      <c r="AQ20" s="26">
        <v>0</v>
      </c>
      <c r="AR20" s="28" t="s">
        <v>39</v>
      </c>
      <c r="AS20" s="27">
        <v>0.73298429319371705</v>
      </c>
      <c r="AT20" s="26">
        <v>236</v>
      </c>
      <c r="AU20" s="26">
        <v>252</v>
      </c>
      <c r="AV20" s="26">
        <v>488</v>
      </c>
      <c r="AX20" s="29" t="str">
        <f t="shared" ref="AX20" si="41">B20</f>
        <v>'20201125'</v>
      </c>
      <c r="AY20" s="29" t="s">
        <v>219</v>
      </c>
      <c r="AZ20" s="29">
        <f t="shared" si="0"/>
        <v>191</v>
      </c>
      <c r="BA20" s="29">
        <f t="shared" si="1"/>
        <v>488</v>
      </c>
      <c r="BB20" s="29">
        <f t="shared" si="2"/>
        <v>2702.819800000002</v>
      </c>
      <c r="BC20" s="29">
        <f t="shared" ref="BC20" si="42">BB20/AZ20</f>
        <v>14.150889005235612</v>
      </c>
      <c r="BD20" s="29">
        <f t="shared" si="3"/>
        <v>70</v>
      </c>
      <c r="BE20" s="29">
        <f t="shared" si="4"/>
        <v>70</v>
      </c>
      <c r="BF20" s="29">
        <f t="shared" si="5"/>
        <v>0</v>
      </c>
      <c r="BG20" s="29">
        <f t="shared" si="6"/>
        <v>0</v>
      </c>
      <c r="BH20" s="29">
        <f t="shared" ref="BH20" si="43">SUM(BD20,BF20)</f>
        <v>70</v>
      </c>
      <c r="BI20" s="29">
        <f t="shared" ref="BI20" si="44">SUM(BE20,BG20)</f>
        <v>70</v>
      </c>
      <c r="BJ20" s="26">
        <f t="shared" si="8"/>
        <v>236</v>
      </c>
      <c r="BK20" s="26">
        <f t="shared" si="9"/>
        <v>252</v>
      </c>
    </row>
    <row r="21" spans="1:63" s="26" customFormat="1" x14ac:dyDescent="0.2">
      <c r="A21" s="26" t="s">
        <v>317</v>
      </c>
      <c r="B21" s="26" t="s">
        <v>315</v>
      </c>
      <c r="C21" s="26">
        <v>1000</v>
      </c>
      <c r="D21" s="26">
        <v>4</v>
      </c>
      <c r="E21" s="26">
        <v>0</v>
      </c>
      <c r="F21" s="26">
        <v>3</v>
      </c>
      <c r="G21" s="26">
        <v>2</v>
      </c>
      <c r="H21" s="26">
        <v>1</v>
      </c>
      <c r="I21" s="26">
        <v>1</v>
      </c>
      <c r="J21" s="26">
        <v>0</v>
      </c>
      <c r="K21" s="26">
        <v>3</v>
      </c>
      <c r="L21" s="26">
        <v>2</v>
      </c>
      <c r="M21" s="26">
        <v>0</v>
      </c>
      <c r="N21" s="26">
        <v>0.2</v>
      </c>
      <c r="O21" s="26">
        <v>0</v>
      </c>
      <c r="P21" s="26">
        <v>1.2</v>
      </c>
      <c r="Q21" s="26">
        <v>0</v>
      </c>
      <c r="R21" s="26">
        <v>10</v>
      </c>
      <c r="S21" s="26">
        <v>1</v>
      </c>
      <c r="T21" s="26">
        <v>0</v>
      </c>
      <c r="U21" s="26">
        <v>1</v>
      </c>
      <c r="V21" s="26">
        <v>0</v>
      </c>
      <c r="W21" s="26">
        <v>1</v>
      </c>
      <c r="X21" s="26">
        <v>1</v>
      </c>
      <c r="Y21" s="26">
        <v>0</v>
      </c>
      <c r="Z21" s="26">
        <v>4</v>
      </c>
      <c r="AA21" s="26">
        <v>0</v>
      </c>
      <c r="AB21" s="26">
        <v>0</v>
      </c>
      <c r="AC21" s="26">
        <v>0</v>
      </c>
      <c r="AD21" s="26">
        <v>0</v>
      </c>
      <c r="AE21" s="26">
        <v>157</v>
      </c>
      <c r="AF21" s="26">
        <v>81.155411666666694</v>
      </c>
      <c r="AG21" s="27">
        <v>0.76585365853658505</v>
      </c>
      <c r="AH21" s="27" t="s">
        <v>39</v>
      </c>
      <c r="AI21" s="27">
        <v>0.72631578947368403</v>
      </c>
      <c r="AJ21" s="27">
        <v>0.8</v>
      </c>
      <c r="AK21" s="26">
        <v>0</v>
      </c>
      <c r="AL21" s="26">
        <v>69</v>
      </c>
      <c r="AM21" s="26">
        <v>88</v>
      </c>
      <c r="AN21" s="26">
        <v>58</v>
      </c>
      <c r="AO21" s="26">
        <v>58</v>
      </c>
      <c r="AP21" s="26">
        <v>0</v>
      </c>
      <c r="AQ21" s="26">
        <v>0</v>
      </c>
      <c r="AR21" s="28" t="s">
        <v>39</v>
      </c>
      <c r="AS21" s="27">
        <v>0.73885350318471299</v>
      </c>
      <c r="AT21" s="26">
        <v>160</v>
      </c>
      <c r="AU21" s="26">
        <v>124</v>
      </c>
      <c r="AV21" s="26">
        <v>284</v>
      </c>
      <c r="AX21" s="29" t="str">
        <f t="shared" ref="AX21" si="45">B21</f>
        <v>'20201127'</v>
      </c>
      <c r="AY21" s="29" t="s">
        <v>219</v>
      </c>
      <c r="AZ21" s="29">
        <f t="shared" si="0"/>
        <v>157</v>
      </c>
      <c r="BA21" s="29">
        <f t="shared" si="1"/>
        <v>284</v>
      </c>
      <c r="BB21" s="29">
        <f t="shared" si="2"/>
        <v>4869.3247000000019</v>
      </c>
      <c r="BC21" s="29">
        <f t="shared" ref="BC21" si="46">BB21/AZ21</f>
        <v>31.014807006369438</v>
      </c>
      <c r="BD21" s="29">
        <f t="shared" si="3"/>
        <v>58</v>
      </c>
      <c r="BE21" s="29">
        <f t="shared" si="4"/>
        <v>58</v>
      </c>
      <c r="BF21" s="29">
        <f t="shared" si="5"/>
        <v>0</v>
      </c>
      <c r="BG21" s="29">
        <f t="shared" si="6"/>
        <v>0</v>
      </c>
      <c r="BH21" s="29">
        <f t="shared" ref="BH21" si="47">SUM(BD21,BF21)</f>
        <v>58</v>
      </c>
      <c r="BI21" s="29">
        <f t="shared" ref="BI21" si="48">SUM(BE21,BG21)</f>
        <v>58</v>
      </c>
      <c r="BJ21" s="26">
        <f t="shared" si="8"/>
        <v>160</v>
      </c>
      <c r="BK21" s="26">
        <f t="shared" si="9"/>
        <v>124</v>
      </c>
    </row>
    <row r="22" spans="1:63" x14ac:dyDescent="0.2">
      <c r="A22" s="1" t="s">
        <v>323</v>
      </c>
      <c r="B22" s="1" t="s">
        <v>324</v>
      </c>
      <c r="C22" s="1">
        <v>1000</v>
      </c>
      <c r="D22" s="1">
        <v>4</v>
      </c>
      <c r="E22" s="1">
        <v>0</v>
      </c>
      <c r="F22" s="1">
        <v>3</v>
      </c>
      <c r="G22" s="1">
        <v>2</v>
      </c>
      <c r="H22" s="1">
        <v>1</v>
      </c>
      <c r="I22" s="1">
        <v>1</v>
      </c>
      <c r="J22" s="1">
        <v>0</v>
      </c>
      <c r="K22" s="1">
        <v>3</v>
      </c>
      <c r="L22" s="1">
        <v>2</v>
      </c>
      <c r="M22" s="1">
        <v>0</v>
      </c>
      <c r="N22" s="1">
        <v>0.2</v>
      </c>
      <c r="O22" s="1">
        <v>0</v>
      </c>
      <c r="P22" s="1">
        <v>1.2</v>
      </c>
      <c r="Q22" s="1">
        <v>0</v>
      </c>
      <c r="R22" s="1">
        <v>0</v>
      </c>
      <c r="S22" s="1">
        <v>1</v>
      </c>
      <c r="T22" s="1">
        <v>0</v>
      </c>
      <c r="U22" s="1">
        <v>1</v>
      </c>
      <c r="V22" s="1">
        <v>0</v>
      </c>
      <c r="W22" s="1">
        <v>1</v>
      </c>
      <c r="X22" s="1">
        <v>1</v>
      </c>
      <c r="Y22" s="1">
        <v>0</v>
      </c>
      <c r="Z22" s="1">
        <v>4</v>
      </c>
      <c r="AA22" s="1">
        <v>0</v>
      </c>
      <c r="AB22" s="1">
        <v>0</v>
      </c>
      <c r="AC22" s="1">
        <v>0</v>
      </c>
      <c r="AD22" s="1">
        <v>0</v>
      </c>
      <c r="AE22" s="1">
        <v>42</v>
      </c>
      <c r="AF22" s="1">
        <v>17.828495</v>
      </c>
      <c r="AG22" s="8">
        <v>0.84</v>
      </c>
      <c r="AH22" s="8" t="s">
        <v>39</v>
      </c>
      <c r="AI22" s="8">
        <v>0.90909090909090895</v>
      </c>
      <c r="AJ22" s="8">
        <v>0.78571428571428603</v>
      </c>
      <c r="AK22" s="1">
        <v>0</v>
      </c>
      <c r="AL22" s="1">
        <v>20</v>
      </c>
      <c r="AM22" s="1">
        <v>22</v>
      </c>
      <c r="AN22" s="1">
        <v>7</v>
      </c>
      <c r="AO22" s="1">
        <v>9</v>
      </c>
      <c r="AP22" s="1">
        <v>0</v>
      </c>
      <c r="AQ22" s="1">
        <v>0</v>
      </c>
      <c r="AR22" s="21" t="s">
        <v>39</v>
      </c>
      <c r="AS22" s="8">
        <v>0.38095238095238099</v>
      </c>
      <c r="AT22" s="1">
        <v>24</v>
      </c>
      <c r="AU22" s="1">
        <v>8</v>
      </c>
      <c r="AV22" s="1">
        <v>32</v>
      </c>
      <c r="AX22" s="1" t="str">
        <f t="shared" ref="AX22:AX23" si="49">B22</f>
        <v>'20201130'</v>
      </c>
      <c r="AY22" s="1" t="s">
        <v>219</v>
      </c>
      <c r="AZ22" s="1">
        <f t="shared" si="0"/>
        <v>225</v>
      </c>
      <c r="BA22" s="1">
        <f t="shared" si="1"/>
        <v>380</v>
      </c>
      <c r="BB22" s="1">
        <f t="shared" si="2"/>
        <v>4790.6323999999986</v>
      </c>
      <c r="BC22" s="1">
        <f t="shared" ref="BC22:BC23" si="50">BB22/AZ22</f>
        <v>21.291699555555549</v>
      </c>
      <c r="BD22" s="1">
        <f t="shared" si="3"/>
        <v>66</v>
      </c>
      <c r="BE22" s="1">
        <f t="shared" si="4"/>
        <v>69</v>
      </c>
      <c r="BF22" s="1">
        <f t="shared" si="5"/>
        <v>0</v>
      </c>
      <c r="BG22" s="1">
        <f t="shared" si="6"/>
        <v>0</v>
      </c>
      <c r="BH22" s="1">
        <f t="shared" ref="BH22:BH23" si="51">SUM(BD22,BF22)</f>
        <v>66</v>
      </c>
      <c r="BI22" s="1">
        <f t="shared" ref="BI22:BI23" si="52">SUM(BE22,BG22)</f>
        <v>69</v>
      </c>
      <c r="BJ22" s="1">
        <f t="shared" si="8"/>
        <v>216</v>
      </c>
      <c r="BK22" s="1">
        <f t="shared" si="9"/>
        <v>164</v>
      </c>
    </row>
    <row r="23" spans="1:63" s="22" customFormat="1" x14ac:dyDescent="0.2">
      <c r="A23" s="22" t="s">
        <v>325</v>
      </c>
      <c r="B23" s="22" t="s">
        <v>324</v>
      </c>
      <c r="C23" s="22">
        <v>1000</v>
      </c>
      <c r="D23" s="22">
        <v>4</v>
      </c>
      <c r="E23" s="22">
        <v>0</v>
      </c>
      <c r="F23" s="22">
        <v>3</v>
      </c>
      <c r="G23" s="22">
        <v>2</v>
      </c>
      <c r="H23" s="22">
        <v>1</v>
      </c>
      <c r="I23" s="22">
        <v>1</v>
      </c>
      <c r="J23" s="22">
        <v>0</v>
      </c>
      <c r="K23" s="22">
        <v>3</v>
      </c>
      <c r="L23" s="22">
        <v>2</v>
      </c>
      <c r="M23" s="22">
        <v>0</v>
      </c>
      <c r="N23" s="22">
        <v>0.2</v>
      </c>
      <c r="O23" s="22">
        <v>0</v>
      </c>
      <c r="P23" s="22">
        <v>1.2</v>
      </c>
      <c r="Q23" s="22">
        <v>0</v>
      </c>
      <c r="R23" s="22">
        <v>5</v>
      </c>
      <c r="S23" s="22">
        <v>1</v>
      </c>
      <c r="T23" s="22">
        <v>0</v>
      </c>
      <c r="U23" s="22">
        <v>1</v>
      </c>
      <c r="V23" s="22">
        <v>0</v>
      </c>
      <c r="W23" s="22">
        <v>1</v>
      </c>
      <c r="X23" s="22">
        <v>1</v>
      </c>
      <c r="Y23" s="22">
        <v>1000</v>
      </c>
      <c r="Z23" s="22">
        <v>4</v>
      </c>
      <c r="AA23" s="22">
        <v>0</v>
      </c>
      <c r="AB23" s="22">
        <v>0</v>
      </c>
      <c r="AC23" s="22">
        <v>0</v>
      </c>
      <c r="AD23" s="22">
        <v>0</v>
      </c>
      <c r="AE23" s="22">
        <v>183</v>
      </c>
      <c r="AF23" s="22">
        <v>62.015378333333302</v>
      </c>
      <c r="AG23" s="23">
        <v>0.78540772532188796</v>
      </c>
      <c r="AH23" s="23" t="s">
        <v>39</v>
      </c>
      <c r="AI23" s="23">
        <v>0.72916666666666696</v>
      </c>
      <c r="AJ23" s="23">
        <v>0.82481751824817495</v>
      </c>
      <c r="AK23" s="22">
        <v>0</v>
      </c>
      <c r="AL23" s="22">
        <v>70</v>
      </c>
      <c r="AM23" s="22">
        <v>113</v>
      </c>
      <c r="AN23" s="22">
        <v>59</v>
      </c>
      <c r="AO23" s="22">
        <v>60</v>
      </c>
      <c r="AP23" s="22">
        <v>0</v>
      </c>
      <c r="AQ23" s="22">
        <v>0</v>
      </c>
      <c r="AR23" s="24" t="s">
        <v>39</v>
      </c>
      <c r="AS23" s="23">
        <v>0.65027322404371601</v>
      </c>
      <c r="AT23" s="22">
        <v>192</v>
      </c>
      <c r="AU23" s="22">
        <v>156</v>
      </c>
      <c r="AV23" s="22">
        <v>348</v>
      </c>
      <c r="AX23" s="22" t="str">
        <f t="shared" si="49"/>
        <v>'20201130'</v>
      </c>
      <c r="AY23" s="22" t="s">
        <v>219</v>
      </c>
      <c r="AZ23" s="22">
        <f t="shared" si="0"/>
        <v>225</v>
      </c>
      <c r="BA23" s="22">
        <f t="shared" si="1"/>
        <v>380</v>
      </c>
      <c r="BB23" s="22">
        <f t="shared" si="2"/>
        <v>4790.6323999999986</v>
      </c>
      <c r="BC23" s="22">
        <f t="shared" si="50"/>
        <v>21.291699555555549</v>
      </c>
      <c r="BD23" s="22">
        <f t="shared" si="3"/>
        <v>66</v>
      </c>
      <c r="BE23" s="22">
        <f t="shared" si="4"/>
        <v>69</v>
      </c>
      <c r="BF23" s="22">
        <f t="shared" si="5"/>
        <v>0</v>
      </c>
      <c r="BG23" s="22">
        <f t="shared" si="6"/>
        <v>0</v>
      </c>
      <c r="BH23" s="22">
        <f t="shared" si="51"/>
        <v>66</v>
      </c>
      <c r="BI23" s="22">
        <f t="shared" si="52"/>
        <v>69</v>
      </c>
      <c r="BJ23" s="22">
        <f t="shared" si="8"/>
        <v>216</v>
      </c>
      <c r="BK23" s="22">
        <f t="shared" si="9"/>
        <v>164</v>
      </c>
    </row>
    <row r="24" spans="1:63" x14ac:dyDescent="0.2">
      <c r="A24" s="1" t="s">
        <v>334</v>
      </c>
      <c r="B24" s="1" t="s">
        <v>335</v>
      </c>
      <c r="C24" s="1">
        <v>1000</v>
      </c>
      <c r="D24" s="1">
        <v>4</v>
      </c>
      <c r="E24" s="1">
        <v>0</v>
      </c>
      <c r="F24" s="1">
        <v>3</v>
      </c>
      <c r="G24" s="1">
        <v>2</v>
      </c>
      <c r="H24" s="1">
        <v>1</v>
      </c>
      <c r="I24" s="1">
        <v>1</v>
      </c>
      <c r="J24" s="1">
        <v>0</v>
      </c>
      <c r="K24" s="1">
        <v>3</v>
      </c>
      <c r="L24" s="1">
        <v>2</v>
      </c>
      <c r="M24" s="1">
        <v>0</v>
      </c>
      <c r="N24" s="1">
        <v>0.2</v>
      </c>
      <c r="O24" s="1">
        <v>0</v>
      </c>
      <c r="P24" s="1">
        <v>1.2</v>
      </c>
      <c r="Q24" s="1">
        <v>0</v>
      </c>
      <c r="R24" s="1">
        <v>2</v>
      </c>
      <c r="S24" s="1">
        <v>1</v>
      </c>
      <c r="T24" s="1">
        <v>0</v>
      </c>
      <c r="U24" s="1">
        <v>1</v>
      </c>
      <c r="V24" s="1">
        <v>0</v>
      </c>
      <c r="W24" s="1">
        <v>1</v>
      </c>
      <c r="X24" s="1">
        <v>1</v>
      </c>
      <c r="Y24" s="1">
        <v>4</v>
      </c>
      <c r="Z24" s="1">
        <v>4</v>
      </c>
      <c r="AA24" s="1">
        <v>0</v>
      </c>
      <c r="AB24" s="1">
        <v>0</v>
      </c>
      <c r="AC24" s="1">
        <v>0</v>
      </c>
      <c r="AD24" s="1">
        <v>0</v>
      </c>
      <c r="AE24" s="1">
        <v>244</v>
      </c>
      <c r="AF24" s="1">
        <v>45.135854999999999</v>
      </c>
      <c r="AG24" s="8">
        <v>0.81063122923588005</v>
      </c>
      <c r="AH24" s="8" t="s">
        <v>39</v>
      </c>
      <c r="AI24" s="8">
        <v>0.77611940298507498</v>
      </c>
      <c r="AJ24" s="8">
        <v>0.83832335329341301</v>
      </c>
      <c r="AK24" s="1">
        <v>0</v>
      </c>
      <c r="AL24" s="1">
        <v>104</v>
      </c>
      <c r="AM24" s="1">
        <v>140</v>
      </c>
      <c r="AN24" s="1">
        <v>91</v>
      </c>
      <c r="AO24" s="1">
        <v>93</v>
      </c>
      <c r="AP24" s="1">
        <v>0</v>
      </c>
      <c r="AQ24" s="1">
        <v>0</v>
      </c>
      <c r="AR24" s="21" t="s">
        <v>39</v>
      </c>
      <c r="AS24" s="8">
        <v>0.75409836065573799</v>
      </c>
      <c r="AT24" s="1">
        <v>356</v>
      </c>
      <c r="AU24" s="1">
        <v>352</v>
      </c>
      <c r="AV24" s="1">
        <v>708</v>
      </c>
      <c r="AX24" s="22" t="str">
        <f t="shared" ref="AX24" si="53">B24</f>
        <v>'20201201'</v>
      </c>
      <c r="AY24" s="22" t="s">
        <v>219</v>
      </c>
      <c r="AZ24" s="22">
        <f t="shared" si="0"/>
        <v>244</v>
      </c>
      <c r="BA24" s="22">
        <f t="shared" si="1"/>
        <v>708</v>
      </c>
      <c r="BB24" s="22">
        <f t="shared" si="2"/>
        <v>2708.1513</v>
      </c>
      <c r="BC24" s="22">
        <f t="shared" ref="BC24" si="54">BB24/AZ24</f>
        <v>11.098980737704919</v>
      </c>
      <c r="BD24" s="22">
        <f t="shared" si="3"/>
        <v>91</v>
      </c>
      <c r="BE24" s="22">
        <f t="shared" si="4"/>
        <v>93</v>
      </c>
      <c r="BF24" s="22">
        <f t="shared" si="5"/>
        <v>0</v>
      </c>
      <c r="BG24" s="22">
        <f t="shared" si="6"/>
        <v>0</v>
      </c>
      <c r="BH24" s="22">
        <f t="shared" ref="BH24" si="55">SUM(BD24,BF24)</f>
        <v>91</v>
      </c>
      <c r="BI24" s="22">
        <f t="shared" ref="BI24" si="56">SUM(BE24,BG24)</f>
        <v>93</v>
      </c>
      <c r="BJ24" s="22">
        <f t="shared" si="8"/>
        <v>356</v>
      </c>
      <c r="BK24" s="22">
        <f t="shared" si="9"/>
        <v>352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O21"/>
  <sheetViews>
    <sheetView workbookViewId="0">
      <selection activeCell="R21" sqref="R21"/>
    </sheetView>
  </sheetViews>
  <sheetFormatPr defaultColWidth="8.625" defaultRowHeight="12.75" x14ac:dyDescent="0.2"/>
  <cols>
    <col min="1" max="1" width="28.5" style="18" customWidth="1"/>
    <col min="2" max="2" width="8.625" style="18" bestFit="1" customWidth="1"/>
    <col min="3" max="3" width="8.625" style="18" customWidth="1"/>
    <col min="4" max="4" width="8.625" style="18"/>
    <col min="5" max="12" width="8.625" style="18" customWidth="1"/>
    <col min="13" max="25" width="8.625" style="18"/>
    <col min="26" max="26" width="0" style="18" hidden="1" customWidth="1"/>
    <col min="27" max="30" width="8.625" style="18" hidden="1" customWidth="1"/>
    <col min="31" max="32" width="8.625" style="18"/>
    <col min="33" max="36" width="8.625" style="41"/>
    <col min="37" max="43" width="8.625" style="18"/>
    <col min="44" max="44" width="8.625" style="42"/>
    <col min="45" max="45" width="8.625" style="41"/>
    <col min="46" max="50" width="8.625" style="18"/>
    <col min="51" max="51" width="17" style="18" customWidth="1"/>
    <col min="52" max="16384" width="8.625" style="18"/>
  </cols>
  <sheetData>
    <row r="1" spans="1:67" s="3" customFormat="1" ht="51" x14ac:dyDescent="0.2">
      <c r="A1" s="13" t="s">
        <v>259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4" t="s">
        <v>117</v>
      </c>
      <c r="AN1" s="4" t="s">
        <v>25</v>
      </c>
      <c r="AO1" s="4" t="s">
        <v>26</v>
      </c>
      <c r="AP1" s="5" t="s">
        <v>27</v>
      </c>
      <c r="AQ1" s="4" t="s">
        <v>28</v>
      </c>
      <c r="AR1" s="20" t="s">
        <v>29</v>
      </c>
      <c r="AS1" s="2" t="s">
        <v>30</v>
      </c>
      <c r="AT1" s="3" t="s">
        <v>32</v>
      </c>
      <c r="AU1" s="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290</v>
      </c>
      <c r="BK1" s="2" t="s">
        <v>291</v>
      </c>
      <c r="BL1" s="25">
        <f>SUM($AN$2:$AN$1048576,$AP$2:$AP$1048576)</f>
        <v>1691</v>
      </c>
      <c r="BM1" s="25">
        <f>SUM($AO$2:$AO$1048576,$AQ$2:$AQ$1048576)</f>
        <v>1736</v>
      </c>
      <c r="BN1" s="25">
        <f>SUM($AT$2:$AT$1048576)</f>
        <v>5580</v>
      </c>
      <c r="BO1" s="25">
        <f>SUM($AU$2:$AU$1048576)</f>
        <v>5828</v>
      </c>
    </row>
    <row r="2" spans="1:67" s="25" customFormat="1" x14ac:dyDescent="0.2">
      <c r="A2" s="25" t="s">
        <v>181</v>
      </c>
      <c r="B2" s="38" t="s">
        <v>175</v>
      </c>
      <c r="C2" s="25">
        <v>1000</v>
      </c>
      <c r="D2" s="25">
        <v>2</v>
      </c>
      <c r="E2" s="25">
        <v>0</v>
      </c>
      <c r="F2" s="25">
        <v>1</v>
      </c>
      <c r="G2" s="25">
        <v>2</v>
      </c>
      <c r="H2" s="25">
        <v>0</v>
      </c>
      <c r="I2" s="25">
        <v>2</v>
      </c>
      <c r="J2" s="25">
        <v>0</v>
      </c>
      <c r="K2" s="25">
        <v>3</v>
      </c>
      <c r="L2" s="25">
        <v>1</v>
      </c>
      <c r="M2" s="25">
        <v>0</v>
      </c>
      <c r="N2" s="25">
        <v>0.2</v>
      </c>
      <c r="O2" s="25">
        <v>0</v>
      </c>
      <c r="P2" s="25">
        <v>0</v>
      </c>
      <c r="Q2" s="25">
        <v>0</v>
      </c>
      <c r="R2" s="25">
        <v>0</v>
      </c>
      <c r="S2" s="25">
        <v>1</v>
      </c>
      <c r="T2" s="25">
        <v>0</v>
      </c>
      <c r="U2" s="25">
        <v>1</v>
      </c>
      <c r="V2" s="25">
        <v>0</v>
      </c>
      <c r="W2" s="25">
        <v>1</v>
      </c>
      <c r="X2" s="25">
        <v>1</v>
      </c>
      <c r="Y2" s="25">
        <v>100000000000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56</v>
      </c>
      <c r="AF2" s="33">
        <v>28.305381666666701</v>
      </c>
      <c r="AG2" s="36">
        <v>0.65116279069767502</v>
      </c>
      <c r="AH2" s="36" t="s">
        <v>39</v>
      </c>
      <c r="AI2" s="36">
        <v>0.65</v>
      </c>
      <c r="AJ2" s="36">
        <v>0.65217391304347805</v>
      </c>
      <c r="AK2" s="25">
        <v>0</v>
      </c>
      <c r="AL2" s="25">
        <v>26</v>
      </c>
      <c r="AM2" s="25">
        <v>30</v>
      </c>
      <c r="AN2" s="25">
        <v>26</v>
      </c>
      <c r="AO2" s="25">
        <v>28</v>
      </c>
      <c r="AP2" s="25">
        <v>0</v>
      </c>
      <c r="AQ2" s="25">
        <v>0</v>
      </c>
      <c r="AR2" s="39" t="s">
        <v>39</v>
      </c>
      <c r="AS2" s="36">
        <v>0.96428571428571397</v>
      </c>
      <c r="AT2" s="25">
        <v>104</v>
      </c>
      <c r="AU2" s="25">
        <v>112</v>
      </c>
      <c r="AV2" s="25">
        <v>216</v>
      </c>
      <c r="AX2" s="25" t="str">
        <f t="shared" ref="AX2:AX7" si="0">B2</f>
        <v>'20201106'</v>
      </c>
      <c r="AY2" s="25" t="s">
        <v>194</v>
      </c>
      <c r="AZ2" s="25">
        <f t="shared" ref="AZ2:AZ21" si="1">SUMIF($B$2:$B$1048576,$B2,$AE$2:$AE$1048576)</f>
        <v>56</v>
      </c>
      <c r="BA2" s="25">
        <f t="shared" ref="BA2:BA21" si="2">SUMIF($B$2:$B$1048576,$B2,$AV$2:$AV$1048576)</f>
        <v>216</v>
      </c>
      <c r="BB2" s="25">
        <f t="shared" ref="BB2:BB21" si="3">SUMIF($B$2:$B$1048576,$B2,$AF$2:$AF$1048576)*60</f>
        <v>1698.3229000000022</v>
      </c>
      <c r="BC2" s="25">
        <f t="shared" ref="BC2:BC7" si="4">BB2/AZ2</f>
        <v>30.327194642857183</v>
      </c>
      <c r="BD2" s="25">
        <f t="shared" ref="BD2:BD21" si="5">SUMIF($B$2:$B$1048576,$B2,$AN$2:$AN$1048576)</f>
        <v>26</v>
      </c>
      <c r="BE2" s="25">
        <f t="shared" ref="BE2:BE21" si="6">SUMIF($B$2:$B$1048576,$B2,$AO$2:$AO$1048576)</f>
        <v>28</v>
      </c>
      <c r="BF2" s="25">
        <f t="shared" ref="BF2:BF21" si="7">SUMIF($B$2:$B$1048576,$B2,$AP$2:$AP$1048576)</f>
        <v>0</v>
      </c>
      <c r="BG2" s="25">
        <f t="shared" ref="BG2:BG21" si="8">SUMIF($B$2:$B$1048576,$B2,$AQ$2:$AQ$1048576)</f>
        <v>0</v>
      </c>
      <c r="BH2" s="25">
        <f t="shared" ref="BH2:BI4" si="9">SUM(BD2,BF2)</f>
        <v>26</v>
      </c>
      <c r="BI2" s="25">
        <f t="shared" si="9"/>
        <v>28</v>
      </c>
      <c r="BJ2" s="30">
        <f>SUMIF($B$2:$B$1048576,$B2,$AT$2:$AT$1048576)</f>
        <v>104</v>
      </c>
      <c r="BK2" s="30">
        <f>SUMIF($B$2:$B$1048576,$B2,$AU$2:$AU$1048576)</f>
        <v>112</v>
      </c>
      <c r="BL2" s="30"/>
      <c r="BM2" s="30"/>
      <c r="BN2" s="30"/>
      <c r="BO2" s="30"/>
    </row>
    <row r="3" spans="1:67" s="29" customFormat="1" x14ac:dyDescent="0.2">
      <c r="A3" s="29" t="s">
        <v>186</v>
      </c>
      <c r="B3" s="44" t="s">
        <v>183</v>
      </c>
      <c r="C3" s="29">
        <v>1000</v>
      </c>
      <c r="D3" s="29">
        <v>3</v>
      </c>
      <c r="E3" s="29">
        <v>0</v>
      </c>
      <c r="F3" s="29">
        <v>1</v>
      </c>
      <c r="G3" s="29">
        <v>2</v>
      </c>
      <c r="H3" s="29">
        <v>3</v>
      </c>
      <c r="I3" s="29">
        <v>2</v>
      </c>
      <c r="J3" s="29">
        <v>0</v>
      </c>
      <c r="K3" s="29">
        <v>3</v>
      </c>
      <c r="L3" s="29">
        <v>1</v>
      </c>
      <c r="M3" s="29">
        <v>0</v>
      </c>
      <c r="N3" s="29">
        <v>0.2</v>
      </c>
      <c r="O3" s="29">
        <v>0</v>
      </c>
      <c r="P3" s="29">
        <v>0</v>
      </c>
      <c r="Q3" s="29">
        <v>0</v>
      </c>
      <c r="R3" s="29">
        <v>0</v>
      </c>
      <c r="S3" s="29">
        <v>1</v>
      </c>
      <c r="T3" s="29">
        <v>0</v>
      </c>
      <c r="U3" s="29">
        <v>1</v>
      </c>
      <c r="V3" s="29">
        <v>0</v>
      </c>
      <c r="W3" s="29">
        <v>1</v>
      </c>
      <c r="X3" s="29">
        <v>1</v>
      </c>
      <c r="Y3" s="29">
        <v>100000000000</v>
      </c>
      <c r="Z3" s="29">
        <v>0</v>
      </c>
      <c r="AA3" s="29">
        <v>0</v>
      </c>
      <c r="AB3" s="29">
        <v>0</v>
      </c>
      <c r="AC3" s="29">
        <v>0</v>
      </c>
      <c r="AD3" s="29">
        <v>0</v>
      </c>
      <c r="AE3" s="29">
        <v>80</v>
      </c>
      <c r="AF3" s="34">
        <v>27.8406466666667</v>
      </c>
      <c r="AG3" s="37">
        <v>0.26229508196721302</v>
      </c>
      <c r="AH3" s="37" t="s">
        <v>39</v>
      </c>
      <c r="AI3" s="37">
        <v>0.31550802139037398</v>
      </c>
      <c r="AJ3" s="37">
        <v>0.177966101694915</v>
      </c>
      <c r="AK3" s="29">
        <v>0</v>
      </c>
      <c r="AL3" s="29">
        <v>59</v>
      </c>
      <c r="AM3" s="29">
        <v>21</v>
      </c>
      <c r="AN3" s="29">
        <v>59</v>
      </c>
      <c r="AO3" s="29">
        <v>21</v>
      </c>
      <c r="AP3" s="29">
        <v>0</v>
      </c>
      <c r="AQ3" s="29">
        <v>0</v>
      </c>
      <c r="AR3" s="43" t="s">
        <v>39</v>
      </c>
      <c r="AS3" s="37">
        <v>1</v>
      </c>
      <c r="AT3" s="29">
        <v>236</v>
      </c>
      <c r="AU3" s="29">
        <v>84</v>
      </c>
      <c r="AV3" s="29">
        <v>320</v>
      </c>
      <c r="AX3" s="29" t="str">
        <f t="shared" si="0"/>
        <v>'20201109'</v>
      </c>
      <c r="AY3" s="29" t="s">
        <v>194</v>
      </c>
      <c r="AZ3" s="29">
        <f t="shared" si="1"/>
        <v>80</v>
      </c>
      <c r="BA3" s="29">
        <f t="shared" si="2"/>
        <v>320</v>
      </c>
      <c r="BB3" s="29">
        <f t="shared" si="3"/>
        <v>1670.4388000000019</v>
      </c>
      <c r="BC3" s="29">
        <f t="shared" si="4"/>
        <v>20.880485000000025</v>
      </c>
      <c r="BD3" s="29">
        <f t="shared" si="5"/>
        <v>59</v>
      </c>
      <c r="BE3" s="29">
        <f t="shared" si="6"/>
        <v>21</v>
      </c>
      <c r="BF3" s="29">
        <f t="shared" si="7"/>
        <v>0</v>
      </c>
      <c r="BG3" s="29">
        <f t="shared" si="8"/>
        <v>0</v>
      </c>
      <c r="BH3" s="29">
        <f t="shared" si="9"/>
        <v>59</v>
      </c>
      <c r="BI3" s="29">
        <f t="shared" si="9"/>
        <v>21</v>
      </c>
      <c r="BJ3" s="29">
        <f t="shared" ref="BJ3:BJ21" si="10">SUMIF($B$2:$B$1048576,$B3,$AT$2:$AT$1048576)</f>
        <v>236</v>
      </c>
      <c r="BK3" s="29">
        <f t="shared" ref="BK3:BK21" si="11">SUMIF($B$2:$B$1048576,$B3,$AU$2:$AU$1048576)</f>
        <v>84</v>
      </c>
    </row>
    <row r="4" spans="1:67" s="29" customFormat="1" x14ac:dyDescent="0.2">
      <c r="A4" s="29" t="s">
        <v>195</v>
      </c>
      <c r="B4" s="44" t="s">
        <v>191</v>
      </c>
      <c r="C4" s="29">
        <v>1000</v>
      </c>
      <c r="D4" s="29">
        <v>3</v>
      </c>
      <c r="E4" s="29">
        <v>0</v>
      </c>
      <c r="F4" s="29">
        <v>1</v>
      </c>
      <c r="G4" s="29">
        <v>2</v>
      </c>
      <c r="H4" s="29">
        <v>3</v>
      </c>
      <c r="I4" s="29">
        <v>2</v>
      </c>
      <c r="J4" s="29">
        <v>0</v>
      </c>
      <c r="K4" s="29">
        <v>3</v>
      </c>
      <c r="L4" s="29">
        <v>1</v>
      </c>
      <c r="M4" s="29">
        <v>0</v>
      </c>
      <c r="N4" s="29">
        <v>0.2</v>
      </c>
      <c r="O4" s="29">
        <v>0</v>
      </c>
      <c r="P4" s="29">
        <v>0</v>
      </c>
      <c r="Q4" s="29">
        <v>0</v>
      </c>
      <c r="R4" s="29">
        <v>0</v>
      </c>
      <c r="S4" s="29">
        <v>1</v>
      </c>
      <c r="T4" s="29">
        <v>0</v>
      </c>
      <c r="U4" s="29">
        <v>1</v>
      </c>
      <c r="V4" s="29">
        <v>0</v>
      </c>
      <c r="W4" s="29">
        <v>1</v>
      </c>
      <c r="X4" s="29">
        <v>1</v>
      </c>
      <c r="Y4" s="29">
        <v>100000000000</v>
      </c>
      <c r="Z4" s="29">
        <v>0</v>
      </c>
      <c r="AA4" s="29">
        <v>0</v>
      </c>
      <c r="AB4" s="29">
        <v>0</v>
      </c>
      <c r="AC4" s="29">
        <v>0</v>
      </c>
      <c r="AD4" s="29">
        <v>0</v>
      </c>
      <c r="AE4" s="29">
        <v>238</v>
      </c>
      <c r="AF4" s="34">
        <v>29.653130000000001</v>
      </c>
      <c r="AG4" s="37">
        <v>0.64850136239781997</v>
      </c>
      <c r="AH4" s="37" t="s">
        <v>39</v>
      </c>
      <c r="AI4" s="37">
        <v>0.70552147239263796</v>
      </c>
      <c r="AJ4" s="37">
        <v>0.60294117647058798</v>
      </c>
      <c r="AK4" s="29">
        <v>0</v>
      </c>
      <c r="AL4" s="29">
        <v>115</v>
      </c>
      <c r="AM4" s="29">
        <v>123</v>
      </c>
      <c r="AN4" s="29">
        <v>113</v>
      </c>
      <c r="AO4" s="29">
        <v>121</v>
      </c>
      <c r="AP4" s="29">
        <v>0</v>
      </c>
      <c r="AQ4" s="29">
        <v>0</v>
      </c>
      <c r="AR4" s="43" t="s">
        <v>39</v>
      </c>
      <c r="AS4" s="37">
        <v>0.98319327731092399</v>
      </c>
      <c r="AT4" s="29">
        <v>452</v>
      </c>
      <c r="AU4" s="29">
        <v>484</v>
      </c>
      <c r="AV4" s="29">
        <v>936</v>
      </c>
      <c r="AX4" s="29" t="str">
        <f t="shared" si="0"/>
        <v>'20201110'</v>
      </c>
      <c r="AY4" s="29" t="s">
        <v>194</v>
      </c>
      <c r="AZ4" s="29">
        <f t="shared" si="1"/>
        <v>238</v>
      </c>
      <c r="BA4" s="29">
        <f t="shared" si="2"/>
        <v>936</v>
      </c>
      <c r="BB4" s="29">
        <f t="shared" si="3"/>
        <v>1779.1878000000002</v>
      </c>
      <c r="BC4" s="29">
        <f t="shared" si="4"/>
        <v>7.4755789915966391</v>
      </c>
      <c r="BD4" s="29">
        <f t="shared" si="5"/>
        <v>113</v>
      </c>
      <c r="BE4" s="29">
        <f t="shared" si="6"/>
        <v>121</v>
      </c>
      <c r="BF4" s="29">
        <f t="shared" si="7"/>
        <v>0</v>
      </c>
      <c r="BG4" s="29">
        <f t="shared" si="8"/>
        <v>0</v>
      </c>
      <c r="BH4" s="29">
        <f t="shared" si="9"/>
        <v>113</v>
      </c>
      <c r="BI4" s="29">
        <f t="shared" si="9"/>
        <v>121</v>
      </c>
      <c r="BJ4" s="29">
        <f t="shared" si="10"/>
        <v>452</v>
      </c>
      <c r="BK4" s="29">
        <f t="shared" si="11"/>
        <v>484</v>
      </c>
    </row>
    <row r="5" spans="1:67" x14ac:dyDescent="0.2">
      <c r="A5" s="18" t="s">
        <v>207</v>
      </c>
      <c r="B5" s="40" t="s">
        <v>200</v>
      </c>
      <c r="C5" s="18">
        <v>1000</v>
      </c>
      <c r="D5" s="18">
        <v>3</v>
      </c>
      <c r="E5" s="18">
        <v>0</v>
      </c>
      <c r="F5" s="18">
        <v>1</v>
      </c>
      <c r="G5" s="18">
        <v>2</v>
      </c>
      <c r="H5" s="18">
        <v>3</v>
      </c>
      <c r="I5" s="18">
        <v>2</v>
      </c>
      <c r="J5" s="18">
        <v>0</v>
      </c>
      <c r="K5" s="18">
        <v>3</v>
      </c>
      <c r="L5" s="18">
        <v>1</v>
      </c>
      <c r="M5" s="18">
        <v>0</v>
      </c>
      <c r="N5" s="18">
        <v>0.2</v>
      </c>
      <c r="O5" s="18">
        <v>0</v>
      </c>
      <c r="P5" s="18">
        <v>0</v>
      </c>
      <c r="Q5" s="18">
        <v>0</v>
      </c>
      <c r="R5" s="18">
        <v>0</v>
      </c>
      <c r="S5" s="18">
        <v>1</v>
      </c>
      <c r="T5" s="18">
        <v>0</v>
      </c>
      <c r="U5" s="18">
        <v>1</v>
      </c>
      <c r="V5" s="18">
        <v>0</v>
      </c>
      <c r="W5" s="18">
        <v>1</v>
      </c>
      <c r="X5" s="18">
        <v>1</v>
      </c>
      <c r="Y5" s="18">
        <v>100000000000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185</v>
      </c>
      <c r="AF5" s="49">
        <v>16.377600000000001</v>
      </c>
      <c r="AG5" s="41">
        <v>0.585443037974684</v>
      </c>
      <c r="AH5" s="41" t="s">
        <v>39</v>
      </c>
      <c r="AI5" s="41">
        <v>0.67938931297709904</v>
      </c>
      <c r="AJ5" s="41">
        <v>0.51891891891891895</v>
      </c>
      <c r="AK5" s="18">
        <v>0</v>
      </c>
      <c r="AL5" s="18">
        <v>89</v>
      </c>
      <c r="AM5" s="18">
        <v>96</v>
      </c>
      <c r="AN5" s="18">
        <v>87</v>
      </c>
      <c r="AO5" s="18">
        <v>94</v>
      </c>
      <c r="AP5" s="18">
        <v>0</v>
      </c>
      <c r="AQ5" s="18">
        <v>0</v>
      </c>
      <c r="AR5" s="42" t="s">
        <v>39</v>
      </c>
      <c r="AS5" s="41">
        <v>0.97837837837837804</v>
      </c>
      <c r="AT5" s="18">
        <v>348</v>
      </c>
      <c r="AU5" s="18">
        <v>376</v>
      </c>
      <c r="AV5" s="18">
        <v>724</v>
      </c>
      <c r="AX5" s="18" t="str">
        <f t="shared" si="0"/>
        <v>'20201111'</v>
      </c>
      <c r="AY5" s="18" t="s">
        <v>194</v>
      </c>
      <c r="AZ5" s="30">
        <f t="shared" si="1"/>
        <v>323</v>
      </c>
      <c r="BA5" s="30">
        <f t="shared" si="2"/>
        <v>1276</v>
      </c>
      <c r="BB5" s="30">
        <f t="shared" si="3"/>
        <v>1507.3524</v>
      </c>
      <c r="BC5" s="30">
        <f t="shared" si="4"/>
        <v>4.666725696594427</v>
      </c>
      <c r="BD5" s="30">
        <f t="shared" si="5"/>
        <v>151</v>
      </c>
      <c r="BE5" s="30">
        <f t="shared" si="6"/>
        <v>168</v>
      </c>
      <c r="BF5" s="30">
        <f t="shared" si="7"/>
        <v>0</v>
      </c>
      <c r="BG5" s="30">
        <f t="shared" si="8"/>
        <v>0</v>
      </c>
      <c r="BH5" s="18">
        <f t="shared" ref="BH5:BH6" si="12">SUM(BD5,BF5)</f>
        <v>151</v>
      </c>
      <c r="BI5" s="18">
        <f t="shared" ref="BI5:BI6" si="13">SUM(BE5,BG5)</f>
        <v>168</v>
      </c>
      <c r="BJ5" s="18">
        <f t="shared" si="10"/>
        <v>604</v>
      </c>
      <c r="BK5" s="18">
        <f t="shared" si="11"/>
        <v>672</v>
      </c>
    </row>
    <row r="6" spans="1:67" s="25" customFormat="1" x14ac:dyDescent="0.2">
      <c r="A6" s="25" t="s">
        <v>208</v>
      </c>
      <c r="B6" s="38" t="s">
        <v>200</v>
      </c>
      <c r="C6" s="25">
        <v>1000</v>
      </c>
      <c r="D6" s="25">
        <v>3</v>
      </c>
      <c r="E6" s="25">
        <v>0</v>
      </c>
      <c r="F6" s="25">
        <v>1</v>
      </c>
      <c r="G6" s="25">
        <v>2</v>
      </c>
      <c r="H6" s="25">
        <v>3</v>
      </c>
      <c r="I6" s="25">
        <v>2</v>
      </c>
      <c r="J6" s="25">
        <v>0</v>
      </c>
      <c r="K6" s="25">
        <v>3</v>
      </c>
      <c r="L6" s="25">
        <v>1</v>
      </c>
      <c r="M6" s="25">
        <v>0</v>
      </c>
      <c r="N6" s="25">
        <v>0.2</v>
      </c>
      <c r="O6" s="25">
        <v>0</v>
      </c>
      <c r="P6" s="25">
        <v>0</v>
      </c>
      <c r="Q6" s="25">
        <v>0</v>
      </c>
      <c r="R6" s="25">
        <v>0</v>
      </c>
      <c r="S6" s="25">
        <v>1</v>
      </c>
      <c r="T6" s="25">
        <v>0</v>
      </c>
      <c r="U6" s="25">
        <v>1</v>
      </c>
      <c r="V6" s="25">
        <v>0</v>
      </c>
      <c r="W6" s="25">
        <v>1</v>
      </c>
      <c r="X6" s="25">
        <v>1</v>
      </c>
      <c r="Y6" s="25">
        <v>100000000000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138</v>
      </c>
      <c r="AF6" s="33">
        <v>8.7449399999999997</v>
      </c>
      <c r="AG6" s="36">
        <v>0.582278481012658</v>
      </c>
      <c r="AH6" s="36" t="s">
        <v>39</v>
      </c>
      <c r="AI6" s="36">
        <v>0.633663366336634</v>
      </c>
      <c r="AJ6" s="36">
        <v>0.54411764705882404</v>
      </c>
      <c r="AK6" s="25">
        <v>0</v>
      </c>
      <c r="AL6" s="25">
        <v>64</v>
      </c>
      <c r="AM6" s="25">
        <v>74</v>
      </c>
      <c r="AN6" s="25">
        <v>64</v>
      </c>
      <c r="AO6" s="25">
        <v>74</v>
      </c>
      <c r="AP6" s="25">
        <v>0</v>
      </c>
      <c r="AQ6" s="25">
        <v>0</v>
      </c>
      <c r="AR6" s="39" t="s">
        <v>39</v>
      </c>
      <c r="AS6" s="36">
        <v>1</v>
      </c>
      <c r="AT6" s="25">
        <v>256</v>
      </c>
      <c r="AU6" s="25">
        <v>296</v>
      </c>
      <c r="AV6" s="25">
        <v>552</v>
      </c>
      <c r="AX6" s="25" t="str">
        <f t="shared" si="0"/>
        <v>'20201111'</v>
      </c>
      <c r="AY6" s="25" t="s">
        <v>194</v>
      </c>
      <c r="AZ6" s="25">
        <f t="shared" si="1"/>
        <v>323</v>
      </c>
      <c r="BA6" s="25">
        <f t="shared" si="2"/>
        <v>1276</v>
      </c>
      <c r="BB6" s="25">
        <f t="shared" si="3"/>
        <v>1507.3524</v>
      </c>
      <c r="BC6" s="25">
        <f t="shared" si="4"/>
        <v>4.666725696594427</v>
      </c>
      <c r="BD6" s="25">
        <f t="shared" si="5"/>
        <v>151</v>
      </c>
      <c r="BE6" s="25">
        <f t="shared" si="6"/>
        <v>168</v>
      </c>
      <c r="BF6" s="25">
        <f t="shared" si="7"/>
        <v>0</v>
      </c>
      <c r="BG6" s="25">
        <f t="shared" si="8"/>
        <v>0</v>
      </c>
      <c r="BH6" s="25">
        <f t="shared" si="12"/>
        <v>151</v>
      </c>
      <c r="BI6" s="25">
        <f t="shared" si="13"/>
        <v>168</v>
      </c>
      <c r="BJ6" s="25">
        <f t="shared" si="10"/>
        <v>604</v>
      </c>
      <c r="BK6" s="25">
        <f t="shared" si="11"/>
        <v>672</v>
      </c>
    </row>
    <row r="7" spans="1:67" s="29" customFormat="1" x14ac:dyDescent="0.2">
      <c r="A7" s="29" t="s">
        <v>215</v>
      </c>
      <c r="B7" s="44" t="s">
        <v>212</v>
      </c>
      <c r="C7" s="29">
        <v>1000</v>
      </c>
      <c r="D7" s="29">
        <v>3</v>
      </c>
      <c r="E7" s="29">
        <v>0</v>
      </c>
      <c r="F7" s="29">
        <v>1</v>
      </c>
      <c r="G7" s="29">
        <v>2</v>
      </c>
      <c r="H7" s="29">
        <v>3</v>
      </c>
      <c r="I7" s="29">
        <v>2</v>
      </c>
      <c r="J7" s="29">
        <v>0</v>
      </c>
      <c r="K7" s="29">
        <v>3</v>
      </c>
      <c r="L7" s="29">
        <v>1</v>
      </c>
      <c r="M7" s="29">
        <v>0</v>
      </c>
      <c r="N7" s="29">
        <v>0.2</v>
      </c>
      <c r="O7" s="29">
        <v>0</v>
      </c>
      <c r="P7" s="29">
        <v>0</v>
      </c>
      <c r="Q7" s="29">
        <v>0</v>
      </c>
      <c r="R7" s="29">
        <v>0</v>
      </c>
      <c r="S7" s="29">
        <v>1</v>
      </c>
      <c r="T7" s="29">
        <v>0</v>
      </c>
      <c r="U7" s="29">
        <v>1</v>
      </c>
      <c r="V7" s="29">
        <v>0</v>
      </c>
      <c r="W7" s="29">
        <v>1</v>
      </c>
      <c r="X7" s="29">
        <v>1</v>
      </c>
      <c r="Y7" s="29">
        <v>100000000000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177</v>
      </c>
      <c r="AF7" s="34">
        <v>20.244386666666699</v>
      </c>
      <c r="AG7" s="37">
        <v>0.52522255192878298</v>
      </c>
      <c r="AH7" s="37" t="s">
        <v>39</v>
      </c>
      <c r="AI7" s="37">
        <v>0.5</v>
      </c>
      <c r="AJ7" s="37">
        <v>0.544973544973545</v>
      </c>
      <c r="AK7" s="29">
        <v>0</v>
      </c>
      <c r="AL7" s="29">
        <v>74</v>
      </c>
      <c r="AM7" s="29">
        <v>103</v>
      </c>
      <c r="AN7" s="29">
        <v>74</v>
      </c>
      <c r="AO7" s="29">
        <v>103</v>
      </c>
      <c r="AP7" s="29">
        <v>0</v>
      </c>
      <c r="AQ7" s="29">
        <v>0</v>
      </c>
      <c r="AR7" s="43" t="s">
        <v>39</v>
      </c>
      <c r="AS7" s="37">
        <v>1</v>
      </c>
      <c r="AT7" s="29">
        <v>296</v>
      </c>
      <c r="AU7" s="29">
        <v>412</v>
      </c>
      <c r="AV7" s="29">
        <v>708</v>
      </c>
      <c r="AX7" s="29" t="str">
        <f t="shared" si="0"/>
        <v>'20201112'</v>
      </c>
      <c r="AY7" s="29" t="s">
        <v>194</v>
      </c>
      <c r="AZ7" s="29">
        <f t="shared" si="1"/>
        <v>177</v>
      </c>
      <c r="BA7" s="29">
        <f t="shared" si="2"/>
        <v>708</v>
      </c>
      <c r="BB7" s="29">
        <f t="shared" si="3"/>
        <v>1214.663200000002</v>
      </c>
      <c r="BC7" s="29">
        <f t="shared" si="4"/>
        <v>6.8625039548022713</v>
      </c>
      <c r="BD7" s="29">
        <f t="shared" si="5"/>
        <v>74</v>
      </c>
      <c r="BE7" s="29">
        <f t="shared" si="6"/>
        <v>103</v>
      </c>
      <c r="BF7" s="29">
        <f t="shared" si="7"/>
        <v>0</v>
      </c>
      <c r="BG7" s="29">
        <f t="shared" si="8"/>
        <v>0</v>
      </c>
      <c r="BH7" s="29">
        <f t="shared" ref="BH7" si="14">SUM(BD7,BF7)</f>
        <v>74</v>
      </c>
      <c r="BI7" s="29">
        <f t="shared" ref="BI7" si="15">SUM(BE7,BG7)</f>
        <v>103</v>
      </c>
      <c r="BJ7" s="29">
        <f t="shared" si="10"/>
        <v>296</v>
      </c>
      <c r="BK7" s="29">
        <f t="shared" si="11"/>
        <v>412</v>
      </c>
    </row>
    <row r="8" spans="1:67" x14ac:dyDescent="0.2">
      <c r="A8" s="18" t="s">
        <v>217</v>
      </c>
      <c r="B8" s="40" t="s">
        <v>218</v>
      </c>
      <c r="C8" s="18">
        <v>1000</v>
      </c>
      <c r="D8" s="18">
        <v>4</v>
      </c>
      <c r="E8" s="18">
        <v>0</v>
      </c>
      <c r="F8" s="18">
        <v>1</v>
      </c>
      <c r="G8" s="18">
        <v>2</v>
      </c>
      <c r="H8" s="18">
        <v>3</v>
      </c>
      <c r="I8" s="18">
        <v>2</v>
      </c>
      <c r="J8" s="18">
        <v>0</v>
      </c>
      <c r="K8" s="18">
        <v>3</v>
      </c>
      <c r="L8" s="18">
        <v>1</v>
      </c>
      <c r="M8" s="18">
        <v>0</v>
      </c>
      <c r="N8" s="18">
        <v>0.2</v>
      </c>
      <c r="O8" s="18">
        <v>0</v>
      </c>
      <c r="P8" s="18">
        <v>0</v>
      </c>
      <c r="Q8" s="18">
        <v>0</v>
      </c>
      <c r="R8" s="18">
        <v>0</v>
      </c>
      <c r="S8" s="18">
        <v>1</v>
      </c>
      <c r="T8" s="18">
        <v>0</v>
      </c>
      <c r="U8" s="18">
        <v>1</v>
      </c>
      <c r="V8" s="18">
        <v>0</v>
      </c>
      <c r="W8" s="18">
        <v>1</v>
      </c>
      <c r="X8" s="18">
        <v>1</v>
      </c>
      <c r="Y8" s="18">
        <v>100000000000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350</v>
      </c>
      <c r="AF8" s="49">
        <v>30.490436666666699</v>
      </c>
      <c r="AG8" s="41">
        <v>0.73684210526315796</v>
      </c>
      <c r="AH8" s="41" t="s">
        <v>39</v>
      </c>
      <c r="AI8" s="41">
        <v>0.70714285714285696</v>
      </c>
      <c r="AJ8" s="41">
        <v>0.77948717948718005</v>
      </c>
      <c r="AK8" s="18">
        <v>0</v>
      </c>
      <c r="AL8" s="18">
        <v>198</v>
      </c>
      <c r="AM8" s="18">
        <v>152</v>
      </c>
      <c r="AN8" s="18">
        <v>87</v>
      </c>
      <c r="AO8" s="18">
        <v>86</v>
      </c>
      <c r="AP8" s="18">
        <v>0</v>
      </c>
      <c r="AQ8" s="18">
        <v>0</v>
      </c>
      <c r="AR8" s="42" t="s">
        <v>39</v>
      </c>
      <c r="AS8" s="41">
        <v>0.494285714285714</v>
      </c>
      <c r="AT8" s="18">
        <v>244</v>
      </c>
      <c r="AU8" s="18">
        <v>308</v>
      </c>
      <c r="AV8" s="18">
        <v>552</v>
      </c>
      <c r="AX8" s="18" t="str">
        <f t="shared" ref="AX8" si="16">B8</f>
        <v>'20201113'</v>
      </c>
      <c r="AY8" s="18" t="s">
        <v>221</v>
      </c>
      <c r="AZ8" s="30">
        <f t="shared" si="1"/>
        <v>487</v>
      </c>
      <c r="BA8" s="30">
        <f t="shared" si="2"/>
        <v>828</v>
      </c>
      <c r="BB8" s="30">
        <f t="shared" si="3"/>
        <v>3264.6624000000002</v>
      </c>
      <c r="BC8" s="30">
        <f t="shared" ref="BC8" si="17">BB8/AZ8</f>
        <v>6.7036188911704313</v>
      </c>
      <c r="BD8" s="30">
        <f t="shared" si="5"/>
        <v>123</v>
      </c>
      <c r="BE8" s="30">
        <f t="shared" si="6"/>
        <v>122</v>
      </c>
      <c r="BF8" s="30">
        <f t="shared" si="7"/>
        <v>0</v>
      </c>
      <c r="BG8" s="30">
        <f t="shared" si="8"/>
        <v>0</v>
      </c>
      <c r="BH8" s="18">
        <f t="shared" ref="BH8" si="18">SUM(BD8,BF8)</f>
        <v>123</v>
      </c>
      <c r="BI8" s="18">
        <f t="shared" ref="BI8" si="19">SUM(BE8,BG8)</f>
        <v>122</v>
      </c>
      <c r="BJ8" s="18">
        <f t="shared" si="10"/>
        <v>384</v>
      </c>
      <c r="BK8" s="18">
        <f t="shared" si="11"/>
        <v>444</v>
      </c>
    </row>
    <row r="9" spans="1:67" s="25" customFormat="1" x14ac:dyDescent="0.2">
      <c r="A9" s="25" t="s">
        <v>224</v>
      </c>
      <c r="B9" s="25" t="s">
        <v>218</v>
      </c>
      <c r="C9" s="25">
        <v>1000</v>
      </c>
      <c r="D9" s="25">
        <v>4</v>
      </c>
      <c r="E9" s="25">
        <v>0</v>
      </c>
      <c r="F9" s="25">
        <v>1</v>
      </c>
      <c r="G9" s="25">
        <v>2</v>
      </c>
      <c r="H9" s="25">
        <v>3</v>
      </c>
      <c r="I9" s="25">
        <v>2</v>
      </c>
      <c r="J9" s="25">
        <v>0</v>
      </c>
      <c r="K9" s="25">
        <v>3</v>
      </c>
      <c r="L9" s="25">
        <v>1</v>
      </c>
      <c r="M9" s="25">
        <v>0</v>
      </c>
      <c r="N9" s="25">
        <v>0.2</v>
      </c>
      <c r="O9" s="25">
        <v>0</v>
      </c>
      <c r="P9" s="25">
        <v>0.3</v>
      </c>
      <c r="Q9" s="25">
        <v>0</v>
      </c>
      <c r="R9" s="25">
        <v>0.3</v>
      </c>
      <c r="S9" s="25">
        <v>1</v>
      </c>
      <c r="T9" s="25">
        <v>0</v>
      </c>
      <c r="U9" s="25">
        <v>1</v>
      </c>
      <c r="V9" s="25">
        <v>0</v>
      </c>
      <c r="W9" s="25">
        <v>1</v>
      </c>
      <c r="X9" s="25">
        <v>1</v>
      </c>
      <c r="Y9" s="25">
        <v>10</v>
      </c>
      <c r="Z9" s="25">
        <v>2</v>
      </c>
      <c r="AA9" s="25">
        <v>0</v>
      </c>
      <c r="AB9" s="25">
        <v>0</v>
      </c>
      <c r="AC9" s="25">
        <v>0</v>
      </c>
      <c r="AD9" s="25">
        <v>0</v>
      </c>
      <c r="AE9" s="25">
        <v>137</v>
      </c>
      <c r="AF9" s="33">
        <v>23.9206033333333</v>
      </c>
      <c r="AG9" s="36">
        <v>0.61990950226244401</v>
      </c>
      <c r="AH9" s="36" t="s">
        <v>39</v>
      </c>
      <c r="AI9" s="36">
        <v>0.56701030927835105</v>
      </c>
      <c r="AJ9" s="36">
        <v>0.66129032258064502</v>
      </c>
      <c r="AK9" s="25">
        <v>0</v>
      </c>
      <c r="AL9" s="25">
        <v>55</v>
      </c>
      <c r="AM9" s="25">
        <v>82</v>
      </c>
      <c r="AN9" s="25">
        <v>36</v>
      </c>
      <c r="AO9" s="25">
        <v>36</v>
      </c>
      <c r="AP9" s="25">
        <v>0</v>
      </c>
      <c r="AQ9" s="25">
        <v>0</v>
      </c>
      <c r="AR9" s="39" t="s">
        <v>39</v>
      </c>
      <c r="AS9" s="36">
        <v>0.52554744525547503</v>
      </c>
      <c r="AT9" s="25">
        <v>140</v>
      </c>
      <c r="AU9" s="25">
        <v>136</v>
      </c>
      <c r="AV9" s="25">
        <v>276</v>
      </c>
      <c r="AX9" s="25" t="str">
        <f t="shared" ref="AX9" si="20">B9</f>
        <v>'20201113'</v>
      </c>
      <c r="AY9" s="25" t="s">
        <v>221</v>
      </c>
      <c r="AZ9" s="25">
        <f t="shared" si="1"/>
        <v>487</v>
      </c>
      <c r="BA9" s="25">
        <f t="shared" si="2"/>
        <v>828</v>
      </c>
      <c r="BB9" s="25">
        <f t="shared" si="3"/>
        <v>3264.6624000000002</v>
      </c>
      <c r="BC9" s="25">
        <f t="shared" ref="BC9" si="21">BB9/AZ9</f>
        <v>6.7036188911704313</v>
      </c>
      <c r="BD9" s="25">
        <f t="shared" si="5"/>
        <v>123</v>
      </c>
      <c r="BE9" s="25">
        <f t="shared" si="6"/>
        <v>122</v>
      </c>
      <c r="BF9" s="25">
        <f t="shared" si="7"/>
        <v>0</v>
      </c>
      <c r="BG9" s="25">
        <f t="shared" si="8"/>
        <v>0</v>
      </c>
      <c r="BH9" s="25">
        <f t="shared" ref="BH9" si="22">SUM(BD9,BF9)</f>
        <v>123</v>
      </c>
      <c r="BI9" s="25">
        <f t="shared" ref="BI9" si="23">SUM(BE9,BG9)</f>
        <v>122</v>
      </c>
      <c r="BJ9" s="25">
        <f t="shared" si="10"/>
        <v>384</v>
      </c>
      <c r="BK9" s="25">
        <f t="shared" si="11"/>
        <v>444</v>
      </c>
    </row>
    <row r="10" spans="1:67" s="29" customFormat="1" x14ac:dyDescent="0.2">
      <c r="A10" s="29" t="s">
        <v>233</v>
      </c>
      <c r="B10" s="29" t="s">
        <v>229</v>
      </c>
      <c r="C10" s="29">
        <v>1000</v>
      </c>
      <c r="D10" s="29">
        <v>4</v>
      </c>
      <c r="E10" s="29">
        <v>0</v>
      </c>
      <c r="F10" s="29">
        <v>1</v>
      </c>
      <c r="G10" s="29">
        <v>2</v>
      </c>
      <c r="H10" s="29">
        <v>3</v>
      </c>
      <c r="I10" s="29">
        <v>2</v>
      </c>
      <c r="J10" s="29">
        <v>0</v>
      </c>
      <c r="K10" s="29">
        <v>3</v>
      </c>
      <c r="L10" s="29">
        <v>1</v>
      </c>
      <c r="M10" s="29">
        <v>0</v>
      </c>
      <c r="N10" s="29">
        <v>0.2</v>
      </c>
      <c r="O10" s="29">
        <v>0</v>
      </c>
      <c r="P10" s="29">
        <v>0.7</v>
      </c>
      <c r="Q10" s="29">
        <v>0</v>
      </c>
      <c r="R10" s="29">
        <v>0.7</v>
      </c>
      <c r="S10" s="29">
        <v>1</v>
      </c>
      <c r="T10" s="29">
        <v>0</v>
      </c>
      <c r="U10" s="29">
        <v>1</v>
      </c>
      <c r="V10" s="29">
        <v>0</v>
      </c>
      <c r="W10" s="29">
        <v>1</v>
      </c>
      <c r="X10" s="29">
        <v>1</v>
      </c>
      <c r="Y10" s="29">
        <v>10</v>
      </c>
      <c r="Z10" s="29">
        <v>2</v>
      </c>
      <c r="AA10" s="29">
        <v>0</v>
      </c>
      <c r="AB10" s="29">
        <v>0</v>
      </c>
      <c r="AC10" s="29">
        <v>0</v>
      </c>
      <c r="AD10" s="29">
        <v>0</v>
      </c>
      <c r="AE10" s="29">
        <v>294</v>
      </c>
      <c r="AF10" s="34">
        <v>33.483249999999998</v>
      </c>
      <c r="AG10" s="37">
        <v>0.51669595782073796</v>
      </c>
      <c r="AH10" s="37" t="s">
        <v>39</v>
      </c>
      <c r="AI10" s="37">
        <v>0.43604651162790697</v>
      </c>
      <c r="AJ10" s="37">
        <v>0.64</v>
      </c>
      <c r="AK10" s="29">
        <v>0</v>
      </c>
      <c r="AL10" s="29">
        <v>150</v>
      </c>
      <c r="AM10" s="29">
        <v>144</v>
      </c>
      <c r="AN10" s="29">
        <v>105</v>
      </c>
      <c r="AO10" s="29">
        <v>105</v>
      </c>
      <c r="AP10" s="29">
        <v>0</v>
      </c>
      <c r="AQ10" s="29">
        <v>0</v>
      </c>
      <c r="AR10" s="43" t="s">
        <v>39</v>
      </c>
      <c r="AS10" s="37">
        <v>0.71428571428571397</v>
      </c>
      <c r="AT10" s="29">
        <v>396</v>
      </c>
      <c r="AU10" s="29">
        <v>416</v>
      </c>
      <c r="AV10" s="29">
        <v>812</v>
      </c>
      <c r="AX10" s="29" t="str">
        <f t="shared" ref="AX10" si="24">B10</f>
        <v>'20201116'</v>
      </c>
      <c r="AY10" s="29" t="s">
        <v>234</v>
      </c>
      <c r="AZ10" s="29">
        <f t="shared" si="1"/>
        <v>294</v>
      </c>
      <c r="BA10" s="29">
        <f t="shared" si="2"/>
        <v>812</v>
      </c>
      <c r="BB10" s="29">
        <f t="shared" si="3"/>
        <v>2008.9949999999999</v>
      </c>
      <c r="BC10" s="29">
        <f t="shared" ref="BC10" si="25">BB10/AZ10</f>
        <v>6.8333163265306123</v>
      </c>
      <c r="BD10" s="29">
        <f t="shared" si="5"/>
        <v>105</v>
      </c>
      <c r="BE10" s="29">
        <f t="shared" si="6"/>
        <v>105</v>
      </c>
      <c r="BF10" s="29">
        <f t="shared" si="7"/>
        <v>0</v>
      </c>
      <c r="BG10" s="29">
        <f t="shared" si="8"/>
        <v>0</v>
      </c>
      <c r="BH10" s="29">
        <f t="shared" ref="BH10" si="26">SUM(BD10,BF10)</f>
        <v>105</v>
      </c>
      <c r="BI10" s="29">
        <f t="shared" ref="BI10" si="27">SUM(BE10,BG10)</f>
        <v>105</v>
      </c>
      <c r="BJ10" s="29">
        <f t="shared" si="10"/>
        <v>396</v>
      </c>
      <c r="BK10" s="29">
        <f t="shared" si="11"/>
        <v>416</v>
      </c>
    </row>
    <row r="11" spans="1:67" s="29" customFormat="1" x14ac:dyDescent="0.2">
      <c r="A11" s="29" t="s">
        <v>245</v>
      </c>
      <c r="B11" s="29" t="s">
        <v>243</v>
      </c>
      <c r="C11" s="29">
        <v>1000</v>
      </c>
      <c r="D11" s="29">
        <v>4</v>
      </c>
      <c r="E11" s="29">
        <v>0</v>
      </c>
      <c r="F11" s="29">
        <v>1</v>
      </c>
      <c r="G11" s="29">
        <v>2</v>
      </c>
      <c r="H11" s="29">
        <v>3</v>
      </c>
      <c r="I11" s="29">
        <v>2</v>
      </c>
      <c r="J11" s="29">
        <v>0</v>
      </c>
      <c r="K11" s="29">
        <v>3</v>
      </c>
      <c r="L11" s="29">
        <v>1</v>
      </c>
      <c r="M11" s="29">
        <v>0</v>
      </c>
      <c r="N11" s="29">
        <v>0.2</v>
      </c>
      <c r="O11" s="29">
        <v>0</v>
      </c>
      <c r="P11" s="29">
        <v>1.2</v>
      </c>
      <c r="Q11" s="29">
        <v>0</v>
      </c>
      <c r="R11" s="29">
        <v>4</v>
      </c>
      <c r="S11" s="29">
        <v>1</v>
      </c>
      <c r="T11" s="29">
        <v>0</v>
      </c>
      <c r="U11" s="29">
        <v>1</v>
      </c>
      <c r="V11" s="29">
        <v>0</v>
      </c>
      <c r="W11" s="29">
        <v>1</v>
      </c>
      <c r="X11" s="29">
        <v>1</v>
      </c>
      <c r="Y11" s="29">
        <v>10</v>
      </c>
      <c r="Z11" s="29">
        <v>2</v>
      </c>
      <c r="AA11" s="29">
        <v>0</v>
      </c>
      <c r="AB11" s="29">
        <v>0</v>
      </c>
      <c r="AC11" s="29">
        <v>0</v>
      </c>
      <c r="AD11" s="29">
        <v>0</v>
      </c>
      <c r="AE11" s="29">
        <v>254</v>
      </c>
      <c r="AF11" s="34">
        <v>41.06964</v>
      </c>
      <c r="AG11" s="37">
        <v>0.59624413145539901</v>
      </c>
      <c r="AH11" s="37" t="s">
        <v>39</v>
      </c>
      <c r="AI11" s="37">
        <v>0.51914893617021296</v>
      </c>
      <c r="AJ11" s="37">
        <v>0.69109947643979097</v>
      </c>
      <c r="AK11" s="29">
        <v>0</v>
      </c>
      <c r="AL11" s="29">
        <v>122</v>
      </c>
      <c r="AM11" s="29">
        <v>132</v>
      </c>
      <c r="AN11" s="29">
        <v>114</v>
      </c>
      <c r="AO11" s="29">
        <v>115</v>
      </c>
      <c r="AP11" s="29">
        <v>0</v>
      </c>
      <c r="AQ11" s="29">
        <v>0</v>
      </c>
      <c r="AR11" s="43" t="s">
        <v>39</v>
      </c>
      <c r="AS11" s="37">
        <v>0.90157480314960603</v>
      </c>
      <c r="AT11" s="29">
        <v>352</v>
      </c>
      <c r="AU11" s="29">
        <v>420</v>
      </c>
      <c r="AV11" s="29">
        <v>772</v>
      </c>
      <c r="AX11" s="29" t="str">
        <f t="shared" ref="AX11" si="28">B11</f>
        <v>'20201117'</v>
      </c>
      <c r="AY11" s="29" t="s">
        <v>234</v>
      </c>
      <c r="AZ11" s="29">
        <f t="shared" si="1"/>
        <v>254</v>
      </c>
      <c r="BA11" s="29">
        <f t="shared" si="2"/>
        <v>772</v>
      </c>
      <c r="BB11" s="29">
        <f t="shared" si="3"/>
        <v>2464.1783999999998</v>
      </c>
      <c r="BC11" s="29">
        <f t="shared" ref="BC11" si="29">BB11/AZ11</f>
        <v>9.7014897637795272</v>
      </c>
      <c r="BD11" s="29">
        <f t="shared" si="5"/>
        <v>114</v>
      </c>
      <c r="BE11" s="29">
        <f t="shared" si="6"/>
        <v>115</v>
      </c>
      <c r="BF11" s="29">
        <f t="shared" si="7"/>
        <v>0</v>
      </c>
      <c r="BG11" s="29">
        <f t="shared" si="8"/>
        <v>0</v>
      </c>
      <c r="BH11" s="29">
        <f t="shared" ref="BH11" si="30">SUM(BD11,BF11)</f>
        <v>114</v>
      </c>
      <c r="BI11" s="29">
        <f t="shared" ref="BI11" si="31">SUM(BE11,BG11)</f>
        <v>115</v>
      </c>
      <c r="BJ11" s="29">
        <f t="shared" si="10"/>
        <v>352</v>
      </c>
      <c r="BK11" s="29">
        <f t="shared" si="11"/>
        <v>420</v>
      </c>
    </row>
    <row r="12" spans="1:67" s="29" customFormat="1" x14ac:dyDescent="0.2">
      <c r="A12" s="29" t="s">
        <v>254</v>
      </c>
      <c r="B12" s="29" t="s">
        <v>248</v>
      </c>
      <c r="C12" s="29">
        <v>1000</v>
      </c>
      <c r="D12" s="29">
        <v>4</v>
      </c>
      <c r="E12" s="29">
        <v>0</v>
      </c>
      <c r="F12" s="29">
        <v>1</v>
      </c>
      <c r="G12" s="29">
        <v>2</v>
      </c>
      <c r="H12" s="29">
        <v>3</v>
      </c>
      <c r="I12" s="29">
        <v>2</v>
      </c>
      <c r="J12" s="29">
        <v>0</v>
      </c>
      <c r="K12" s="29">
        <v>3</v>
      </c>
      <c r="L12" s="29">
        <v>1</v>
      </c>
      <c r="M12" s="29">
        <v>0</v>
      </c>
      <c r="N12" s="29">
        <v>0.2</v>
      </c>
      <c r="O12" s="29">
        <v>0</v>
      </c>
      <c r="P12" s="29">
        <v>1.2</v>
      </c>
      <c r="Q12" s="29">
        <v>0</v>
      </c>
      <c r="R12" s="29">
        <v>6</v>
      </c>
      <c r="S12" s="29">
        <v>1</v>
      </c>
      <c r="T12" s="29">
        <v>0</v>
      </c>
      <c r="U12" s="29">
        <v>1</v>
      </c>
      <c r="V12" s="29">
        <v>0</v>
      </c>
      <c r="W12" s="29">
        <v>1</v>
      </c>
      <c r="X12" s="29">
        <v>1</v>
      </c>
      <c r="Y12" s="29">
        <v>10</v>
      </c>
      <c r="Z12" s="29">
        <v>2</v>
      </c>
      <c r="AA12" s="29">
        <v>0</v>
      </c>
      <c r="AB12" s="29">
        <v>0</v>
      </c>
      <c r="AC12" s="29">
        <v>0</v>
      </c>
      <c r="AD12" s="29">
        <v>0</v>
      </c>
      <c r="AE12" s="29">
        <v>250</v>
      </c>
      <c r="AF12" s="29">
        <v>67.769575000000003</v>
      </c>
      <c r="AG12" s="37">
        <v>0.64935064935064901</v>
      </c>
      <c r="AH12" s="37" t="s">
        <v>39</v>
      </c>
      <c r="AI12" s="37">
        <v>0.57870370370370405</v>
      </c>
      <c r="AJ12" s="37">
        <v>0.73964497041420096</v>
      </c>
      <c r="AK12" s="29">
        <v>0</v>
      </c>
      <c r="AL12" s="29">
        <v>125</v>
      </c>
      <c r="AM12" s="29">
        <v>125</v>
      </c>
      <c r="AN12" s="29">
        <v>109</v>
      </c>
      <c r="AO12" s="29">
        <v>110</v>
      </c>
      <c r="AP12" s="29">
        <v>0</v>
      </c>
      <c r="AQ12" s="29">
        <v>0</v>
      </c>
      <c r="AR12" s="43" t="s">
        <v>39</v>
      </c>
      <c r="AS12" s="37">
        <v>0.876</v>
      </c>
      <c r="AT12" s="29">
        <v>316</v>
      </c>
      <c r="AU12" s="29">
        <v>356</v>
      </c>
      <c r="AV12" s="29">
        <v>672</v>
      </c>
      <c r="AX12" s="29" t="str">
        <f t="shared" ref="AX12" si="32">B12</f>
        <v>'20201118'</v>
      </c>
      <c r="AY12" s="29" t="s">
        <v>234</v>
      </c>
      <c r="AZ12" s="29">
        <f t="shared" si="1"/>
        <v>250</v>
      </c>
      <c r="BA12" s="29">
        <f t="shared" si="2"/>
        <v>672</v>
      </c>
      <c r="BB12" s="29">
        <f t="shared" si="3"/>
        <v>4066.1745000000001</v>
      </c>
      <c r="BC12" s="29">
        <f t="shared" ref="BC12" si="33">BB12/AZ12</f>
        <v>16.264697999999999</v>
      </c>
      <c r="BD12" s="29">
        <f t="shared" si="5"/>
        <v>109</v>
      </c>
      <c r="BE12" s="29">
        <f t="shared" si="6"/>
        <v>110</v>
      </c>
      <c r="BF12" s="29">
        <f t="shared" si="7"/>
        <v>0</v>
      </c>
      <c r="BG12" s="29">
        <f t="shared" si="8"/>
        <v>0</v>
      </c>
      <c r="BH12" s="29">
        <f t="shared" ref="BH12" si="34">SUM(BD12,BF12)</f>
        <v>109</v>
      </c>
      <c r="BI12" s="29">
        <f t="shared" ref="BI12" si="35">SUM(BE12,BG12)</f>
        <v>110</v>
      </c>
      <c r="BJ12" s="29">
        <f t="shared" si="10"/>
        <v>316</v>
      </c>
      <c r="BK12" s="29">
        <f t="shared" si="11"/>
        <v>356</v>
      </c>
    </row>
    <row r="13" spans="1:67" s="29" customFormat="1" x14ac:dyDescent="0.2">
      <c r="A13" s="29" t="s">
        <v>263</v>
      </c>
      <c r="B13" s="29" t="s">
        <v>261</v>
      </c>
      <c r="C13" s="29">
        <v>1000</v>
      </c>
      <c r="D13" s="29">
        <v>4</v>
      </c>
      <c r="E13" s="29">
        <v>0</v>
      </c>
      <c r="F13" s="29">
        <v>1</v>
      </c>
      <c r="G13" s="29">
        <v>2</v>
      </c>
      <c r="H13" s="29">
        <v>3</v>
      </c>
      <c r="I13" s="29">
        <v>2</v>
      </c>
      <c r="J13" s="29">
        <v>0</v>
      </c>
      <c r="K13" s="29">
        <v>3</v>
      </c>
      <c r="L13" s="29">
        <v>1</v>
      </c>
      <c r="M13" s="29">
        <v>0</v>
      </c>
      <c r="N13" s="29">
        <v>0.2</v>
      </c>
      <c r="O13" s="29">
        <v>0</v>
      </c>
      <c r="P13" s="29">
        <v>1.2</v>
      </c>
      <c r="Q13" s="29">
        <v>0</v>
      </c>
      <c r="R13" s="29">
        <v>8</v>
      </c>
      <c r="S13" s="29">
        <v>1</v>
      </c>
      <c r="T13" s="29">
        <v>0</v>
      </c>
      <c r="U13" s="29">
        <v>1</v>
      </c>
      <c r="V13" s="29">
        <v>0</v>
      </c>
      <c r="W13" s="29">
        <v>1</v>
      </c>
      <c r="X13" s="29">
        <v>1</v>
      </c>
      <c r="Y13" s="29">
        <v>10</v>
      </c>
      <c r="Z13" s="29">
        <v>2</v>
      </c>
      <c r="AA13" s="29">
        <v>0</v>
      </c>
      <c r="AB13" s="29">
        <v>0</v>
      </c>
      <c r="AC13" s="29">
        <v>0</v>
      </c>
      <c r="AD13" s="29">
        <v>0</v>
      </c>
      <c r="AE13" s="29">
        <v>202</v>
      </c>
      <c r="AF13" s="29">
        <v>60.110176666666703</v>
      </c>
      <c r="AG13" s="37">
        <v>0.68474576271186405</v>
      </c>
      <c r="AH13" s="37" t="s">
        <v>39</v>
      </c>
      <c r="AI13" s="37">
        <v>0.65625</v>
      </c>
      <c r="AJ13" s="37">
        <v>0.70658682634730496</v>
      </c>
      <c r="AK13" s="29">
        <v>0</v>
      </c>
      <c r="AL13" s="29">
        <v>84</v>
      </c>
      <c r="AM13" s="29">
        <v>118</v>
      </c>
      <c r="AN13" s="29">
        <v>81</v>
      </c>
      <c r="AO13" s="29">
        <v>80</v>
      </c>
      <c r="AP13" s="29">
        <v>0</v>
      </c>
      <c r="AQ13" s="29">
        <v>0</v>
      </c>
      <c r="AR13" s="43" t="s">
        <v>39</v>
      </c>
      <c r="AS13" s="37">
        <v>0.79702970297029696</v>
      </c>
      <c r="AT13" s="29">
        <v>224</v>
      </c>
      <c r="AU13" s="29">
        <v>248</v>
      </c>
      <c r="AV13" s="29">
        <v>472</v>
      </c>
      <c r="AX13" s="29" t="str">
        <f t="shared" ref="AX13" si="36">B13</f>
        <v>'20201119'</v>
      </c>
      <c r="AY13" s="51" t="s">
        <v>272</v>
      </c>
      <c r="AZ13" s="29">
        <f t="shared" si="1"/>
        <v>202</v>
      </c>
      <c r="BA13" s="29">
        <f t="shared" si="2"/>
        <v>472</v>
      </c>
      <c r="BB13" s="29">
        <f t="shared" si="3"/>
        <v>3606.6106000000023</v>
      </c>
      <c r="BC13" s="29">
        <f t="shared" ref="BC13" si="37">BB13/AZ13</f>
        <v>17.854507920792091</v>
      </c>
      <c r="BD13" s="29">
        <f t="shared" si="5"/>
        <v>81</v>
      </c>
      <c r="BE13" s="29">
        <f t="shared" si="6"/>
        <v>80</v>
      </c>
      <c r="BF13" s="29">
        <f t="shared" si="7"/>
        <v>0</v>
      </c>
      <c r="BG13" s="29">
        <f t="shared" si="8"/>
        <v>0</v>
      </c>
      <c r="BH13" s="29">
        <f t="shared" ref="BH13" si="38">SUM(BD13,BF13)</f>
        <v>81</v>
      </c>
      <c r="BI13" s="29">
        <f t="shared" ref="BI13" si="39">SUM(BE13,BG13)</f>
        <v>80</v>
      </c>
      <c r="BJ13" s="29">
        <f t="shared" si="10"/>
        <v>224</v>
      </c>
      <c r="BK13" s="29">
        <f t="shared" si="11"/>
        <v>248</v>
      </c>
    </row>
    <row r="14" spans="1:67" s="25" customFormat="1" x14ac:dyDescent="0.2">
      <c r="A14" s="25" t="s">
        <v>271</v>
      </c>
      <c r="B14" s="25" t="s">
        <v>269</v>
      </c>
      <c r="C14" s="25">
        <v>1000</v>
      </c>
      <c r="D14" s="25">
        <v>4</v>
      </c>
      <c r="E14" s="25">
        <v>0</v>
      </c>
      <c r="F14" s="25">
        <v>1</v>
      </c>
      <c r="G14" s="25">
        <v>2</v>
      </c>
      <c r="H14" s="25">
        <v>3</v>
      </c>
      <c r="I14" s="25">
        <v>2</v>
      </c>
      <c r="J14" s="25">
        <v>0</v>
      </c>
      <c r="K14" s="25">
        <v>3</v>
      </c>
      <c r="L14" s="25">
        <v>1</v>
      </c>
      <c r="M14" s="25">
        <v>0</v>
      </c>
      <c r="N14" s="25">
        <v>0.2</v>
      </c>
      <c r="O14" s="25">
        <v>0</v>
      </c>
      <c r="P14" s="25">
        <v>1.2</v>
      </c>
      <c r="Q14" s="25">
        <v>0</v>
      </c>
      <c r="R14" s="25">
        <v>10</v>
      </c>
      <c r="S14" s="25">
        <v>1</v>
      </c>
      <c r="T14" s="25">
        <v>0</v>
      </c>
      <c r="U14" s="25">
        <v>1</v>
      </c>
      <c r="V14" s="25">
        <v>0</v>
      </c>
      <c r="W14" s="25">
        <v>1</v>
      </c>
      <c r="X14" s="25">
        <v>1</v>
      </c>
      <c r="Y14" s="25">
        <v>10</v>
      </c>
      <c r="Z14" s="25">
        <v>2</v>
      </c>
      <c r="AA14" s="25">
        <v>0</v>
      </c>
      <c r="AB14" s="25">
        <v>0</v>
      </c>
      <c r="AC14" s="25">
        <v>0</v>
      </c>
      <c r="AD14" s="25">
        <v>0</v>
      </c>
      <c r="AE14" s="25">
        <v>260</v>
      </c>
      <c r="AF14" s="25">
        <v>81.655968333333306</v>
      </c>
      <c r="AG14" s="36">
        <v>0.73033707865168496</v>
      </c>
      <c r="AH14" s="36" t="s">
        <v>39</v>
      </c>
      <c r="AI14" s="36">
        <v>0.69398907103825103</v>
      </c>
      <c r="AJ14" s="36">
        <v>0.76878612716762995</v>
      </c>
      <c r="AK14" s="25">
        <v>0</v>
      </c>
      <c r="AL14" s="25">
        <v>127</v>
      </c>
      <c r="AM14" s="25">
        <v>133</v>
      </c>
      <c r="AN14" s="25">
        <v>100</v>
      </c>
      <c r="AO14" s="25">
        <v>100</v>
      </c>
      <c r="AP14" s="25">
        <v>0</v>
      </c>
      <c r="AQ14" s="25">
        <v>0</v>
      </c>
      <c r="AR14" s="39" t="s">
        <v>39</v>
      </c>
      <c r="AS14" s="36">
        <v>0.76923076923076905</v>
      </c>
      <c r="AT14" s="25">
        <v>352</v>
      </c>
      <c r="AU14" s="25">
        <v>140</v>
      </c>
      <c r="AV14" s="25">
        <v>492</v>
      </c>
      <c r="AX14" s="29" t="str">
        <f t="shared" ref="AX14:AX17" si="40">B14</f>
        <v>'20201120'</v>
      </c>
      <c r="AY14" s="54" t="s">
        <v>272</v>
      </c>
      <c r="AZ14" s="29">
        <f t="shared" si="1"/>
        <v>260</v>
      </c>
      <c r="BA14" s="29">
        <f t="shared" si="2"/>
        <v>492</v>
      </c>
      <c r="BB14" s="29">
        <f t="shared" si="3"/>
        <v>4899.3580999999986</v>
      </c>
      <c r="BC14" s="29">
        <f t="shared" ref="BC14" si="41">BB14/AZ14</f>
        <v>18.843684999999994</v>
      </c>
      <c r="BD14" s="29">
        <f t="shared" si="5"/>
        <v>100</v>
      </c>
      <c r="BE14" s="29">
        <f t="shared" si="6"/>
        <v>100</v>
      </c>
      <c r="BF14" s="29">
        <f t="shared" si="7"/>
        <v>0</v>
      </c>
      <c r="BG14" s="29">
        <f t="shared" si="8"/>
        <v>0</v>
      </c>
      <c r="BH14" s="29">
        <f t="shared" ref="BH14" si="42">SUM(BD14,BF14)</f>
        <v>100</v>
      </c>
      <c r="BI14" s="29">
        <f t="shared" ref="BI14" si="43">SUM(BE14,BG14)</f>
        <v>100</v>
      </c>
      <c r="BJ14" s="25">
        <f t="shared" si="10"/>
        <v>352</v>
      </c>
      <c r="BK14" s="25">
        <f t="shared" si="11"/>
        <v>140</v>
      </c>
    </row>
    <row r="15" spans="1:67" s="29" customFormat="1" x14ac:dyDescent="0.2">
      <c r="A15" s="29" t="s">
        <v>283</v>
      </c>
      <c r="B15" s="29" t="s">
        <v>278</v>
      </c>
      <c r="C15" s="29">
        <v>1000</v>
      </c>
      <c r="D15" s="29">
        <v>4</v>
      </c>
      <c r="E15" s="29">
        <v>0</v>
      </c>
      <c r="F15" s="29">
        <v>1</v>
      </c>
      <c r="G15" s="29">
        <v>2</v>
      </c>
      <c r="H15" s="29">
        <v>3</v>
      </c>
      <c r="I15" s="29">
        <v>2</v>
      </c>
      <c r="J15" s="29">
        <v>0</v>
      </c>
      <c r="K15" s="29">
        <v>3</v>
      </c>
      <c r="L15" s="29">
        <v>1</v>
      </c>
      <c r="M15" s="29">
        <v>0</v>
      </c>
      <c r="N15" s="29">
        <v>0.2</v>
      </c>
      <c r="O15" s="29">
        <v>0</v>
      </c>
      <c r="P15" s="29">
        <v>1.2</v>
      </c>
      <c r="Q15" s="29">
        <v>0</v>
      </c>
      <c r="R15" s="29">
        <v>2</v>
      </c>
      <c r="S15" s="29">
        <v>1</v>
      </c>
      <c r="T15" s="29">
        <v>0</v>
      </c>
      <c r="U15" s="29">
        <v>1</v>
      </c>
      <c r="V15" s="29">
        <v>0</v>
      </c>
      <c r="W15" s="29">
        <v>1</v>
      </c>
      <c r="X15" s="29">
        <v>1</v>
      </c>
      <c r="Y15" s="29">
        <v>100</v>
      </c>
      <c r="Z15" s="29">
        <v>2</v>
      </c>
      <c r="AA15" s="29">
        <v>0</v>
      </c>
      <c r="AB15" s="29">
        <v>0</v>
      </c>
      <c r="AC15" s="29">
        <v>0</v>
      </c>
      <c r="AD15" s="29">
        <v>0</v>
      </c>
      <c r="AE15" s="29">
        <v>151</v>
      </c>
      <c r="AF15" s="29">
        <v>48.743981666666699</v>
      </c>
      <c r="AG15" s="37">
        <v>0.60159362549800799</v>
      </c>
      <c r="AH15" s="37" t="s">
        <v>39</v>
      </c>
      <c r="AI15" s="37">
        <v>0.49677419354838698</v>
      </c>
      <c r="AJ15" s="37">
        <v>0.77083333333333304</v>
      </c>
      <c r="AK15" s="29">
        <v>0</v>
      </c>
      <c r="AL15" s="29">
        <v>77</v>
      </c>
      <c r="AM15" s="29">
        <v>74</v>
      </c>
      <c r="AN15" s="29">
        <v>56</v>
      </c>
      <c r="AO15" s="29">
        <v>57</v>
      </c>
      <c r="AP15" s="29">
        <v>0</v>
      </c>
      <c r="AQ15" s="29">
        <v>0</v>
      </c>
      <c r="AR15" s="43" t="s">
        <v>39</v>
      </c>
      <c r="AS15" s="37">
        <v>0.74834437086092698</v>
      </c>
      <c r="AT15" s="29">
        <v>112</v>
      </c>
      <c r="AU15" s="29">
        <v>84</v>
      </c>
      <c r="AV15" s="29">
        <v>196</v>
      </c>
      <c r="AX15" s="29" t="str">
        <f t="shared" si="40"/>
        <v>'20201123'</v>
      </c>
      <c r="AY15" s="54" t="s">
        <v>272</v>
      </c>
      <c r="AZ15" s="29">
        <f t="shared" si="1"/>
        <v>151</v>
      </c>
      <c r="BA15" s="29">
        <f t="shared" si="2"/>
        <v>196</v>
      </c>
      <c r="BB15" s="29">
        <f t="shared" si="3"/>
        <v>2924.6389000000017</v>
      </c>
      <c r="BC15" s="29">
        <f t="shared" ref="BC15:BC17" si="44">BB15/AZ15</f>
        <v>19.368469536423852</v>
      </c>
      <c r="BD15" s="29">
        <f t="shared" si="5"/>
        <v>56</v>
      </c>
      <c r="BE15" s="29">
        <f t="shared" si="6"/>
        <v>57</v>
      </c>
      <c r="BF15" s="29">
        <f t="shared" si="7"/>
        <v>0</v>
      </c>
      <c r="BG15" s="29">
        <f t="shared" si="8"/>
        <v>0</v>
      </c>
      <c r="BH15" s="29">
        <f t="shared" ref="BH15:BH17" si="45">SUM(BD15,BF15)</f>
        <v>56</v>
      </c>
      <c r="BI15" s="29">
        <f t="shared" ref="BI15:BI17" si="46">SUM(BE15,BG15)</f>
        <v>57</v>
      </c>
      <c r="BJ15" s="29">
        <f t="shared" si="10"/>
        <v>112</v>
      </c>
      <c r="BK15" s="29">
        <f t="shared" si="11"/>
        <v>84</v>
      </c>
    </row>
    <row r="16" spans="1:67" x14ac:dyDescent="0.2">
      <c r="A16" s="18" t="s">
        <v>295</v>
      </c>
      <c r="B16" s="18" t="s">
        <v>293</v>
      </c>
      <c r="C16" s="18">
        <v>1000</v>
      </c>
      <c r="D16" s="18">
        <v>3</v>
      </c>
      <c r="E16" s="18">
        <v>0</v>
      </c>
      <c r="F16" s="18">
        <v>1</v>
      </c>
      <c r="G16" s="18">
        <v>2</v>
      </c>
      <c r="H16" s="18">
        <v>3</v>
      </c>
      <c r="I16" s="18">
        <v>2</v>
      </c>
      <c r="J16" s="18">
        <v>0</v>
      </c>
      <c r="K16" s="18">
        <v>3</v>
      </c>
      <c r="L16" s="18">
        <v>1</v>
      </c>
      <c r="M16" s="18">
        <v>0</v>
      </c>
      <c r="N16" s="18">
        <v>0.2</v>
      </c>
      <c r="O16" s="18">
        <v>0</v>
      </c>
      <c r="P16" s="18">
        <v>1.2</v>
      </c>
      <c r="Q16" s="18">
        <v>0</v>
      </c>
      <c r="R16" s="18">
        <v>10</v>
      </c>
      <c r="S16" s="18">
        <v>1</v>
      </c>
      <c r="T16" s="18">
        <v>0</v>
      </c>
      <c r="U16" s="18">
        <v>1</v>
      </c>
      <c r="V16" s="18">
        <v>0</v>
      </c>
      <c r="W16" s="18">
        <v>1</v>
      </c>
      <c r="X16" s="18">
        <v>1</v>
      </c>
      <c r="Y16" s="18">
        <v>10</v>
      </c>
      <c r="Z16" s="18">
        <v>4</v>
      </c>
      <c r="AA16" s="18">
        <v>0</v>
      </c>
      <c r="AB16" s="18">
        <v>0</v>
      </c>
      <c r="AC16" s="18">
        <v>0</v>
      </c>
      <c r="AD16" s="18">
        <v>0</v>
      </c>
      <c r="AE16" s="18">
        <v>27</v>
      </c>
      <c r="AF16" s="18">
        <v>12.3591</v>
      </c>
      <c r="AG16" s="41">
        <v>0.5625</v>
      </c>
      <c r="AH16" s="41" t="s">
        <v>39</v>
      </c>
      <c r="AI16" s="41" t="s">
        <v>39</v>
      </c>
      <c r="AJ16" s="41">
        <v>0.5625</v>
      </c>
      <c r="AK16" s="18">
        <v>0</v>
      </c>
      <c r="AL16" s="18">
        <v>0</v>
      </c>
      <c r="AM16" s="18">
        <v>27</v>
      </c>
      <c r="AN16" s="18">
        <v>0</v>
      </c>
      <c r="AO16" s="18">
        <v>27</v>
      </c>
      <c r="AP16" s="18">
        <v>0</v>
      </c>
      <c r="AQ16" s="18">
        <v>0</v>
      </c>
      <c r="AR16" s="42" t="s">
        <v>39</v>
      </c>
      <c r="AS16" s="41">
        <v>1</v>
      </c>
      <c r="AT16" s="18">
        <v>0</v>
      </c>
      <c r="AU16" s="18">
        <v>60</v>
      </c>
      <c r="AV16" s="18">
        <v>60</v>
      </c>
      <c r="AX16" s="29" t="str">
        <f t="shared" si="40"/>
        <v>'20201124'</v>
      </c>
      <c r="AY16" s="18" t="s">
        <v>219</v>
      </c>
      <c r="AZ16" s="30">
        <f t="shared" si="1"/>
        <v>253</v>
      </c>
      <c r="BA16" s="30">
        <f t="shared" si="2"/>
        <v>632</v>
      </c>
      <c r="BB16" s="30">
        <f t="shared" si="3"/>
        <v>4860.8013000000001</v>
      </c>
      <c r="BC16" s="30">
        <f t="shared" si="44"/>
        <v>19.212653359683795</v>
      </c>
      <c r="BD16" s="30">
        <f t="shared" si="5"/>
        <v>89</v>
      </c>
      <c r="BE16" s="30">
        <f t="shared" si="6"/>
        <v>116</v>
      </c>
      <c r="BF16" s="30">
        <f t="shared" si="7"/>
        <v>0</v>
      </c>
      <c r="BG16" s="30">
        <f t="shared" si="8"/>
        <v>0</v>
      </c>
      <c r="BH16" s="18">
        <f t="shared" si="45"/>
        <v>89</v>
      </c>
      <c r="BI16" s="18">
        <f t="shared" si="46"/>
        <v>116</v>
      </c>
      <c r="BJ16" s="18">
        <f t="shared" si="10"/>
        <v>240</v>
      </c>
      <c r="BK16" s="18">
        <f t="shared" si="11"/>
        <v>392</v>
      </c>
    </row>
    <row r="17" spans="1:63" s="25" customFormat="1" x14ac:dyDescent="0.2">
      <c r="A17" s="25" t="s">
        <v>296</v>
      </c>
      <c r="B17" s="25" t="s">
        <v>293</v>
      </c>
      <c r="C17" s="25">
        <v>1000</v>
      </c>
      <c r="D17" s="25">
        <v>4</v>
      </c>
      <c r="E17" s="25">
        <v>0</v>
      </c>
      <c r="F17" s="25">
        <v>1</v>
      </c>
      <c r="G17" s="25">
        <v>2</v>
      </c>
      <c r="H17" s="25">
        <v>3</v>
      </c>
      <c r="I17" s="25">
        <v>2</v>
      </c>
      <c r="J17" s="25">
        <v>0</v>
      </c>
      <c r="K17" s="25">
        <v>3</v>
      </c>
      <c r="L17" s="25">
        <v>1</v>
      </c>
      <c r="M17" s="25">
        <v>0</v>
      </c>
      <c r="N17" s="25">
        <v>0.2</v>
      </c>
      <c r="O17" s="25">
        <v>0</v>
      </c>
      <c r="P17" s="25">
        <v>1</v>
      </c>
      <c r="Q17" s="25">
        <v>0</v>
      </c>
      <c r="R17" s="25">
        <v>0.5</v>
      </c>
      <c r="S17" s="25">
        <v>1</v>
      </c>
      <c r="T17" s="25">
        <v>0</v>
      </c>
      <c r="U17" s="25">
        <v>1</v>
      </c>
      <c r="V17" s="25">
        <v>0</v>
      </c>
      <c r="W17" s="25">
        <v>1</v>
      </c>
      <c r="X17" s="25">
        <v>1</v>
      </c>
      <c r="Y17" s="25">
        <v>1</v>
      </c>
      <c r="Z17" s="25">
        <v>4</v>
      </c>
      <c r="AA17" s="25">
        <v>0</v>
      </c>
      <c r="AB17" s="25">
        <v>0</v>
      </c>
      <c r="AC17" s="25">
        <v>0</v>
      </c>
      <c r="AD17" s="25">
        <v>0</v>
      </c>
      <c r="AE17" s="25">
        <v>226</v>
      </c>
      <c r="AF17" s="25">
        <v>68.654255000000006</v>
      </c>
      <c r="AG17" s="36">
        <v>0.35590551181102398</v>
      </c>
      <c r="AH17" s="36" t="s">
        <v>39</v>
      </c>
      <c r="AI17" s="36">
        <v>0.34464751958224499</v>
      </c>
      <c r="AJ17" s="36">
        <v>0.37301587301587302</v>
      </c>
      <c r="AK17" s="25">
        <v>0</v>
      </c>
      <c r="AL17" s="25">
        <v>132</v>
      </c>
      <c r="AM17" s="25">
        <v>94</v>
      </c>
      <c r="AN17" s="25">
        <v>89</v>
      </c>
      <c r="AO17" s="25">
        <v>89</v>
      </c>
      <c r="AP17" s="25">
        <v>0</v>
      </c>
      <c r="AQ17" s="25">
        <v>0</v>
      </c>
      <c r="AR17" s="39" t="s">
        <v>39</v>
      </c>
      <c r="AS17" s="36">
        <v>0.787610619469027</v>
      </c>
      <c r="AT17" s="25">
        <v>240</v>
      </c>
      <c r="AU17" s="25">
        <v>332</v>
      </c>
      <c r="AV17" s="25">
        <v>572</v>
      </c>
      <c r="AX17" s="29" t="str">
        <f t="shared" si="40"/>
        <v>'20201124'</v>
      </c>
      <c r="AY17" s="25" t="s">
        <v>219</v>
      </c>
      <c r="AZ17" s="25">
        <f t="shared" si="1"/>
        <v>253</v>
      </c>
      <c r="BA17" s="25">
        <f t="shared" si="2"/>
        <v>632</v>
      </c>
      <c r="BB17" s="25">
        <f t="shared" si="3"/>
        <v>4860.8013000000001</v>
      </c>
      <c r="BC17" s="25">
        <f t="shared" si="44"/>
        <v>19.212653359683795</v>
      </c>
      <c r="BD17" s="25">
        <f t="shared" si="5"/>
        <v>89</v>
      </c>
      <c r="BE17" s="25">
        <f t="shared" si="6"/>
        <v>116</v>
      </c>
      <c r="BF17" s="25">
        <f t="shared" si="7"/>
        <v>0</v>
      </c>
      <c r="BG17" s="25">
        <f t="shared" si="8"/>
        <v>0</v>
      </c>
      <c r="BH17" s="25">
        <f t="shared" si="45"/>
        <v>89</v>
      </c>
      <c r="BI17" s="25">
        <f t="shared" si="46"/>
        <v>116</v>
      </c>
      <c r="BJ17" s="25">
        <f t="shared" si="10"/>
        <v>240</v>
      </c>
      <c r="BK17" s="25">
        <f t="shared" si="11"/>
        <v>392</v>
      </c>
    </row>
    <row r="18" spans="1:63" s="29" customFormat="1" x14ac:dyDescent="0.2">
      <c r="A18" s="29" t="s">
        <v>310</v>
      </c>
      <c r="B18" s="29" t="s">
        <v>303</v>
      </c>
      <c r="C18" s="29">
        <v>1000</v>
      </c>
      <c r="D18" s="29">
        <v>4</v>
      </c>
      <c r="E18" s="29">
        <v>0</v>
      </c>
      <c r="F18" s="29">
        <v>1</v>
      </c>
      <c r="G18" s="29">
        <v>2</v>
      </c>
      <c r="H18" s="29">
        <v>3</v>
      </c>
      <c r="I18" s="29">
        <v>2</v>
      </c>
      <c r="J18" s="29">
        <v>0</v>
      </c>
      <c r="K18" s="29">
        <v>3</v>
      </c>
      <c r="L18" s="29">
        <v>1</v>
      </c>
      <c r="M18" s="29">
        <v>0</v>
      </c>
      <c r="N18" s="29">
        <v>0.2</v>
      </c>
      <c r="O18" s="29">
        <v>0</v>
      </c>
      <c r="P18" s="29">
        <v>1.2</v>
      </c>
      <c r="Q18" s="29">
        <v>0</v>
      </c>
      <c r="R18" s="29">
        <v>3</v>
      </c>
      <c r="S18" s="29">
        <v>1</v>
      </c>
      <c r="T18" s="29">
        <v>0</v>
      </c>
      <c r="U18" s="29">
        <v>1</v>
      </c>
      <c r="V18" s="29">
        <v>0</v>
      </c>
      <c r="W18" s="29">
        <v>1</v>
      </c>
      <c r="X18" s="29">
        <v>1</v>
      </c>
      <c r="Y18" s="29">
        <v>4</v>
      </c>
      <c r="Z18" s="29">
        <v>4</v>
      </c>
      <c r="AA18" s="29">
        <v>0</v>
      </c>
      <c r="AB18" s="29">
        <v>0</v>
      </c>
      <c r="AC18" s="29">
        <v>0</v>
      </c>
      <c r="AD18" s="29">
        <v>0</v>
      </c>
      <c r="AE18" s="29">
        <v>321</v>
      </c>
      <c r="AF18" s="29">
        <v>68.566018333333403</v>
      </c>
      <c r="AG18" s="37">
        <v>0.47626112759643902</v>
      </c>
      <c r="AH18" s="37" t="s">
        <v>39</v>
      </c>
      <c r="AI18" s="37">
        <v>0.44838709677419403</v>
      </c>
      <c r="AJ18" s="37">
        <v>0.5</v>
      </c>
      <c r="AK18" s="29">
        <v>0</v>
      </c>
      <c r="AL18" s="29">
        <v>139</v>
      </c>
      <c r="AM18" s="29">
        <v>182</v>
      </c>
      <c r="AN18" s="29">
        <v>130</v>
      </c>
      <c r="AO18" s="29">
        <v>130</v>
      </c>
      <c r="AP18" s="29">
        <v>0</v>
      </c>
      <c r="AQ18" s="29">
        <v>0</v>
      </c>
      <c r="AR18" s="43" t="s">
        <v>39</v>
      </c>
      <c r="AS18" s="37">
        <v>0.80996884735202501</v>
      </c>
      <c r="AT18" s="29">
        <v>364</v>
      </c>
      <c r="AU18" s="29">
        <v>476</v>
      </c>
      <c r="AV18" s="29">
        <v>840</v>
      </c>
      <c r="AX18" s="29" t="str">
        <f t="shared" ref="AX18" si="47">B18</f>
        <v>'20201125'</v>
      </c>
      <c r="AY18" s="29" t="s">
        <v>219</v>
      </c>
      <c r="AZ18" s="29">
        <f t="shared" si="1"/>
        <v>321</v>
      </c>
      <c r="BA18" s="29">
        <f t="shared" si="2"/>
        <v>840</v>
      </c>
      <c r="BB18" s="29">
        <f t="shared" si="3"/>
        <v>4113.9611000000041</v>
      </c>
      <c r="BC18" s="29">
        <f t="shared" ref="BC18" si="48">BB18/AZ18</f>
        <v>12.81607819314643</v>
      </c>
      <c r="BD18" s="29">
        <f t="shared" si="5"/>
        <v>130</v>
      </c>
      <c r="BE18" s="29">
        <f t="shared" si="6"/>
        <v>130</v>
      </c>
      <c r="BF18" s="29">
        <f t="shared" si="7"/>
        <v>0</v>
      </c>
      <c r="BG18" s="29">
        <f t="shared" si="8"/>
        <v>0</v>
      </c>
      <c r="BH18" s="29">
        <f t="shared" ref="BH18" si="49">SUM(BD18,BF18)</f>
        <v>130</v>
      </c>
      <c r="BI18" s="29">
        <f t="shared" ref="BI18" si="50">SUM(BE18,BG18)</f>
        <v>130</v>
      </c>
      <c r="BJ18" s="29">
        <f t="shared" si="10"/>
        <v>364</v>
      </c>
      <c r="BK18" s="29">
        <f t="shared" si="11"/>
        <v>476</v>
      </c>
    </row>
    <row r="19" spans="1:63" s="29" customFormat="1" x14ac:dyDescent="0.2">
      <c r="A19" s="29" t="s">
        <v>318</v>
      </c>
      <c r="B19" s="29" t="s">
        <v>315</v>
      </c>
      <c r="C19" s="29">
        <v>1000</v>
      </c>
      <c r="D19" s="29">
        <v>4</v>
      </c>
      <c r="E19" s="29">
        <v>0</v>
      </c>
      <c r="F19" s="29">
        <v>1</v>
      </c>
      <c r="G19" s="29">
        <v>2</v>
      </c>
      <c r="H19" s="29">
        <v>3</v>
      </c>
      <c r="I19" s="29">
        <v>2</v>
      </c>
      <c r="J19" s="29">
        <v>0</v>
      </c>
      <c r="K19" s="29">
        <v>3</v>
      </c>
      <c r="L19" s="29">
        <v>1</v>
      </c>
      <c r="M19" s="29">
        <v>0</v>
      </c>
      <c r="N19" s="29">
        <v>0.2</v>
      </c>
      <c r="O19" s="29">
        <v>0</v>
      </c>
      <c r="P19" s="29">
        <v>1.2</v>
      </c>
      <c r="Q19" s="29">
        <v>0</v>
      </c>
      <c r="R19" s="29">
        <v>7</v>
      </c>
      <c r="S19" s="29">
        <v>1</v>
      </c>
      <c r="T19" s="29">
        <v>0</v>
      </c>
      <c r="U19" s="29">
        <v>1</v>
      </c>
      <c r="V19" s="29">
        <v>0</v>
      </c>
      <c r="W19" s="29">
        <v>1</v>
      </c>
      <c r="X19" s="29">
        <v>1</v>
      </c>
      <c r="Y19" s="29">
        <v>10</v>
      </c>
      <c r="Z19" s="29">
        <v>4</v>
      </c>
      <c r="AA19" s="29">
        <v>0</v>
      </c>
      <c r="AB19" s="29">
        <v>0</v>
      </c>
      <c r="AC19" s="29">
        <v>0</v>
      </c>
      <c r="AD19" s="29">
        <v>0</v>
      </c>
      <c r="AE19" s="29">
        <v>220</v>
      </c>
      <c r="AF19" s="29">
        <v>77.224038333333297</v>
      </c>
      <c r="AG19" s="37">
        <v>0.58510638297872297</v>
      </c>
      <c r="AH19" s="37" t="s">
        <v>39</v>
      </c>
      <c r="AI19" s="37">
        <v>0.56020942408376995</v>
      </c>
      <c r="AJ19" s="37">
        <v>0.61081081081081101</v>
      </c>
      <c r="AK19" s="29">
        <v>0</v>
      </c>
      <c r="AL19" s="29">
        <v>107</v>
      </c>
      <c r="AM19" s="29">
        <v>113</v>
      </c>
      <c r="AN19" s="29">
        <v>99</v>
      </c>
      <c r="AO19" s="29">
        <v>98</v>
      </c>
      <c r="AP19" s="29">
        <v>0</v>
      </c>
      <c r="AQ19" s="29">
        <v>0</v>
      </c>
      <c r="AR19" s="43" t="s">
        <v>39</v>
      </c>
      <c r="AS19" s="37">
        <v>0.89545454545454595</v>
      </c>
      <c r="AT19" s="29">
        <v>304</v>
      </c>
      <c r="AU19" s="29">
        <v>236</v>
      </c>
      <c r="AV19" s="29">
        <v>540</v>
      </c>
      <c r="AX19" s="29" t="str">
        <f t="shared" ref="AX19" si="51">B19</f>
        <v>'20201127'</v>
      </c>
      <c r="AY19" s="29" t="s">
        <v>219</v>
      </c>
      <c r="AZ19" s="29">
        <f t="shared" si="1"/>
        <v>220</v>
      </c>
      <c r="BA19" s="29">
        <f t="shared" si="2"/>
        <v>540</v>
      </c>
      <c r="BB19" s="29">
        <f t="shared" si="3"/>
        <v>4633.4422999999979</v>
      </c>
      <c r="BC19" s="29">
        <f t="shared" ref="BC19" si="52">BB19/AZ19</f>
        <v>21.061101363636354</v>
      </c>
      <c r="BD19" s="29">
        <f t="shared" si="5"/>
        <v>99</v>
      </c>
      <c r="BE19" s="29">
        <f t="shared" si="6"/>
        <v>98</v>
      </c>
      <c r="BF19" s="29">
        <f t="shared" si="7"/>
        <v>0</v>
      </c>
      <c r="BG19" s="29">
        <f t="shared" si="8"/>
        <v>0</v>
      </c>
      <c r="BH19" s="29">
        <f t="shared" ref="BH19" si="53">SUM(BD19,BF19)</f>
        <v>99</v>
      </c>
      <c r="BI19" s="29">
        <f t="shared" ref="BI19" si="54">SUM(BE19,BG19)</f>
        <v>98</v>
      </c>
      <c r="BJ19" s="29">
        <f t="shared" si="10"/>
        <v>304</v>
      </c>
      <c r="BK19" s="29">
        <f t="shared" si="11"/>
        <v>236</v>
      </c>
    </row>
    <row r="20" spans="1:63" s="29" customFormat="1" x14ac:dyDescent="0.2">
      <c r="A20" s="29" t="s">
        <v>326</v>
      </c>
      <c r="B20" s="29" t="s">
        <v>324</v>
      </c>
      <c r="C20" s="29">
        <v>1000</v>
      </c>
      <c r="D20" s="29">
        <v>4</v>
      </c>
      <c r="E20" s="29">
        <v>0</v>
      </c>
      <c r="F20" s="29">
        <v>1</v>
      </c>
      <c r="G20" s="29">
        <v>2</v>
      </c>
      <c r="H20" s="29">
        <v>3</v>
      </c>
      <c r="I20" s="29">
        <v>2</v>
      </c>
      <c r="J20" s="29">
        <v>0</v>
      </c>
      <c r="K20" s="29">
        <v>3</v>
      </c>
      <c r="L20" s="29">
        <v>1</v>
      </c>
      <c r="M20" s="29">
        <v>0</v>
      </c>
      <c r="N20" s="29">
        <v>0.2</v>
      </c>
      <c r="O20" s="29">
        <v>0</v>
      </c>
      <c r="P20" s="29">
        <v>1.2</v>
      </c>
      <c r="Q20" s="29">
        <v>0</v>
      </c>
      <c r="R20" s="29">
        <v>10</v>
      </c>
      <c r="S20" s="29">
        <v>1</v>
      </c>
      <c r="T20" s="29">
        <v>0</v>
      </c>
      <c r="U20" s="29">
        <v>1</v>
      </c>
      <c r="V20" s="29">
        <v>0</v>
      </c>
      <c r="W20" s="29">
        <v>1</v>
      </c>
      <c r="X20" s="29">
        <v>1</v>
      </c>
      <c r="Y20" s="29">
        <v>1000</v>
      </c>
      <c r="Z20" s="29">
        <v>4</v>
      </c>
      <c r="AA20" s="29">
        <v>0</v>
      </c>
      <c r="AB20" s="29">
        <v>0</v>
      </c>
      <c r="AC20" s="29">
        <v>0</v>
      </c>
      <c r="AD20" s="29">
        <v>0</v>
      </c>
      <c r="AE20" s="29">
        <v>283</v>
      </c>
      <c r="AF20" s="29">
        <v>81.567695000000001</v>
      </c>
      <c r="AG20" s="37">
        <v>0.65813953488372101</v>
      </c>
      <c r="AH20" s="37" t="s">
        <v>39</v>
      </c>
      <c r="AI20" s="37">
        <v>0.65895953757225401</v>
      </c>
      <c r="AJ20" s="37">
        <v>0.65758754863813196</v>
      </c>
      <c r="AK20" s="29">
        <v>0</v>
      </c>
      <c r="AL20" s="29">
        <v>114</v>
      </c>
      <c r="AM20" s="29">
        <v>169</v>
      </c>
      <c r="AN20" s="29">
        <v>111</v>
      </c>
      <c r="AO20" s="29">
        <v>112</v>
      </c>
      <c r="AP20" s="29">
        <v>0</v>
      </c>
      <c r="AQ20" s="29">
        <v>0</v>
      </c>
      <c r="AR20" s="43" t="s">
        <v>39</v>
      </c>
      <c r="AS20" s="37">
        <v>0.78798586572438201</v>
      </c>
      <c r="AT20" s="29">
        <v>368</v>
      </c>
      <c r="AU20" s="29">
        <v>356</v>
      </c>
      <c r="AV20" s="29">
        <v>724</v>
      </c>
      <c r="AX20" s="29" t="str">
        <f t="shared" ref="AX20" si="55">B20</f>
        <v>'20201130'</v>
      </c>
      <c r="AY20" s="29" t="s">
        <v>219</v>
      </c>
      <c r="AZ20" s="29">
        <f t="shared" si="1"/>
        <v>283</v>
      </c>
      <c r="BA20" s="29">
        <f t="shared" si="2"/>
        <v>724</v>
      </c>
      <c r="BB20" s="29">
        <f t="shared" si="3"/>
        <v>4894.0617000000002</v>
      </c>
      <c r="BC20" s="29">
        <f t="shared" ref="BC20" si="56">BB20/AZ20</f>
        <v>17.293504240282687</v>
      </c>
      <c r="BD20" s="29">
        <f t="shared" si="5"/>
        <v>111</v>
      </c>
      <c r="BE20" s="29">
        <f t="shared" si="6"/>
        <v>112</v>
      </c>
      <c r="BF20" s="29">
        <f t="shared" si="7"/>
        <v>0</v>
      </c>
      <c r="BG20" s="29">
        <f t="shared" si="8"/>
        <v>0</v>
      </c>
      <c r="BH20" s="29">
        <f t="shared" ref="BH20" si="57">SUM(BD20,BF20)</f>
        <v>111</v>
      </c>
      <c r="BI20" s="29">
        <f t="shared" ref="BI20" si="58">SUM(BE20,BG20)</f>
        <v>112</v>
      </c>
      <c r="BJ20" s="29">
        <f t="shared" si="10"/>
        <v>368</v>
      </c>
      <c r="BK20" s="29">
        <f t="shared" si="11"/>
        <v>356</v>
      </c>
    </row>
    <row r="21" spans="1:63" x14ac:dyDescent="0.2">
      <c r="A21" s="18" t="s">
        <v>337</v>
      </c>
      <c r="B21" s="18" t="s">
        <v>335</v>
      </c>
      <c r="C21" s="18">
        <v>1000</v>
      </c>
      <c r="D21" s="18">
        <v>4</v>
      </c>
      <c r="E21" s="18">
        <v>0</v>
      </c>
      <c r="F21" s="18">
        <v>1</v>
      </c>
      <c r="G21" s="18">
        <v>2</v>
      </c>
      <c r="H21" s="18">
        <v>3</v>
      </c>
      <c r="I21" s="18">
        <v>2</v>
      </c>
      <c r="J21" s="18">
        <v>0</v>
      </c>
      <c r="K21" s="18">
        <v>3</v>
      </c>
      <c r="L21" s="18">
        <v>1</v>
      </c>
      <c r="M21" s="18">
        <v>0</v>
      </c>
      <c r="N21" s="18">
        <v>0.2</v>
      </c>
      <c r="O21" s="18">
        <v>0</v>
      </c>
      <c r="P21" s="18">
        <v>1.2</v>
      </c>
      <c r="Q21" s="18">
        <v>0</v>
      </c>
      <c r="R21" s="18">
        <v>8</v>
      </c>
      <c r="S21" s="18">
        <v>1</v>
      </c>
      <c r="T21" s="18">
        <v>0</v>
      </c>
      <c r="U21" s="18">
        <v>1</v>
      </c>
      <c r="V21" s="18">
        <v>0</v>
      </c>
      <c r="W21" s="18">
        <v>1</v>
      </c>
      <c r="X21" s="18">
        <v>1</v>
      </c>
      <c r="Y21" s="18">
        <v>1</v>
      </c>
      <c r="Z21" s="18">
        <v>4</v>
      </c>
      <c r="AA21" s="18">
        <v>0</v>
      </c>
      <c r="AB21" s="18">
        <v>0</v>
      </c>
      <c r="AC21" s="18">
        <v>0</v>
      </c>
      <c r="AD21" s="18">
        <v>0</v>
      </c>
      <c r="AE21" s="18">
        <v>331</v>
      </c>
      <c r="AF21" s="18">
        <v>94.173230000000004</v>
      </c>
      <c r="AG21" s="41">
        <v>0.61070110701107005</v>
      </c>
      <c r="AH21" s="41" t="s">
        <v>39</v>
      </c>
      <c r="AI21" s="41">
        <v>0.547619047619048</v>
      </c>
      <c r="AJ21" s="41">
        <v>0.68548387096774199</v>
      </c>
      <c r="AK21" s="18">
        <v>0</v>
      </c>
      <c r="AL21" s="18">
        <v>161</v>
      </c>
      <c r="AM21" s="18">
        <v>170</v>
      </c>
      <c r="AN21" s="18">
        <v>151</v>
      </c>
      <c r="AO21" s="18">
        <v>150</v>
      </c>
      <c r="AP21" s="18">
        <v>0</v>
      </c>
      <c r="AQ21" s="18">
        <v>0</v>
      </c>
      <c r="AR21" s="42" t="s">
        <v>39</v>
      </c>
      <c r="AS21" s="41">
        <v>0.90936555891238702</v>
      </c>
      <c r="AT21" s="18">
        <v>476</v>
      </c>
      <c r="AU21" s="18">
        <v>496</v>
      </c>
      <c r="AV21" s="18">
        <v>972</v>
      </c>
      <c r="AX21" s="29" t="str">
        <f t="shared" ref="AX21" si="59">B21</f>
        <v>'20201201'</v>
      </c>
      <c r="AY21" s="29" t="s">
        <v>219</v>
      </c>
      <c r="AZ21" s="29">
        <f t="shared" si="1"/>
        <v>331</v>
      </c>
      <c r="BA21" s="29">
        <f t="shared" si="2"/>
        <v>972</v>
      </c>
      <c r="BB21" s="29">
        <f t="shared" si="3"/>
        <v>5650.3937999999998</v>
      </c>
      <c r="BC21" s="29">
        <f t="shared" ref="BC21" si="60">BB21/AZ21</f>
        <v>17.070676132930512</v>
      </c>
      <c r="BD21" s="29">
        <f t="shared" si="5"/>
        <v>151</v>
      </c>
      <c r="BE21" s="29">
        <f t="shared" si="6"/>
        <v>150</v>
      </c>
      <c r="BF21" s="29">
        <f t="shared" si="7"/>
        <v>0</v>
      </c>
      <c r="BG21" s="29">
        <f t="shared" si="8"/>
        <v>0</v>
      </c>
      <c r="BH21" s="29">
        <f t="shared" ref="BH21" si="61">SUM(BD21,BF21)</f>
        <v>151</v>
      </c>
      <c r="BI21" s="29">
        <f t="shared" ref="BI21" si="62">SUM(BE21,BG21)</f>
        <v>150</v>
      </c>
      <c r="BJ21" s="29">
        <f t="shared" si="10"/>
        <v>476</v>
      </c>
      <c r="BK21" s="29">
        <f t="shared" si="11"/>
        <v>496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O21"/>
  <sheetViews>
    <sheetView workbookViewId="0">
      <selection activeCell="R21" sqref="R21"/>
    </sheetView>
  </sheetViews>
  <sheetFormatPr defaultColWidth="8.625" defaultRowHeight="12.75" x14ac:dyDescent="0.2"/>
  <cols>
    <col min="1" max="1" width="28.5" style="18" customWidth="1"/>
    <col min="2" max="2" width="8.625" style="18" bestFit="1" customWidth="1"/>
    <col min="3" max="3" width="8.625" style="18" customWidth="1"/>
    <col min="4" max="4" width="8.625" style="18"/>
    <col min="5" max="12" width="8.625" style="18" customWidth="1"/>
    <col min="13" max="26" width="8.625" style="18"/>
    <col min="27" max="30" width="8.625" style="18" customWidth="1"/>
    <col min="31" max="32" width="8.625" style="18"/>
    <col min="33" max="36" width="8.625" style="41"/>
    <col min="37" max="43" width="8.625" style="18"/>
    <col min="44" max="44" width="8.625" style="42"/>
    <col min="45" max="45" width="8.625" style="41"/>
    <col min="46" max="50" width="8.625" style="18"/>
    <col min="51" max="51" width="14.5" style="18" customWidth="1"/>
    <col min="52" max="16384" width="8.625" style="18"/>
  </cols>
  <sheetData>
    <row r="1" spans="1:67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4" t="s">
        <v>117</v>
      </c>
      <c r="AN1" s="4" t="s">
        <v>25</v>
      </c>
      <c r="AO1" s="4" t="s">
        <v>26</v>
      </c>
      <c r="AP1" s="5" t="s">
        <v>27</v>
      </c>
      <c r="AQ1" s="4" t="s">
        <v>28</v>
      </c>
      <c r="AR1" s="20" t="s">
        <v>29</v>
      </c>
      <c r="AS1" s="2" t="s">
        <v>30</v>
      </c>
      <c r="AT1" s="3" t="s">
        <v>32</v>
      </c>
      <c r="AU1" s="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290</v>
      </c>
      <c r="BK1" s="2" t="s">
        <v>291</v>
      </c>
      <c r="BL1" s="25">
        <f>SUM($AN$2:$AN$1048576,$AP$2:$AP$1048576)</f>
        <v>1599</v>
      </c>
      <c r="BM1" s="25">
        <f>SUM($AO$2:$AO$1048576,$AQ$2:$AQ$1048576)</f>
        <v>1670</v>
      </c>
      <c r="BN1" s="25">
        <f>SUM($AT$2:$AT$1048576)</f>
        <v>5588</v>
      </c>
      <c r="BO1" s="25">
        <f>SUM($AU$2:$AU$1048576)</f>
        <v>6016</v>
      </c>
    </row>
    <row r="2" spans="1:67" s="25" customFormat="1" x14ac:dyDescent="0.2">
      <c r="A2" s="25" t="s">
        <v>180</v>
      </c>
      <c r="B2" s="38" t="s">
        <v>175</v>
      </c>
      <c r="C2" s="25">
        <v>1000</v>
      </c>
      <c r="D2" s="25">
        <v>2</v>
      </c>
      <c r="E2" s="25">
        <v>1</v>
      </c>
      <c r="F2" s="25">
        <v>0</v>
      </c>
      <c r="G2" s="25">
        <v>2</v>
      </c>
      <c r="H2" s="25">
        <v>1</v>
      </c>
      <c r="I2" s="25">
        <v>2</v>
      </c>
      <c r="J2" s="25">
        <v>3</v>
      </c>
      <c r="K2" s="25">
        <v>1</v>
      </c>
      <c r="L2" s="25">
        <v>0</v>
      </c>
      <c r="M2" s="25">
        <v>0</v>
      </c>
      <c r="N2" s="25">
        <v>0.2</v>
      </c>
      <c r="O2" s="25">
        <v>0</v>
      </c>
      <c r="P2" s="25">
        <v>0</v>
      </c>
      <c r="Q2" s="25">
        <v>0</v>
      </c>
      <c r="R2" s="25">
        <v>0</v>
      </c>
      <c r="S2" s="25">
        <v>1</v>
      </c>
      <c r="T2" s="25">
        <v>0</v>
      </c>
      <c r="U2" s="25">
        <v>1</v>
      </c>
      <c r="V2" s="25">
        <v>0</v>
      </c>
      <c r="W2" s="25">
        <v>1</v>
      </c>
      <c r="X2" s="25">
        <v>1</v>
      </c>
      <c r="Y2" s="25">
        <v>100000000000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74</v>
      </c>
      <c r="AF2" s="25">
        <v>28.582685000000001</v>
      </c>
      <c r="AG2" s="36">
        <v>0.32314410480349298</v>
      </c>
      <c r="AH2" s="36" t="s">
        <v>39</v>
      </c>
      <c r="AI2" s="36">
        <v>0.34862385321100903</v>
      </c>
      <c r="AJ2" s="36">
        <v>0.3</v>
      </c>
      <c r="AK2" s="25">
        <v>0</v>
      </c>
      <c r="AL2" s="25">
        <v>38</v>
      </c>
      <c r="AM2" s="25">
        <v>36</v>
      </c>
      <c r="AN2" s="25">
        <v>38</v>
      </c>
      <c r="AO2" s="25">
        <v>35</v>
      </c>
      <c r="AP2" s="25">
        <v>0</v>
      </c>
      <c r="AQ2" s="25">
        <v>0</v>
      </c>
      <c r="AR2" s="39" t="s">
        <v>39</v>
      </c>
      <c r="AS2" s="36">
        <v>0.98648648648648696</v>
      </c>
      <c r="AT2" s="25">
        <v>152</v>
      </c>
      <c r="AU2" s="25">
        <v>140</v>
      </c>
      <c r="AV2" s="25">
        <v>292</v>
      </c>
      <c r="AX2" s="25" t="str">
        <f t="shared" ref="AX2:AX9" si="0">B2</f>
        <v>'20201106'</v>
      </c>
      <c r="AY2" s="25" t="s">
        <v>194</v>
      </c>
      <c r="AZ2" s="25">
        <f t="shared" ref="AZ2:AZ21" si="1">SUMIF($B$2:$B$1048576,$B2,$AE$2:$AE$1048576)</f>
        <v>74</v>
      </c>
      <c r="BA2" s="25">
        <f t="shared" ref="BA2:BA21" si="2">SUMIF($B$2:$B$1048576,$B2,$AV$2:$AV$1048576)</f>
        <v>292</v>
      </c>
      <c r="BB2" s="25">
        <f t="shared" ref="BB2:BB21" si="3">SUMIF($B$2:$B$1048576,$B2,$AF$2:$AF$1048576)*60</f>
        <v>1714.9611</v>
      </c>
      <c r="BC2" s="25">
        <f t="shared" ref="BC2:BC7" si="4">BB2/AZ2</f>
        <v>23.175149999999999</v>
      </c>
      <c r="BD2" s="25">
        <f t="shared" ref="BD2:BD21" si="5">SUMIF($B$2:$B$1048576,$B2,$AN$2:$AN$1048576)</f>
        <v>38</v>
      </c>
      <c r="BE2" s="25">
        <f t="shared" ref="BE2:BE21" si="6">SUMIF($B$2:$B$1048576,$B2,$AO$2:$AO$1048576)</f>
        <v>35</v>
      </c>
      <c r="BF2" s="25">
        <f t="shared" ref="BF2:BF21" si="7">SUMIF($B$2:$B$1048576,$B2,$AP$2:$AP$1048576)</f>
        <v>0</v>
      </c>
      <c r="BG2" s="25">
        <f t="shared" ref="BG2:BG21" si="8">SUMIF($B$2:$B$1048576,$B2,$AQ$2:$AQ$1048576)</f>
        <v>0</v>
      </c>
      <c r="BH2" s="25">
        <f t="shared" ref="BH2:BI4" si="9">SUM(BD2,BF2)</f>
        <v>38</v>
      </c>
      <c r="BI2" s="25">
        <f t="shared" si="9"/>
        <v>35</v>
      </c>
      <c r="BJ2" s="30">
        <f>SUMIF($B$2:$B$1048576,$B2,$AT$2:$AT$1048576)</f>
        <v>152</v>
      </c>
      <c r="BK2" s="30">
        <f>SUMIF($B$2:$B$1048576,$B2,$AU$2:$AU$1048576)</f>
        <v>140</v>
      </c>
      <c r="BL2" s="30"/>
      <c r="BM2" s="30"/>
      <c r="BN2" s="30"/>
      <c r="BO2" s="30"/>
    </row>
    <row r="3" spans="1:67" s="29" customFormat="1" x14ac:dyDescent="0.2">
      <c r="A3" s="29" t="s">
        <v>188</v>
      </c>
      <c r="B3" s="44" t="s">
        <v>183</v>
      </c>
      <c r="C3" s="29">
        <v>1000</v>
      </c>
      <c r="D3" s="29">
        <v>3</v>
      </c>
      <c r="E3" s="29">
        <v>1</v>
      </c>
      <c r="F3" s="29">
        <v>0</v>
      </c>
      <c r="G3" s="29">
        <v>2</v>
      </c>
      <c r="H3" s="29">
        <v>1</v>
      </c>
      <c r="I3" s="29">
        <v>2</v>
      </c>
      <c r="J3" s="29">
        <v>3</v>
      </c>
      <c r="K3" s="29">
        <v>1</v>
      </c>
      <c r="L3" s="29">
        <v>0</v>
      </c>
      <c r="M3" s="29">
        <v>0</v>
      </c>
      <c r="N3" s="29">
        <v>0.2</v>
      </c>
      <c r="O3" s="29">
        <v>0</v>
      </c>
      <c r="P3" s="29">
        <v>0</v>
      </c>
      <c r="Q3" s="29">
        <v>0</v>
      </c>
      <c r="R3" s="29">
        <v>0</v>
      </c>
      <c r="S3" s="29">
        <v>1</v>
      </c>
      <c r="T3" s="29">
        <v>0</v>
      </c>
      <c r="U3" s="29">
        <v>1</v>
      </c>
      <c r="V3" s="29">
        <v>0</v>
      </c>
      <c r="W3" s="29">
        <v>1</v>
      </c>
      <c r="X3" s="29">
        <v>1</v>
      </c>
      <c r="Y3" s="29">
        <v>100000000000</v>
      </c>
      <c r="Z3" s="29">
        <v>0</v>
      </c>
      <c r="AA3" s="29">
        <v>0</v>
      </c>
      <c r="AB3" s="29">
        <v>0</v>
      </c>
      <c r="AC3" s="29">
        <v>0</v>
      </c>
      <c r="AD3" s="29">
        <v>0</v>
      </c>
      <c r="AE3" s="29">
        <v>294</v>
      </c>
      <c r="AF3" s="29">
        <v>39.987746666666702</v>
      </c>
      <c r="AG3" s="37">
        <v>0.35336538461538503</v>
      </c>
      <c r="AH3" s="37" t="s">
        <v>39</v>
      </c>
      <c r="AI3" s="37">
        <v>0.41265060240963902</v>
      </c>
      <c r="AJ3" s="37">
        <v>0.314</v>
      </c>
      <c r="AK3" s="29">
        <v>0</v>
      </c>
      <c r="AL3" s="29">
        <v>137</v>
      </c>
      <c r="AM3" s="29">
        <v>157</v>
      </c>
      <c r="AN3" s="29">
        <v>137</v>
      </c>
      <c r="AO3" s="29">
        <v>119</v>
      </c>
      <c r="AP3" s="29">
        <v>0</v>
      </c>
      <c r="AQ3" s="29">
        <v>0</v>
      </c>
      <c r="AR3" s="43" t="s">
        <v>39</v>
      </c>
      <c r="AS3" s="37">
        <v>0.87074829931972797</v>
      </c>
      <c r="AT3" s="29">
        <v>548</v>
      </c>
      <c r="AU3" s="29">
        <v>476</v>
      </c>
      <c r="AV3" s="29">
        <v>1024</v>
      </c>
      <c r="AX3" s="29" t="str">
        <f t="shared" si="0"/>
        <v>'20201109'</v>
      </c>
      <c r="AY3" s="29" t="s">
        <v>194</v>
      </c>
      <c r="AZ3" s="29">
        <f t="shared" si="1"/>
        <v>294</v>
      </c>
      <c r="BA3" s="29">
        <f t="shared" si="2"/>
        <v>1024</v>
      </c>
      <c r="BB3" s="29">
        <f t="shared" si="3"/>
        <v>2399.2648000000022</v>
      </c>
      <c r="BC3" s="29">
        <f t="shared" si="4"/>
        <v>8.1607646258503479</v>
      </c>
      <c r="BD3" s="29">
        <f t="shared" si="5"/>
        <v>137</v>
      </c>
      <c r="BE3" s="29">
        <f t="shared" si="6"/>
        <v>119</v>
      </c>
      <c r="BF3" s="29">
        <f t="shared" si="7"/>
        <v>0</v>
      </c>
      <c r="BG3" s="29">
        <f t="shared" si="8"/>
        <v>0</v>
      </c>
      <c r="BH3" s="29">
        <f t="shared" si="9"/>
        <v>137</v>
      </c>
      <c r="BI3" s="29">
        <f t="shared" si="9"/>
        <v>119</v>
      </c>
      <c r="BJ3" s="29">
        <f t="shared" ref="BJ3:BJ21" si="10">SUMIF($B$2:$B$1048576,$B3,$AT$2:$AT$1048576)</f>
        <v>548</v>
      </c>
      <c r="BK3" s="29">
        <f t="shared" ref="BK3:BK21" si="11">SUMIF($B$2:$B$1048576,$B3,$AU$2:$AU$1048576)</f>
        <v>476</v>
      </c>
    </row>
    <row r="4" spans="1:67" s="29" customFormat="1" x14ac:dyDescent="0.2">
      <c r="A4" s="29" t="s">
        <v>196</v>
      </c>
      <c r="B4" s="44" t="s">
        <v>191</v>
      </c>
      <c r="C4" s="29">
        <v>1000</v>
      </c>
      <c r="D4" s="29">
        <v>3</v>
      </c>
      <c r="E4" s="29">
        <v>1</v>
      </c>
      <c r="F4" s="29">
        <v>0</v>
      </c>
      <c r="G4" s="29">
        <v>2</v>
      </c>
      <c r="H4" s="29">
        <v>1</v>
      </c>
      <c r="I4" s="29">
        <v>2</v>
      </c>
      <c r="J4" s="29">
        <v>3</v>
      </c>
      <c r="K4" s="29">
        <v>1</v>
      </c>
      <c r="L4" s="29">
        <v>0</v>
      </c>
      <c r="M4" s="29">
        <v>0</v>
      </c>
      <c r="N4" s="29">
        <v>0.2</v>
      </c>
      <c r="O4" s="29">
        <v>0</v>
      </c>
      <c r="P4" s="29">
        <v>0</v>
      </c>
      <c r="Q4" s="29">
        <v>0</v>
      </c>
      <c r="R4" s="29">
        <v>0</v>
      </c>
      <c r="S4" s="29">
        <v>1</v>
      </c>
      <c r="T4" s="29">
        <v>0</v>
      </c>
      <c r="U4" s="29">
        <v>1</v>
      </c>
      <c r="V4" s="29">
        <v>0</v>
      </c>
      <c r="W4" s="29">
        <v>1</v>
      </c>
      <c r="X4" s="29">
        <v>1</v>
      </c>
      <c r="Y4" s="29">
        <v>100000000000</v>
      </c>
      <c r="Z4" s="29">
        <v>0</v>
      </c>
      <c r="AA4" s="29">
        <v>0</v>
      </c>
      <c r="AB4" s="29">
        <v>0</v>
      </c>
      <c r="AC4" s="29">
        <v>0</v>
      </c>
      <c r="AD4" s="29">
        <v>0</v>
      </c>
      <c r="AE4" s="29">
        <v>224</v>
      </c>
      <c r="AF4" s="29">
        <v>24.0364</v>
      </c>
      <c r="AG4" s="37">
        <v>0.39024390243902402</v>
      </c>
      <c r="AH4" s="37" t="s">
        <v>39</v>
      </c>
      <c r="AI4" s="37">
        <v>0.365079365079365</v>
      </c>
      <c r="AJ4" s="37">
        <v>0.40993788819875798</v>
      </c>
      <c r="AK4" s="29">
        <v>0</v>
      </c>
      <c r="AL4" s="29">
        <v>92</v>
      </c>
      <c r="AM4" s="29">
        <v>132</v>
      </c>
      <c r="AN4" s="29">
        <v>91</v>
      </c>
      <c r="AO4" s="29">
        <v>131</v>
      </c>
      <c r="AP4" s="29">
        <v>0</v>
      </c>
      <c r="AQ4" s="29">
        <v>0</v>
      </c>
      <c r="AR4" s="43" t="s">
        <v>39</v>
      </c>
      <c r="AS4" s="37">
        <v>0.99107142857142905</v>
      </c>
      <c r="AT4" s="29">
        <v>364</v>
      </c>
      <c r="AU4" s="29">
        <v>524</v>
      </c>
      <c r="AV4" s="29">
        <v>888</v>
      </c>
      <c r="AX4" s="29" t="str">
        <f t="shared" si="0"/>
        <v>'20201110'</v>
      </c>
      <c r="AY4" s="29" t="s">
        <v>194</v>
      </c>
      <c r="AZ4" s="29">
        <f t="shared" si="1"/>
        <v>224</v>
      </c>
      <c r="BA4" s="29">
        <f t="shared" si="2"/>
        <v>888</v>
      </c>
      <c r="BB4" s="29">
        <f t="shared" si="3"/>
        <v>1442.184</v>
      </c>
      <c r="BC4" s="29">
        <f t="shared" si="4"/>
        <v>6.4383214285714283</v>
      </c>
      <c r="BD4" s="29">
        <f t="shared" si="5"/>
        <v>91</v>
      </c>
      <c r="BE4" s="29">
        <f t="shared" si="6"/>
        <v>131</v>
      </c>
      <c r="BF4" s="29">
        <f t="shared" si="7"/>
        <v>0</v>
      </c>
      <c r="BG4" s="29">
        <f t="shared" si="8"/>
        <v>0</v>
      </c>
      <c r="BH4" s="29">
        <f t="shared" si="9"/>
        <v>91</v>
      </c>
      <c r="BI4" s="29">
        <f t="shared" si="9"/>
        <v>131</v>
      </c>
      <c r="BJ4" s="29">
        <f t="shared" si="10"/>
        <v>364</v>
      </c>
      <c r="BK4" s="29">
        <f t="shared" si="11"/>
        <v>524</v>
      </c>
    </row>
    <row r="5" spans="1:67" x14ac:dyDescent="0.2">
      <c r="A5" s="18" t="s">
        <v>209</v>
      </c>
      <c r="B5" s="40" t="s">
        <v>200</v>
      </c>
      <c r="C5" s="18">
        <v>1000</v>
      </c>
      <c r="D5" s="18">
        <v>3</v>
      </c>
      <c r="E5" s="18">
        <v>1</v>
      </c>
      <c r="F5" s="18">
        <v>0</v>
      </c>
      <c r="G5" s="18">
        <v>2</v>
      </c>
      <c r="H5" s="18">
        <v>1</v>
      </c>
      <c r="I5" s="18">
        <v>2</v>
      </c>
      <c r="J5" s="18">
        <v>3</v>
      </c>
      <c r="K5" s="18">
        <v>1</v>
      </c>
      <c r="L5" s="18">
        <v>0</v>
      </c>
      <c r="M5" s="18">
        <v>0</v>
      </c>
      <c r="N5" s="18">
        <v>0.2</v>
      </c>
      <c r="O5" s="18">
        <v>0</v>
      </c>
      <c r="P5" s="18">
        <v>0</v>
      </c>
      <c r="Q5" s="18">
        <v>0</v>
      </c>
      <c r="R5" s="18">
        <v>0</v>
      </c>
      <c r="S5" s="18">
        <v>1</v>
      </c>
      <c r="T5" s="18">
        <v>0</v>
      </c>
      <c r="U5" s="18">
        <v>1</v>
      </c>
      <c r="V5" s="18">
        <v>0</v>
      </c>
      <c r="W5" s="18">
        <v>1</v>
      </c>
      <c r="X5" s="18">
        <v>1</v>
      </c>
      <c r="Y5" s="18">
        <v>100000000000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215</v>
      </c>
      <c r="AF5" s="18">
        <v>20.418500000000002</v>
      </c>
      <c r="AG5" s="41">
        <v>0.35245901639344301</v>
      </c>
      <c r="AH5" s="41" t="s">
        <v>39</v>
      </c>
      <c r="AI5" s="41">
        <v>0.38333333333333303</v>
      </c>
      <c r="AJ5" s="41">
        <v>0.33243243243243198</v>
      </c>
      <c r="AK5" s="18">
        <v>0</v>
      </c>
      <c r="AL5" s="18">
        <v>92</v>
      </c>
      <c r="AM5" s="18">
        <v>123</v>
      </c>
      <c r="AN5" s="18">
        <v>89</v>
      </c>
      <c r="AO5" s="18">
        <v>106</v>
      </c>
      <c r="AP5" s="18">
        <v>0</v>
      </c>
      <c r="AQ5" s="18">
        <v>0</v>
      </c>
      <c r="AR5" s="42" t="s">
        <v>39</v>
      </c>
      <c r="AS5" s="41">
        <v>0.90697674418604701</v>
      </c>
      <c r="AT5" s="18">
        <v>356</v>
      </c>
      <c r="AU5" s="18">
        <v>424</v>
      </c>
      <c r="AV5" s="18">
        <v>780</v>
      </c>
      <c r="AX5" s="18" t="str">
        <f t="shared" si="0"/>
        <v>'20201111'</v>
      </c>
      <c r="AY5" s="18" t="s">
        <v>194</v>
      </c>
      <c r="AZ5" s="30">
        <f t="shared" si="1"/>
        <v>302</v>
      </c>
      <c r="BA5" s="30">
        <f t="shared" si="2"/>
        <v>1128</v>
      </c>
      <c r="BB5" s="30">
        <f t="shared" si="3"/>
        <v>1803.4593000000002</v>
      </c>
      <c r="BC5" s="30">
        <f t="shared" si="4"/>
        <v>5.9717195364238416</v>
      </c>
      <c r="BD5" s="30">
        <f t="shared" si="5"/>
        <v>120</v>
      </c>
      <c r="BE5" s="30">
        <f t="shared" si="6"/>
        <v>162</v>
      </c>
      <c r="BF5" s="30">
        <f t="shared" si="7"/>
        <v>0</v>
      </c>
      <c r="BG5" s="30">
        <f t="shared" si="8"/>
        <v>0</v>
      </c>
      <c r="BH5" s="18">
        <f t="shared" ref="BH5:BH6" si="12">SUM(BD5,BF5)</f>
        <v>120</v>
      </c>
      <c r="BI5" s="18">
        <f t="shared" ref="BI5:BI6" si="13">SUM(BE5,BG5)</f>
        <v>162</v>
      </c>
      <c r="BJ5" s="18">
        <f t="shared" si="10"/>
        <v>480</v>
      </c>
      <c r="BK5" s="18">
        <f t="shared" si="11"/>
        <v>648</v>
      </c>
    </row>
    <row r="6" spans="1:67" s="25" customFormat="1" x14ac:dyDescent="0.2">
      <c r="A6" s="25" t="s">
        <v>210</v>
      </c>
      <c r="B6" s="38" t="s">
        <v>200</v>
      </c>
      <c r="C6" s="25">
        <v>1000</v>
      </c>
      <c r="D6" s="25">
        <v>3</v>
      </c>
      <c r="E6" s="25">
        <v>1</v>
      </c>
      <c r="F6" s="25">
        <v>0</v>
      </c>
      <c r="G6" s="25">
        <v>2</v>
      </c>
      <c r="H6" s="25">
        <v>1</v>
      </c>
      <c r="I6" s="25">
        <v>2</v>
      </c>
      <c r="J6" s="25">
        <v>3</v>
      </c>
      <c r="K6" s="25">
        <v>1</v>
      </c>
      <c r="L6" s="25">
        <v>0</v>
      </c>
      <c r="M6" s="25">
        <v>0</v>
      </c>
      <c r="N6" s="25">
        <v>0.2</v>
      </c>
      <c r="O6" s="25">
        <v>0</v>
      </c>
      <c r="P6" s="25">
        <v>0</v>
      </c>
      <c r="Q6" s="25">
        <v>0</v>
      </c>
      <c r="R6" s="25">
        <v>0</v>
      </c>
      <c r="S6" s="25">
        <v>1</v>
      </c>
      <c r="T6" s="25">
        <v>0</v>
      </c>
      <c r="U6" s="25">
        <v>1</v>
      </c>
      <c r="V6" s="25">
        <v>0</v>
      </c>
      <c r="W6" s="25">
        <v>1</v>
      </c>
      <c r="X6" s="25">
        <v>1</v>
      </c>
      <c r="Y6" s="25">
        <v>100000000000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87</v>
      </c>
      <c r="AF6" s="25">
        <v>9.6391550000000006</v>
      </c>
      <c r="AG6" s="36">
        <v>0.31182795698924698</v>
      </c>
      <c r="AH6" s="36" t="s">
        <v>39</v>
      </c>
      <c r="AI6" s="36">
        <v>0.26956521739130401</v>
      </c>
      <c r="AJ6" s="36">
        <v>0.34146341463414598</v>
      </c>
      <c r="AK6" s="25">
        <v>0</v>
      </c>
      <c r="AL6" s="25">
        <v>31</v>
      </c>
      <c r="AM6" s="25">
        <v>56</v>
      </c>
      <c r="AN6" s="25">
        <v>31</v>
      </c>
      <c r="AO6" s="25">
        <v>56</v>
      </c>
      <c r="AP6" s="25">
        <v>0</v>
      </c>
      <c r="AQ6" s="25">
        <v>0</v>
      </c>
      <c r="AR6" s="39" t="s">
        <v>39</v>
      </c>
      <c r="AS6" s="36">
        <v>1</v>
      </c>
      <c r="AT6" s="25">
        <v>124</v>
      </c>
      <c r="AU6" s="25">
        <v>224</v>
      </c>
      <c r="AV6" s="25">
        <v>348</v>
      </c>
      <c r="AX6" s="25" t="str">
        <f t="shared" si="0"/>
        <v>'20201111'</v>
      </c>
      <c r="AY6" s="25" t="s">
        <v>194</v>
      </c>
      <c r="AZ6" s="25">
        <f t="shared" si="1"/>
        <v>302</v>
      </c>
      <c r="BA6" s="25">
        <f t="shared" si="2"/>
        <v>1128</v>
      </c>
      <c r="BB6" s="25">
        <f t="shared" si="3"/>
        <v>1803.4593000000002</v>
      </c>
      <c r="BC6" s="25">
        <f t="shared" si="4"/>
        <v>5.9717195364238416</v>
      </c>
      <c r="BD6" s="25">
        <f t="shared" si="5"/>
        <v>120</v>
      </c>
      <c r="BE6" s="25">
        <f t="shared" si="6"/>
        <v>162</v>
      </c>
      <c r="BF6" s="25">
        <f t="shared" si="7"/>
        <v>0</v>
      </c>
      <c r="BG6" s="25">
        <f t="shared" si="8"/>
        <v>0</v>
      </c>
      <c r="BH6" s="25">
        <f t="shared" si="12"/>
        <v>120</v>
      </c>
      <c r="BI6" s="25">
        <f t="shared" si="13"/>
        <v>162</v>
      </c>
      <c r="BJ6" s="25">
        <f t="shared" si="10"/>
        <v>480</v>
      </c>
      <c r="BK6" s="25">
        <f t="shared" si="11"/>
        <v>648</v>
      </c>
    </row>
    <row r="7" spans="1:67" s="29" customFormat="1" x14ac:dyDescent="0.2">
      <c r="A7" s="29" t="s">
        <v>216</v>
      </c>
      <c r="B7" s="44" t="s">
        <v>212</v>
      </c>
      <c r="C7" s="29">
        <v>1000</v>
      </c>
      <c r="D7" s="29">
        <v>3</v>
      </c>
      <c r="E7" s="29">
        <v>1</v>
      </c>
      <c r="F7" s="29">
        <v>0</v>
      </c>
      <c r="G7" s="29">
        <v>2</v>
      </c>
      <c r="H7" s="29">
        <v>1</v>
      </c>
      <c r="I7" s="29">
        <v>2</v>
      </c>
      <c r="J7" s="29">
        <v>3</v>
      </c>
      <c r="K7" s="29">
        <v>1</v>
      </c>
      <c r="L7" s="29">
        <v>0</v>
      </c>
      <c r="M7" s="29">
        <v>0</v>
      </c>
      <c r="N7" s="29">
        <v>0.2</v>
      </c>
      <c r="O7" s="29">
        <v>0</v>
      </c>
      <c r="P7" s="29">
        <v>0</v>
      </c>
      <c r="Q7" s="29">
        <v>0</v>
      </c>
      <c r="R7" s="29">
        <v>0</v>
      </c>
      <c r="S7" s="29">
        <v>1</v>
      </c>
      <c r="T7" s="29">
        <v>0</v>
      </c>
      <c r="U7" s="29">
        <v>1</v>
      </c>
      <c r="V7" s="29">
        <v>0</v>
      </c>
      <c r="W7" s="29">
        <v>1</v>
      </c>
      <c r="X7" s="29">
        <v>1</v>
      </c>
      <c r="Y7" s="29">
        <v>100000000000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206</v>
      </c>
      <c r="AF7" s="29">
        <v>13.465400000000001</v>
      </c>
      <c r="AG7" s="37">
        <v>0.49047619047619001</v>
      </c>
      <c r="AH7" s="37" t="s">
        <v>39</v>
      </c>
      <c r="AI7" s="37">
        <v>0.51690821256038599</v>
      </c>
      <c r="AJ7" s="37">
        <v>0.46478873239436602</v>
      </c>
      <c r="AK7" s="29">
        <v>0</v>
      </c>
      <c r="AL7" s="29">
        <v>107</v>
      </c>
      <c r="AM7" s="29">
        <v>99</v>
      </c>
      <c r="AN7" s="29">
        <v>107</v>
      </c>
      <c r="AO7" s="29">
        <v>98</v>
      </c>
      <c r="AP7" s="29">
        <v>0</v>
      </c>
      <c r="AQ7" s="29">
        <v>0</v>
      </c>
      <c r="AR7" s="43" t="s">
        <v>39</v>
      </c>
      <c r="AS7" s="37">
        <v>0.99514563106796095</v>
      </c>
      <c r="AT7" s="29">
        <v>428</v>
      </c>
      <c r="AU7" s="29">
        <v>392</v>
      </c>
      <c r="AV7" s="29">
        <v>820</v>
      </c>
      <c r="AX7" s="29" t="str">
        <f t="shared" si="0"/>
        <v>'20201112'</v>
      </c>
      <c r="AY7" s="29" t="s">
        <v>194</v>
      </c>
      <c r="AZ7" s="29">
        <f t="shared" si="1"/>
        <v>206</v>
      </c>
      <c r="BA7" s="29">
        <f t="shared" si="2"/>
        <v>820</v>
      </c>
      <c r="BB7" s="29">
        <f t="shared" si="3"/>
        <v>807.92400000000009</v>
      </c>
      <c r="BC7" s="29">
        <f t="shared" si="4"/>
        <v>3.9219611650485442</v>
      </c>
      <c r="BD7" s="29">
        <f t="shared" si="5"/>
        <v>107</v>
      </c>
      <c r="BE7" s="29">
        <f t="shared" si="6"/>
        <v>98</v>
      </c>
      <c r="BF7" s="29">
        <f t="shared" si="7"/>
        <v>0</v>
      </c>
      <c r="BG7" s="29">
        <f t="shared" si="8"/>
        <v>0</v>
      </c>
      <c r="BH7" s="29">
        <f t="shared" ref="BH7:BH9" si="14">SUM(BD7,BF7)</f>
        <v>107</v>
      </c>
      <c r="BI7" s="29">
        <f t="shared" ref="BI7:BI9" si="15">SUM(BE7,BG7)</f>
        <v>98</v>
      </c>
      <c r="BJ7" s="29">
        <f t="shared" si="10"/>
        <v>428</v>
      </c>
      <c r="BK7" s="29">
        <f t="shared" si="11"/>
        <v>392</v>
      </c>
    </row>
    <row r="8" spans="1:67" x14ac:dyDescent="0.2">
      <c r="A8" s="18" t="s">
        <v>226</v>
      </c>
      <c r="B8" s="40" t="s">
        <v>218</v>
      </c>
      <c r="C8" s="18">
        <v>1000</v>
      </c>
      <c r="D8" s="18">
        <v>4</v>
      </c>
      <c r="E8" s="18">
        <v>1</v>
      </c>
      <c r="F8" s="18">
        <v>0</v>
      </c>
      <c r="G8" s="18">
        <v>2</v>
      </c>
      <c r="H8" s="18">
        <v>1</v>
      </c>
      <c r="I8" s="18">
        <v>2</v>
      </c>
      <c r="J8" s="18">
        <v>3</v>
      </c>
      <c r="K8" s="18">
        <v>1</v>
      </c>
      <c r="L8" s="18">
        <v>0</v>
      </c>
      <c r="M8" s="18">
        <v>0</v>
      </c>
      <c r="N8" s="18">
        <v>0.2</v>
      </c>
      <c r="O8" s="18">
        <v>0</v>
      </c>
      <c r="P8" s="18">
        <v>0</v>
      </c>
      <c r="Q8" s="18">
        <v>0</v>
      </c>
      <c r="R8" s="18">
        <v>0</v>
      </c>
      <c r="S8" s="18">
        <v>1</v>
      </c>
      <c r="T8" s="18">
        <v>0</v>
      </c>
      <c r="U8" s="18">
        <v>1</v>
      </c>
      <c r="V8" s="18">
        <v>0</v>
      </c>
      <c r="W8" s="18">
        <v>1</v>
      </c>
      <c r="X8" s="18">
        <v>1</v>
      </c>
      <c r="Y8" s="18">
        <v>3</v>
      </c>
      <c r="Z8" s="18">
        <v>1</v>
      </c>
      <c r="AA8" s="18">
        <v>0</v>
      </c>
      <c r="AB8" s="18">
        <v>0</v>
      </c>
      <c r="AC8" s="18">
        <v>0</v>
      </c>
      <c r="AD8" s="18">
        <v>0</v>
      </c>
      <c r="AE8" s="18">
        <v>99</v>
      </c>
      <c r="AF8" s="18">
        <v>8.5369033333333295</v>
      </c>
      <c r="AG8" s="41">
        <v>0.58235294117647096</v>
      </c>
      <c r="AH8" s="41" t="s">
        <v>39</v>
      </c>
      <c r="AI8" s="41">
        <v>0.57291666666666696</v>
      </c>
      <c r="AJ8" s="41">
        <v>0.59459459459459496</v>
      </c>
      <c r="AK8" s="18">
        <v>0</v>
      </c>
      <c r="AL8" s="18">
        <v>55</v>
      </c>
      <c r="AM8" s="18">
        <v>44</v>
      </c>
      <c r="AN8" s="18">
        <v>29</v>
      </c>
      <c r="AO8" s="18">
        <v>28</v>
      </c>
      <c r="AP8" s="18">
        <v>0</v>
      </c>
      <c r="AQ8" s="18">
        <v>0</v>
      </c>
      <c r="AR8" s="42" t="s">
        <v>39</v>
      </c>
      <c r="AS8" s="41">
        <v>0.57575757575757602</v>
      </c>
      <c r="AT8" s="18">
        <v>104</v>
      </c>
      <c r="AU8" s="18">
        <v>108</v>
      </c>
      <c r="AV8" s="18">
        <v>212</v>
      </c>
      <c r="AX8" s="18" t="str">
        <f t="shared" si="0"/>
        <v>'20201113'</v>
      </c>
      <c r="AY8" s="18" t="s">
        <v>221</v>
      </c>
      <c r="AZ8" s="30">
        <f t="shared" si="1"/>
        <v>429</v>
      </c>
      <c r="BA8" s="30">
        <f t="shared" si="2"/>
        <v>972</v>
      </c>
      <c r="BB8" s="30">
        <f t="shared" si="3"/>
        <v>2410.3906999999999</v>
      </c>
      <c r="BC8" s="30">
        <f t="shared" ref="BC8:BC9" si="16">BB8/AZ8</f>
        <v>5.6186263403263403</v>
      </c>
      <c r="BD8" s="30">
        <f t="shared" si="5"/>
        <v>130</v>
      </c>
      <c r="BE8" s="30">
        <f t="shared" si="6"/>
        <v>128</v>
      </c>
      <c r="BF8" s="30">
        <f t="shared" si="7"/>
        <v>0</v>
      </c>
      <c r="BG8" s="30">
        <f t="shared" si="8"/>
        <v>0</v>
      </c>
      <c r="BH8" s="18">
        <f t="shared" si="14"/>
        <v>130</v>
      </c>
      <c r="BI8" s="18">
        <f t="shared" si="15"/>
        <v>128</v>
      </c>
      <c r="BJ8" s="18">
        <f t="shared" si="10"/>
        <v>468</v>
      </c>
      <c r="BK8" s="18">
        <f t="shared" si="11"/>
        <v>504</v>
      </c>
    </row>
    <row r="9" spans="1:67" s="25" customFormat="1" x14ac:dyDescent="0.2">
      <c r="A9" s="25" t="s">
        <v>227</v>
      </c>
      <c r="B9" s="25" t="s">
        <v>218</v>
      </c>
      <c r="C9" s="25">
        <v>1000</v>
      </c>
      <c r="D9" s="25">
        <v>4</v>
      </c>
      <c r="E9" s="25">
        <v>1</v>
      </c>
      <c r="F9" s="25">
        <v>0</v>
      </c>
      <c r="G9" s="25">
        <v>2</v>
      </c>
      <c r="H9" s="25">
        <v>1</v>
      </c>
      <c r="I9" s="25">
        <v>2</v>
      </c>
      <c r="J9" s="25">
        <v>3</v>
      </c>
      <c r="K9" s="25">
        <v>1</v>
      </c>
      <c r="L9" s="25">
        <v>0</v>
      </c>
      <c r="M9" s="25">
        <v>0</v>
      </c>
      <c r="N9" s="25">
        <v>0.2</v>
      </c>
      <c r="O9" s="25">
        <v>0</v>
      </c>
      <c r="P9" s="25">
        <v>0.3</v>
      </c>
      <c r="Q9" s="25">
        <v>0</v>
      </c>
      <c r="R9" s="25">
        <v>0.3</v>
      </c>
      <c r="S9" s="25">
        <v>1</v>
      </c>
      <c r="T9" s="25">
        <v>0</v>
      </c>
      <c r="U9" s="25">
        <v>1</v>
      </c>
      <c r="V9" s="25">
        <v>0</v>
      </c>
      <c r="W9" s="25">
        <v>1</v>
      </c>
      <c r="X9" s="25">
        <v>1</v>
      </c>
      <c r="Y9" s="25">
        <v>3</v>
      </c>
      <c r="Z9" s="25">
        <v>4</v>
      </c>
      <c r="AA9" s="25">
        <v>0</v>
      </c>
      <c r="AB9" s="25">
        <v>0</v>
      </c>
      <c r="AC9" s="25">
        <v>0</v>
      </c>
      <c r="AD9" s="25">
        <v>0</v>
      </c>
      <c r="AE9" s="25">
        <v>330</v>
      </c>
      <c r="AF9" s="25">
        <v>31.636275000000001</v>
      </c>
      <c r="AG9" s="36">
        <v>0.65346534653465405</v>
      </c>
      <c r="AH9" s="36" t="s">
        <v>39</v>
      </c>
      <c r="AI9" s="36">
        <v>0.62783171521035597</v>
      </c>
      <c r="AJ9" s="36">
        <v>0.69387755102040805</v>
      </c>
      <c r="AK9" s="25">
        <v>0</v>
      </c>
      <c r="AL9" s="25">
        <v>194</v>
      </c>
      <c r="AM9" s="25">
        <v>136</v>
      </c>
      <c r="AN9" s="25">
        <v>101</v>
      </c>
      <c r="AO9" s="25">
        <v>100</v>
      </c>
      <c r="AP9" s="25">
        <v>0</v>
      </c>
      <c r="AQ9" s="25">
        <v>0</v>
      </c>
      <c r="AR9" s="39" t="s">
        <v>39</v>
      </c>
      <c r="AS9" s="36">
        <v>0.60909090909090902</v>
      </c>
      <c r="AT9" s="25">
        <v>364</v>
      </c>
      <c r="AU9" s="25">
        <v>396</v>
      </c>
      <c r="AV9" s="25">
        <v>760</v>
      </c>
      <c r="AX9" s="25" t="str">
        <f t="shared" si="0"/>
        <v>'20201113'</v>
      </c>
      <c r="AY9" s="25" t="s">
        <v>221</v>
      </c>
      <c r="AZ9" s="25">
        <f t="shared" si="1"/>
        <v>429</v>
      </c>
      <c r="BA9" s="25">
        <f t="shared" si="2"/>
        <v>972</v>
      </c>
      <c r="BB9" s="25">
        <f t="shared" si="3"/>
        <v>2410.3906999999999</v>
      </c>
      <c r="BC9" s="25">
        <f t="shared" si="16"/>
        <v>5.6186263403263403</v>
      </c>
      <c r="BD9" s="25">
        <f t="shared" si="5"/>
        <v>130</v>
      </c>
      <c r="BE9" s="25">
        <f t="shared" si="6"/>
        <v>128</v>
      </c>
      <c r="BF9" s="25">
        <f t="shared" si="7"/>
        <v>0</v>
      </c>
      <c r="BG9" s="25">
        <f t="shared" si="8"/>
        <v>0</v>
      </c>
      <c r="BH9" s="25">
        <f t="shared" si="14"/>
        <v>130</v>
      </c>
      <c r="BI9" s="25">
        <f t="shared" si="15"/>
        <v>128</v>
      </c>
      <c r="BJ9" s="25">
        <f t="shared" si="10"/>
        <v>468</v>
      </c>
      <c r="BK9" s="25">
        <f t="shared" si="11"/>
        <v>504</v>
      </c>
    </row>
    <row r="10" spans="1:67" s="29" customFormat="1" x14ac:dyDescent="0.2">
      <c r="A10" s="29" t="s">
        <v>235</v>
      </c>
      <c r="B10" s="29" t="s">
        <v>229</v>
      </c>
      <c r="C10" s="29">
        <v>1000</v>
      </c>
      <c r="D10" s="29">
        <v>4</v>
      </c>
      <c r="E10" s="29">
        <v>1</v>
      </c>
      <c r="F10" s="29">
        <v>0</v>
      </c>
      <c r="G10" s="29">
        <v>2</v>
      </c>
      <c r="H10" s="29">
        <v>1</v>
      </c>
      <c r="I10" s="29">
        <v>2</v>
      </c>
      <c r="J10" s="29">
        <v>3</v>
      </c>
      <c r="K10" s="29">
        <v>1</v>
      </c>
      <c r="L10" s="29">
        <v>0</v>
      </c>
      <c r="M10" s="29">
        <v>0</v>
      </c>
      <c r="N10" s="29">
        <v>0.2</v>
      </c>
      <c r="O10" s="29">
        <v>0</v>
      </c>
      <c r="P10" s="29">
        <v>1.2</v>
      </c>
      <c r="Q10" s="29">
        <v>0</v>
      </c>
      <c r="R10" s="29">
        <v>2</v>
      </c>
      <c r="S10" s="29">
        <v>1</v>
      </c>
      <c r="T10" s="29">
        <v>0</v>
      </c>
      <c r="U10" s="29">
        <v>1</v>
      </c>
      <c r="V10" s="29">
        <v>0</v>
      </c>
      <c r="W10" s="29">
        <v>1</v>
      </c>
      <c r="X10" s="29">
        <v>1</v>
      </c>
      <c r="Y10" s="29">
        <v>3</v>
      </c>
      <c r="Z10" s="29">
        <v>4</v>
      </c>
      <c r="AA10" s="29">
        <v>0</v>
      </c>
      <c r="AB10" s="29">
        <v>0</v>
      </c>
      <c r="AC10" s="29">
        <v>0</v>
      </c>
      <c r="AD10" s="29">
        <v>0</v>
      </c>
      <c r="AE10" s="29">
        <v>270</v>
      </c>
      <c r="AF10" s="29">
        <v>41.093931666666698</v>
      </c>
      <c r="AG10" s="37">
        <v>0.71052631578947401</v>
      </c>
      <c r="AH10" s="37" t="s">
        <v>39</v>
      </c>
      <c r="AI10" s="37">
        <v>0.70408163265306101</v>
      </c>
      <c r="AJ10" s="37">
        <v>0.71739130434782605</v>
      </c>
      <c r="AK10" s="29">
        <v>0</v>
      </c>
      <c r="AL10" s="29">
        <v>138</v>
      </c>
      <c r="AM10" s="29">
        <v>132</v>
      </c>
      <c r="AN10" s="29">
        <v>102</v>
      </c>
      <c r="AO10" s="29">
        <v>100</v>
      </c>
      <c r="AP10" s="29">
        <v>0</v>
      </c>
      <c r="AQ10" s="29">
        <v>0</v>
      </c>
      <c r="AR10" s="43" t="s">
        <v>39</v>
      </c>
      <c r="AS10" s="37">
        <v>0.74814814814814801</v>
      </c>
      <c r="AT10" s="29">
        <v>400</v>
      </c>
      <c r="AU10" s="29">
        <v>400</v>
      </c>
      <c r="AV10" s="29">
        <v>800</v>
      </c>
      <c r="AX10" s="29" t="str">
        <f t="shared" ref="AX10" si="17">B10</f>
        <v>'20201116'</v>
      </c>
      <c r="AY10" s="29" t="s">
        <v>234</v>
      </c>
      <c r="AZ10" s="29">
        <f t="shared" si="1"/>
        <v>270</v>
      </c>
      <c r="BA10" s="29">
        <f t="shared" si="2"/>
        <v>800</v>
      </c>
      <c r="BB10" s="29">
        <f t="shared" si="3"/>
        <v>2465.635900000002</v>
      </c>
      <c r="BC10" s="29">
        <f t="shared" ref="BC10" si="18">BB10/AZ10</f>
        <v>9.1319848148148228</v>
      </c>
      <c r="BD10" s="29">
        <f t="shared" si="5"/>
        <v>102</v>
      </c>
      <c r="BE10" s="29">
        <f t="shared" si="6"/>
        <v>100</v>
      </c>
      <c r="BF10" s="29">
        <f t="shared" si="7"/>
        <v>0</v>
      </c>
      <c r="BG10" s="29">
        <f t="shared" si="8"/>
        <v>0</v>
      </c>
      <c r="BH10" s="29">
        <f t="shared" ref="BH10" si="19">SUM(BD10,BF10)</f>
        <v>102</v>
      </c>
      <c r="BI10" s="29">
        <f t="shared" ref="BI10" si="20">SUM(BE10,BG10)</f>
        <v>100</v>
      </c>
      <c r="BJ10" s="29">
        <f t="shared" si="10"/>
        <v>400</v>
      </c>
      <c r="BK10" s="29">
        <f t="shared" si="11"/>
        <v>400</v>
      </c>
    </row>
    <row r="11" spans="1:67" s="29" customFormat="1" x14ac:dyDescent="0.2">
      <c r="A11" s="29" t="s">
        <v>246</v>
      </c>
      <c r="B11" s="29" t="s">
        <v>243</v>
      </c>
      <c r="C11" s="29">
        <v>1000</v>
      </c>
      <c r="D11" s="29">
        <v>4</v>
      </c>
      <c r="E11" s="29">
        <v>1</v>
      </c>
      <c r="F11" s="29">
        <v>0</v>
      </c>
      <c r="G11" s="29">
        <v>2</v>
      </c>
      <c r="H11" s="29">
        <v>1</v>
      </c>
      <c r="I11" s="29">
        <v>2</v>
      </c>
      <c r="J11" s="29">
        <v>3</v>
      </c>
      <c r="K11" s="29">
        <v>1</v>
      </c>
      <c r="L11" s="29">
        <v>0</v>
      </c>
      <c r="M11" s="29">
        <v>0</v>
      </c>
      <c r="N11" s="29">
        <v>0.2</v>
      </c>
      <c r="O11" s="29">
        <v>0</v>
      </c>
      <c r="P11" s="29">
        <v>1.2</v>
      </c>
      <c r="Q11" s="29">
        <v>0</v>
      </c>
      <c r="R11" s="29">
        <v>3</v>
      </c>
      <c r="S11" s="29">
        <v>1</v>
      </c>
      <c r="T11" s="29">
        <v>0</v>
      </c>
      <c r="U11" s="29">
        <v>1</v>
      </c>
      <c r="V11" s="29">
        <v>0</v>
      </c>
      <c r="W11" s="29">
        <v>1</v>
      </c>
      <c r="X11" s="29">
        <v>1</v>
      </c>
      <c r="Y11" s="29">
        <v>3</v>
      </c>
      <c r="Z11" s="29">
        <v>2</v>
      </c>
      <c r="AA11" s="29">
        <v>0</v>
      </c>
      <c r="AB11" s="29">
        <v>0</v>
      </c>
      <c r="AC11" s="29">
        <v>0</v>
      </c>
      <c r="AD11" s="29">
        <v>0</v>
      </c>
      <c r="AE11" s="29">
        <v>251</v>
      </c>
      <c r="AF11" s="29">
        <v>33.377155000000002</v>
      </c>
      <c r="AG11" s="37">
        <v>0.71104815864022697</v>
      </c>
      <c r="AH11" s="37" t="s">
        <v>39</v>
      </c>
      <c r="AI11" s="37">
        <v>0.68205128205128196</v>
      </c>
      <c r="AJ11" s="37">
        <v>0.746835443037975</v>
      </c>
      <c r="AK11" s="29">
        <v>0</v>
      </c>
      <c r="AL11" s="29">
        <v>133</v>
      </c>
      <c r="AM11" s="29">
        <v>118</v>
      </c>
      <c r="AN11" s="29">
        <v>107</v>
      </c>
      <c r="AO11" s="29">
        <v>108</v>
      </c>
      <c r="AP11" s="29">
        <v>0</v>
      </c>
      <c r="AQ11" s="29">
        <v>0</v>
      </c>
      <c r="AR11" s="43" t="s">
        <v>39</v>
      </c>
      <c r="AS11" s="37">
        <v>0.856573705179283</v>
      </c>
      <c r="AT11" s="29">
        <v>356</v>
      </c>
      <c r="AU11" s="29">
        <v>432</v>
      </c>
      <c r="AV11" s="29">
        <v>788</v>
      </c>
      <c r="AX11" s="29" t="str">
        <f t="shared" ref="AX11" si="21">B11</f>
        <v>'20201117'</v>
      </c>
      <c r="AY11" s="29" t="s">
        <v>234</v>
      </c>
      <c r="AZ11" s="29">
        <f t="shared" si="1"/>
        <v>251</v>
      </c>
      <c r="BA11" s="29">
        <f t="shared" si="2"/>
        <v>788</v>
      </c>
      <c r="BB11" s="29">
        <f t="shared" si="3"/>
        <v>2002.6293000000001</v>
      </c>
      <c r="BC11" s="29">
        <f t="shared" ref="BC11" si="22">BB11/AZ11</f>
        <v>7.978602788844622</v>
      </c>
      <c r="BD11" s="29">
        <f t="shared" si="5"/>
        <v>107</v>
      </c>
      <c r="BE11" s="29">
        <f t="shared" si="6"/>
        <v>108</v>
      </c>
      <c r="BF11" s="29">
        <f t="shared" si="7"/>
        <v>0</v>
      </c>
      <c r="BG11" s="29">
        <f t="shared" si="8"/>
        <v>0</v>
      </c>
      <c r="BH11" s="29">
        <f t="shared" ref="BH11" si="23">SUM(BD11,BF11)</f>
        <v>107</v>
      </c>
      <c r="BI11" s="29">
        <f t="shared" ref="BI11" si="24">SUM(BE11,BG11)</f>
        <v>108</v>
      </c>
      <c r="BJ11" s="29">
        <f t="shared" si="10"/>
        <v>356</v>
      </c>
      <c r="BK11" s="29">
        <f t="shared" si="11"/>
        <v>432</v>
      </c>
    </row>
    <row r="12" spans="1:67" s="29" customFormat="1" x14ac:dyDescent="0.2">
      <c r="A12" s="29" t="s">
        <v>255</v>
      </c>
      <c r="B12" s="29" t="s">
        <v>248</v>
      </c>
      <c r="C12" s="29">
        <v>1000</v>
      </c>
      <c r="D12" s="29">
        <v>4</v>
      </c>
      <c r="E12" s="29">
        <v>1</v>
      </c>
      <c r="F12" s="29">
        <v>0</v>
      </c>
      <c r="G12" s="29">
        <v>2</v>
      </c>
      <c r="H12" s="29">
        <v>1</v>
      </c>
      <c r="I12" s="29">
        <v>2</v>
      </c>
      <c r="J12" s="29">
        <v>3</v>
      </c>
      <c r="K12" s="29">
        <v>1</v>
      </c>
      <c r="L12" s="29">
        <v>0</v>
      </c>
      <c r="M12" s="29">
        <v>0</v>
      </c>
      <c r="N12" s="29">
        <v>0.2</v>
      </c>
      <c r="O12" s="29">
        <v>0</v>
      </c>
      <c r="P12" s="29">
        <v>1.2</v>
      </c>
      <c r="Q12" s="29">
        <v>0</v>
      </c>
      <c r="R12" s="29">
        <v>6</v>
      </c>
      <c r="S12" s="29">
        <v>1</v>
      </c>
      <c r="T12" s="29">
        <v>0</v>
      </c>
      <c r="U12" s="29">
        <v>1</v>
      </c>
      <c r="V12" s="29">
        <v>0</v>
      </c>
      <c r="W12" s="29">
        <v>1</v>
      </c>
      <c r="X12" s="29">
        <v>1</v>
      </c>
      <c r="Y12" s="29">
        <v>3</v>
      </c>
      <c r="Z12" s="29">
        <v>4</v>
      </c>
      <c r="AA12" s="29">
        <v>0</v>
      </c>
      <c r="AB12" s="29">
        <v>0</v>
      </c>
      <c r="AC12" s="29">
        <v>0</v>
      </c>
      <c r="AD12" s="29">
        <v>0</v>
      </c>
      <c r="AE12" s="29">
        <v>245</v>
      </c>
      <c r="AF12" s="29">
        <v>61.617488333333299</v>
      </c>
      <c r="AG12" s="37">
        <v>0.64814814814814803</v>
      </c>
      <c r="AH12" s="37" t="s">
        <v>39</v>
      </c>
      <c r="AI12" s="37">
        <v>0.59701492537313405</v>
      </c>
      <c r="AJ12" s="37">
        <v>0.70621468926553699</v>
      </c>
      <c r="AK12" s="29">
        <v>0</v>
      </c>
      <c r="AL12" s="29">
        <v>120</v>
      </c>
      <c r="AM12" s="29">
        <v>125</v>
      </c>
      <c r="AN12" s="29">
        <v>111</v>
      </c>
      <c r="AO12" s="29">
        <v>113</v>
      </c>
      <c r="AP12" s="29">
        <v>0</v>
      </c>
      <c r="AQ12" s="29">
        <v>0</v>
      </c>
      <c r="AR12" s="43" t="s">
        <v>39</v>
      </c>
      <c r="AS12" s="37">
        <v>0.91428571428571404</v>
      </c>
      <c r="AT12" s="29">
        <v>356</v>
      </c>
      <c r="AU12" s="29">
        <v>376</v>
      </c>
      <c r="AV12" s="29">
        <v>732</v>
      </c>
      <c r="AX12" s="29" t="str">
        <f t="shared" ref="AX12" si="25">B12</f>
        <v>'20201118'</v>
      </c>
      <c r="AY12" s="29" t="s">
        <v>234</v>
      </c>
      <c r="AZ12" s="29">
        <f t="shared" si="1"/>
        <v>245</v>
      </c>
      <c r="BA12" s="29">
        <f t="shared" si="2"/>
        <v>732</v>
      </c>
      <c r="BB12" s="29">
        <f t="shared" si="3"/>
        <v>3697.0492999999979</v>
      </c>
      <c r="BC12" s="29">
        <f t="shared" ref="BC12" si="26">BB12/AZ12</f>
        <v>15.089997142857134</v>
      </c>
      <c r="BD12" s="29">
        <f t="shared" si="5"/>
        <v>111</v>
      </c>
      <c r="BE12" s="29">
        <f t="shared" si="6"/>
        <v>113</v>
      </c>
      <c r="BF12" s="29">
        <f t="shared" si="7"/>
        <v>0</v>
      </c>
      <c r="BG12" s="29">
        <f t="shared" si="8"/>
        <v>0</v>
      </c>
      <c r="BH12" s="29">
        <f t="shared" ref="BH12" si="27">SUM(BD12,BF12)</f>
        <v>111</v>
      </c>
      <c r="BI12" s="29">
        <f t="shared" ref="BI12" si="28">SUM(BE12,BG12)</f>
        <v>113</v>
      </c>
      <c r="BJ12" s="29">
        <f t="shared" si="10"/>
        <v>356</v>
      </c>
      <c r="BK12" s="29">
        <f t="shared" si="11"/>
        <v>376</v>
      </c>
    </row>
    <row r="13" spans="1:67" s="29" customFormat="1" x14ac:dyDescent="0.2">
      <c r="A13" s="29" t="s">
        <v>264</v>
      </c>
      <c r="B13" s="29" t="s">
        <v>261</v>
      </c>
      <c r="C13" s="29">
        <v>1000</v>
      </c>
      <c r="D13" s="29">
        <v>4</v>
      </c>
      <c r="E13" s="29">
        <v>1</v>
      </c>
      <c r="F13" s="29">
        <v>0</v>
      </c>
      <c r="G13" s="29">
        <v>2</v>
      </c>
      <c r="H13" s="29">
        <v>1</v>
      </c>
      <c r="I13" s="29">
        <v>2</v>
      </c>
      <c r="J13" s="29">
        <v>3</v>
      </c>
      <c r="K13" s="29">
        <v>1</v>
      </c>
      <c r="L13" s="29">
        <v>0</v>
      </c>
      <c r="M13" s="29">
        <v>0</v>
      </c>
      <c r="N13" s="29">
        <v>0.2</v>
      </c>
      <c r="O13" s="29">
        <v>0</v>
      </c>
      <c r="P13" s="29">
        <v>1.2</v>
      </c>
      <c r="Q13" s="29">
        <v>0</v>
      </c>
      <c r="R13" s="29">
        <v>8</v>
      </c>
      <c r="S13" s="29">
        <v>1</v>
      </c>
      <c r="T13" s="29">
        <v>0</v>
      </c>
      <c r="U13" s="29">
        <v>1</v>
      </c>
      <c r="V13" s="29">
        <v>0</v>
      </c>
      <c r="W13" s="29">
        <v>1</v>
      </c>
      <c r="X13" s="29">
        <v>1</v>
      </c>
      <c r="Y13" s="29">
        <v>3</v>
      </c>
      <c r="Z13" s="29">
        <v>4</v>
      </c>
      <c r="AA13" s="29">
        <v>0</v>
      </c>
      <c r="AB13" s="29">
        <v>0</v>
      </c>
      <c r="AC13" s="29">
        <v>0</v>
      </c>
      <c r="AD13" s="29">
        <v>0</v>
      </c>
      <c r="AE13" s="29">
        <v>274</v>
      </c>
      <c r="AF13" s="29">
        <v>79.476373333333299</v>
      </c>
      <c r="AG13" s="37">
        <v>0.78962536023054797</v>
      </c>
      <c r="AH13" s="37" t="s">
        <v>39</v>
      </c>
      <c r="AI13" s="37">
        <v>0.79428571428571404</v>
      </c>
      <c r="AJ13" s="37">
        <v>0.78488372093023295</v>
      </c>
      <c r="AK13" s="29">
        <v>0</v>
      </c>
      <c r="AL13" s="29">
        <v>139</v>
      </c>
      <c r="AM13" s="29">
        <v>135</v>
      </c>
      <c r="AN13" s="29">
        <v>129</v>
      </c>
      <c r="AO13" s="29">
        <v>129</v>
      </c>
      <c r="AP13" s="29">
        <v>0</v>
      </c>
      <c r="AQ13" s="29">
        <v>0</v>
      </c>
      <c r="AR13" s="43" t="s">
        <v>39</v>
      </c>
      <c r="AS13" s="37">
        <v>0.94160583941605802</v>
      </c>
      <c r="AT13" s="29">
        <v>448</v>
      </c>
      <c r="AU13" s="29">
        <v>456</v>
      </c>
      <c r="AV13" s="29">
        <v>904</v>
      </c>
      <c r="AX13" s="29" t="str">
        <f t="shared" ref="AX13:AX15" si="29">B13</f>
        <v>'20201119'</v>
      </c>
      <c r="AY13" s="29" t="s">
        <v>234</v>
      </c>
      <c r="AZ13" s="29">
        <f t="shared" si="1"/>
        <v>274</v>
      </c>
      <c r="BA13" s="29">
        <f t="shared" si="2"/>
        <v>904</v>
      </c>
      <c r="BB13" s="29">
        <f t="shared" si="3"/>
        <v>4768.5823999999975</v>
      </c>
      <c r="BC13" s="29">
        <f t="shared" ref="BC13" si="30">BB13/AZ13</f>
        <v>17.403585401459846</v>
      </c>
      <c r="BD13" s="29">
        <f t="shared" si="5"/>
        <v>129</v>
      </c>
      <c r="BE13" s="29">
        <f t="shared" si="6"/>
        <v>129</v>
      </c>
      <c r="BF13" s="29">
        <f t="shared" si="7"/>
        <v>0</v>
      </c>
      <c r="BG13" s="29">
        <f t="shared" si="8"/>
        <v>0</v>
      </c>
      <c r="BH13" s="29">
        <f t="shared" ref="BH13" si="31">SUM(BD13,BF13)</f>
        <v>129</v>
      </c>
      <c r="BI13" s="29">
        <f t="shared" ref="BI13" si="32">SUM(BE13,BG13)</f>
        <v>129</v>
      </c>
      <c r="BJ13" s="29">
        <f t="shared" si="10"/>
        <v>448</v>
      </c>
      <c r="BK13" s="29">
        <f t="shared" si="11"/>
        <v>456</v>
      </c>
    </row>
    <row r="14" spans="1:67" s="29" customFormat="1" x14ac:dyDescent="0.2">
      <c r="A14" s="29" t="s">
        <v>273</v>
      </c>
      <c r="B14" s="29" t="s">
        <v>269</v>
      </c>
      <c r="C14" s="29">
        <v>1000</v>
      </c>
      <c r="D14" s="29">
        <v>4</v>
      </c>
      <c r="E14" s="29">
        <v>1</v>
      </c>
      <c r="F14" s="29">
        <v>0</v>
      </c>
      <c r="G14" s="29">
        <v>2</v>
      </c>
      <c r="H14" s="29">
        <v>1</v>
      </c>
      <c r="I14" s="29">
        <v>2</v>
      </c>
      <c r="J14" s="29">
        <v>3</v>
      </c>
      <c r="K14" s="29">
        <v>1</v>
      </c>
      <c r="L14" s="29">
        <v>0</v>
      </c>
      <c r="M14" s="29">
        <v>0</v>
      </c>
      <c r="N14" s="29">
        <v>0.2</v>
      </c>
      <c r="O14" s="29">
        <v>0</v>
      </c>
      <c r="P14" s="29">
        <v>1.2</v>
      </c>
      <c r="Q14" s="29">
        <v>0</v>
      </c>
      <c r="R14" s="29">
        <v>10</v>
      </c>
      <c r="S14" s="29">
        <v>1</v>
      </c>
      <c r="T14" s="29">
        <v>0</v>
      </c>
      <c r="U14" s="29">
        <v>1</v>
      </c>
      <c r="V14" s="29">
        <v>0</v>
      </c>
      <c r="W14" s="29">
        <v>1</v>
      </c>
      <c r="X14" s="29">
        <v>1</v>
      </c>
      <c r="Y14" s="29">
        <v>3</v>
      </c>
      <c r="Z14" s="29">
        <v>4</v>
      </c>
      <c r="AA14" s="29">
        <v>0</v>
      </c>
      <c r="AB14" s="29">
        <v>0</v>
      </c>
      <c r="AC14" s="29">
        <v>0</v>
      </c>
      <c r="AD14" s="29">
        <v>0</v>
      </c>
      <c r="AE14" s="29">
        <v>124</v>
      </c>
      <c r="AF14" s="29">
        <v>56.065745</v>
      </c>
      <c r="AG14" s="37">
        <v>0.71264367816092</v>
      </c>
      <c r="AH14" s="37" t="s">
        <v>39</v>
      </c>
      <c r="AI14" s="37">
        <v>0.71014492753623204</v>
      </c>
      <c r="AJ14" s="37">
        <v>0.71428571428571397</v>
      </c>
      <c r="AK14" s="29">
        <v>0</v>
      </c>
      <c r="AL14" s="29">
        <v>49</v>
      </c>
      <c r="AM14" s="29">
        <v>75</v>
      </c>
      <c r="AN14" s="29">
        <v>46</v>
      </c>
      <c r="AO14" s="29">
        <v>46</v>
      </c>
      <c r="AP14" s="29">
        <v>0</v>
      </c>
      <c r="AQ14" s="29">
        <v>0</v>
      </c>
      <c r="AR14" s="43" t="s">
        <v>39</v>
      </c>
      <c r="AS14" s="37">
        <v>0.74193548387096797</v>
      </c>
      <c r="AT14" s="29">
        <v>140</v>
      </c>
      <c r="AU14" s="29">
        <v>28</v>
      </c>
      <c r="AV14" s="29">
        <v>168</v>
      </c>
      <c r="AX14" s="29" t="str">
        <f t="shared" si="29"/>
        <v>'20201120'</v>
      </c>
      <c r="AY14" s="55" t="s">
        <v>272</v>
      </c>
      <c r="AZ14" s="29">
        <f t="shared" si="1"/>
        <v>124</v>
      </c>
      <c r="BA14" s="29">
        <f t="shared" si="2"/>
        <v>168</v>
      </c>
      <c r="BB14" s="29">
        <f t="shared" si="3"/>
        <v>3363.9447</v>
      </c>
      <c r="BC14" s="29">
        <f t="shared" ref="BC14" si="33">BB14/AZ14</f>
        <v>27.128586290322581</v>
      </c>
      <c r="BD14" s="29">
        <f t="shared" si="5"/>
        <v>46</v>
      </c>
      <c r="BE14" s="29">
        <f t="shared" si="6"/>
        <v>46</v>
      </c>
      <c r="BF14" s="29">
        <f t="shared" si="7"/>
        <v>0</v>
      </c>
      <c r="BG14" s="29">
        <f t="shared" si="8"/>
        <v>0</v>
      </c>
      <c r="BH14" s="29">
        <f t="shared" ref="BH14" si="34">SUM(BD14,BF14)</f>
        <v>46</v>
      </c>
      <c r="BI14" s="29">
        <f t="shared" ref="BI14" si="35">SUM(BE14,BG14)</f>
        <v>46</v>
      </c>
      <c r="BJ14" s="29">
        <f t="shared" si="10"/>
        <v>140</v>
      </c>
      <c r="BK14" s="29">
        <f t="shared" si="11"/>
        <v>28</v>
      </c>
    </row>
    <row r="15" spans="1:67" x14ac:dyDescent="0.2">
      <c r="A15" s="18" t="s">
        <v>297</v>
      </c>
      <c r="B15" s="18" t="s">
        <v>293</v>
      </c>
      <c r="C15" s="18">
        <v>1000</v>
      </c>
      <c r="D15" s="18">
        <v>3</v>
      </c>
      <c r="E15" s="18">
        <v>1</v>
      </c>
      <c r="F15" s="18">
        <v>0</v>
      </c>
      <c r="G15" s="18">
        <v>2</v>
      </c>
      <c r="H15" s="18">
        <v>1</v>
      </c>
      <c r="I15" s="18">
        <v>2</v>
      </c>
      <c r="J15" s="18">
        <v>3</v>
      </c>
      <c r="K15" s="18">
        <v>1</v>
      </c>
      <c r="L15" s="18">
        <v>0</v>
      </c>
      <c r="M15" s="18">
        <v>0</v>
      </c>
      <c r="N15" s="18">
        <v>0.2</v>
      </c>
      <c r="O15" s="18">
        <v>0</v>
      </c>
      <c r="P15" s="18">
        <v>1.2</v>
      </c>
      <c r="Q15" s="18">
        <v>0</v>
      </c>
      <c r="R15" s="18">
        <v>6</v>
      </c>
      <c r="S15" s="18">
        <v>1</v>
      </c>
      <c r="T15" s="18">
        <v>0</v>
      </c>
      <c r="U15" s="18">
        <v>1</v>
      </c>
      <c r="V15" s="18">
        <v>0</v>
      </c>
      <c r="W15" s="18">
        <v>1</v>
      </c>
      <c r="X15" s="18">
        <v>1</v>
      </c>
      <c r="Y15" s="18">
        <v>3</v>
      </c>
      <c r="Z15" s="18">
        <v>4</v>
      </c>
      <c r="AA15" s="18">
        <v>0</v>
      </c>
      <c r="AB15" s="18">
        <v>0</v>
      </c>
      <c r="AC15" s="18">
        <v>0</v>
      </c>
      <c r="AD15" s="18">
        <v>0</v>
      </c>
      <c r="AE15" s="18">
        <v>21</v>
      </c>
      <c r="AF15" s="18">
        <v>7.0931866666666696</v>
      </c>
      <c r="AG15" s="41">
        <v>0.52500000000000002</v>
      </c>
      <c r="AH15" s="41" t="s">
        <v>39</v>
      </c>
      <c r="AI15" s="41" t="s">
        <v>39</v>
      </c>
      <c r="AJ15" s="41">
        <v>0.52500000000000002</v>
      </c>
      <c r="AK15" s="18">
        <v>0</v>
      </c>
      <c r="AL15" s="18">
        <v>0</v>
      </c>
      <c r="AM15" s="18">
        <v>21</v>
      </c>
      <c r="AN15" s="18">
        <v>0</v>
      </c>
      <c r="AO15" s="18">
        <v>21</v>
      </c>
      <c r="AP15" s="18">
        <v>0</v>
      </c>
      <c r="AQ15" s="18">
        <v>0</v>
      </c>
      <c r="AR15" s="42" t="s">
        <v>39</v>
      </c>
      <c r="AS15" s="41">
        <v>1</v>
      </c>
      <c r="AT15" s="18">
        <v>0</v>
      </c>
      <c r="AU15" s="18">
        <v>56</v>
      </c>
      <c r="AV15" s="18">
        <v>56</v>
      </c>
      <c r="AX15" s="52" t="str">
        <f t="shared" si="29"/>
        <v>'20201124'</v>
      </c>
      <c r="AY15" s="52" t="s">
        <v>234</v>
      </c>
      <c r="AZ15" s="52">
        <f t="shared" si="1"/>
        <v>143</v>
      </c>
      <c r="BA15" s="52">
        <f t="shared" si="2"/>
        <v>416</v>
      </c>
      <c r="BB15" s="52">
        <f t="shared" si="3"/>
        <v>1889.1857000000023</v>
      </c>
      <c r="BC15" s="52">
        <f t="shared" ref="BC15" si="36">BB15/AZ15</f>
        <v>13.211088811188826</v>
      </c>
      <c r="BD15" s="52">
        <f t="shared" si="5"/>
        <v>47</v>
      </c>
      <c r="BE15" s="52">
        <f t="shared" si="6"/>
        <v>67</v>
      </c>
      <c r="BF15" s="52">
        <f t="shared" si="7"/>
        <v>0</v>
      </c>
      <c r="BG15" s="52">
        <f t="shared" si="8"/>
        <v>0</v>
      </c>
      <c r="BH15" s="52">
        <f t="shared" ref="BH15" si="37">SUM(BD15,BF15)</f>
        <v>47</v>
      </c>
      <c r="BI15" s="52">
        <f t="shared" ref="BI15" si="38">SUM(BE15,BG15)</f>
        <v>67</v>
      </c>
      <c r="BJ15" s="52">
        <f t="shared" si="10"/>
        <v>176</v>
      </c>
      <c r="BK15" s="52">
        <f t="shared" si="11"/>
        <v>240</v>
      </c>
    </row>
    <row r="16" spans="1:67" s="25" customFormat="1" x14ac:dyDescent="0.2">
      <c r="A16" s="25" t="s">
        <v>298</v>
      </c>
      <c r="B16" s="25" t="s">
        <v>293</v>
      </c>
      <c r="C16" s="25">
        <v>1000</v>
      </c>
      <c r="D16" s="25">
        <v>4</v>
      </c>
      <c r="E16" s="25">
        <v>1</v>
      </c>
      <c r="F16" s="25">
        <v>0</v>
      </c>
      <c r="G16" s="25">
        <v>2</v>
      </c>
      <c r="H16" s="25">
        <v>1</v>
      </c>
      <c r="I16" s="25">
        <v>2</v>
      </c>
      <c r="J16" s="25">
        <v>3</v>
      </c>
      <c r="K16" s="25">
        <v>1</v>
      </c>
      <c r="L16" s="25">
        <v>0</v>
      </c>
      <c r="M16" s="25">
        <v>0</v>
      </c>
      <c r="N16" s="25">
        <v>0.2</v>
      </c>
      <c r="O16" s="25">
        <v>0</v>
      </c>
      <c r="P16" s="25">
        <v>1.2</v>
      </c>
      <c r="Q16" s="25">
        <v>0</v>
      </c>
      <c r="R16" s="25">
        <v>4</v>
      </c>
      <c r="S16" s="25">
        <v>1</v>
      </c>
      <c r="T16" s="25">
        <v>0</v>
      </c>
      <c r="U16" s="25">
        <v>1</v>
      </c>
      <c r="V16" s="25">
        <v>0</v>
      </c>
      <c r="W16" s="25">
        <v>1</v>
      </c>
      <c r="X16" s="25">
        <v>1</v>
      </c>
      <c r="Y16" s="25">
        <v>1</v>
      </c>
      <c r="Z16" s="25">
        <v>2</v>
      </c>
      <c r="AA16" s="25">
        <v>0</v>
      </c>
      <c r="AB16" s="25">
        <v>0</v>
      </c>
      <c r="AC16" s="25">
        <v>0</v>
      </c>
      <c r="AD16" s="25">
        <v>0</v>
      </c>
      <c r="AE16" s="25">
        <v>122</v>
      </c>
      <c r="AF16" s="25">
        <v>24.3932416666667</v>
      </c>
      <c r="AG16" s="36">
        <v>0.76249999999999996</v>
      </c>
      <c r="AH16" s="36" t="s">
        <v>39</v>
      </c>
      <c r="AI16" s="36">
        <v>0.71153846153846201</v>
      </c>
      <c r="AJ16" s="36">
        <v>0.85714285714285698</v>
      </c>
      <c r="AK16" s="25">
        <v>0</v>
      </c>
      <c r="AL16" s="25">
        <v>74</v>
      </c>
      <c r="AM16" s="25">
        <v>48</v>
      </c>
      <c r="AN16" s="25">
        <v>47</v>
      </c>
      <c r="AO16" s="25">
        <v>46</v>
      </c>
      <c r="AP16" s="25">
        <v>0</v>
      </c>
      <c r="AQ16" s="25">
        <v>0</v>
      </c>
      <c r="AR16" s="39" t="s">
        <v>39</v>
      </c>
      <c r="AS16" s="36">
        <v>0.76229508196721296</v>
      </c>
      <c r="AT16" s="25">
        <v>176</v>
      </c>
      <c r="AU16" s="25">
        <v>184</v>
      </c>
      <c r="AV16" s="25">
        <v>360</v>
      </c>
      <c r="AX16" s="25" t="str">
        <f t="shared" ref="AX16" si="39">B16</f>
        <v>'20201124'</v>
      </c>
      <c r="AY16" s="25" t="s">
        <v>234</v>
      </c>
      <c r="AZ16" s="25">
        <f t="shared" si="1"/>
        <v>143</v>
      </c>
      <c r="BA16" s="25">
        <f t="shared" si="2"/>
        <v>416</v>
      </c>
      <c r="BB16" s="25">
        <f t="shared" si="3"/>
        <v>1889.1857000000023</v>
      </c>
      <c r="BC16" s="25">
        <f t="shared" ref="BC16" si="40">BB16/AZ16</f>
        <v>13.211088811188826</v>
      </c>
      <c r="BD16" s="25">
        <f t="shared" si="5"/>
        <v>47</v>
      </c>
      <c r="BE16" s="25">
        <f t="shared" si="6"/>
        <v>67</v>
      </c>
      <c r="BF16" s="25">
        <f t="shared" si="7"/>
        <v>0</v>
      </c>
      <c r="BG16" s="25">
        <f t="shared" si="8"/>
        <v>0</v>
      </c>
      <c r="BH16" s="25">
        <f t="shared" ref="BH16" si="41">SUM(BD16,BF16)</f>
        <v>47</v>
      </c>
      <c r="BI16" s="25">
        <f t="shared" ref="BI16" si="42">SUM(BE16,BG16)</f>
        <v>67</v>
      </c>
      <c r="BJ16" s="25">
        <f t="shared" si="10"/>
        <v>176</v>
      </c>
      <c r="BK16" s="25">
        <f t="shared" si="11"/>
        <v>240</v>
      </c>
    </row>
    <row r="17" spans="1:63" x14ac:dyDescent="0.2">
      <c r="A17" s="18" t="s">
        <v>311</v>
      </c>
      <c r="B17" s="18" t="s">
        <v>303</v>
      </c>
      <c r="C17" s="18">
        <v>1000</v>
      </c>
      <c r="D17" s="18">
        <v>4</v>
      </c>
      <c r="E17" s="18">
        <v>1</v>
      </c>
      <c r="F17" s="18">
        <v>0</v>
      </c>
      <c r="G17" s="18">
        <v>2</v>
      </c>
      <c r="H17" s="18">
        <v>1</v>
      </c>
      <c r="I17" s="18">
        <v>2</v>
      </c>
      <c r="J17" s="18">
        <v>3</v>
      </c>
      <c r="K17" s="18">
        <v>1</v>
      </c>
      <c r="L17" s="18">
        <v>0</v>
      </c>
      <c r="M17" s="18">
        <v>0</v>
      </c>
      <c r="N17" s="18">
        <v>0.2</v>
      </c>
      <c r="O17" s="18">
        <v>0</v>
      </c>
      <c r="P17" s="18">
        <v>0.2</v>
      </c>
      <c r="Q17" s="18">
        <v>0</v>
      </c>
      <c r="R17" s="18">
        <v>0</v>
      </c>
      <c r="S17" s="18">
        <v>1</v>
      </c>
      <c r="T17" s="18">
        <v>0</v>
      </c>
      <c r="U17" s="18">
        <v>1</v>
      </c>
      <c r="V17" s="18">
        <v>0</v>
      </c>
      <c r="W17" s="18">
        <v>1</v>
      </c>
      <c r="X17" s="18">
        <v>1</v>
      </c>
      <c r="Y17" s="18">
        <v>3</v>
      </c>
      <c r="Z17" s="18">
        <v>4</v>
      </c>
      <c r="AA17" s="18">
        <v>0</v>
      </c>
      <c r="AB17" s="18">
        <v>0</v>
      </c>
      <c r="AC17" s="18">
        <v>0</v>
      </c>
      <c r="AD17" s="18">
        <v>0</v>
      </c>
      <c r="AE17" s="18">
        <v>190</v>
      </c>
      <c r="AF17" s="18">
        <v>34.749271666666701</v>
      </c>
      <c r="AG17" s="41">
        <v>0.43981481481481499</v>
      </c>
      <c r="AH17" s="41" t="s">
        <v>39</v>
      </c>
      <c r="AI17" s="41">
        <v>0.49397590361445798</v>
      </c>
      <c r="AJ17" s="41">
        <v>0.406015037593985</v>
      </c>
      <c r="AK17" s="18">
        <v>0</v>
      </c>
      <c r="AL17" s="18">
        <v>82</v>
      </c>
      <c r="AM17" s="18">
        <v>108</v>
      </c>
      <c r="AN17" s="18">
        <v>63</v>
      </c>
      <c r="AO17" s="18">
        <v>64</v>
      </c>
      <c r="AP17" s="18">
        <v>0</v>
      </c>
      <c r="AQ17" s="18">
        <v>0</v>
      </c>
      <c r="AR17" s="42" t="s">
        <v>39</v>
      </c>
      <c r="AS17" s="41">
        <v>0.66842105263157903</v>
      </c>
      <c r="AT17" s="18">
        <v>248</v>
      </c>
      <c r="AU17" s="18">
        <v>240</v>
      </c>
      <c r="AV17" s="18">
        <v>488</v>
      </c>
      <c r="AX17" s="30" t="str">
        <f t="shared" ref="AX17" si="43">B17</f>
        <v>'20201125'</v>
      </c>
      <c r="AY17" s="30" t="s">
        <v>234</v>
      </c>
      <c r="AZ17" s="30">
        <f t="shared" si="1"/>
        <v>321</v>
      </c>
      <c r="BA17" s="30">
        <f t="shared" si="2"/>
        <v>936</v>
      </c>
      <c r="BB17" s="30">
        <f t="shared" si="3"/>
        <v>3507.2338000000022</v>
      </c>
      <c r="BC17" s="30">
        <f t="shared" ref="BC17" si="44">BB17/AZ17</f>
        <v>10.925961993769477</v>
      </c>
      <c r="BD17" s="30">
        <f t="shared" si="5"/>
        <v>125</v>
      </c>
      <c r="BE17" s="30">
        <f t="shared" si="6"/>
        <v>128</v>
      </c>
      <c r="BF17" s="30">
        <f t="shared" si="7"/>
        <v>0</v>
      </c>
      <c r="BG17" s="30">
        <f t="shared" si="8"/>
        <v>0</v>
      </c>
      <c r="BH17" s="30">
        <f t="shared" ref="BH17" si="45">SUM(BD17,BF17)</f>
        <v>125</v>
      </c>
      <c r="BI17" s="30">
        <f t="shared" ref="BI17" si="46">SUM(BE17,BG17)</f>
        <v>128</v>
      </c>
      <c r="BJ17" s="30">
        <f t="shared" si="10"/>
        <v>476</v>
      </c>
      <c r="BK17" s="30">
        <f t="shared" si="11"/>
        <v>460</v>
      </c>
    </row>
    <row r="18" spans="1:63" s="25" customFormat="1" x14ac:dyDescent="0.2">
      <c r="A18" s="25" t="s">
        <v>312</v>
      </c>
      <c r="B18" s="25" t="s">
        <v>303</v>
      </c>
      <c r="C18" s="25">
        <v>1000</v>
      </c>
      <c r="D18" s="25">
        <v>4</v>
      </c>
      <c r="E18" s="25">
        <v>1</v>
      </c>
      <c r="F18" s="25">
        <v>0</v>
      </c>
      <c r="G18" s="25">
        <v>2</v>
      </c>
      <c r="H18" s="25">
        <v>1</v>
      </c>
      <c r="I18" s="25">
        <v>2</v>
      </c>
      <c r="J18" s="25">
        <v>3</v>
      </c>
      <c r="K18" s="25">
        <v>1</v>
      </c>
      <c r="L18" s="25">
        <v>0</v>
      </c>
      <c r="M18" s="25">
        <v>0</v>
      </c>
      <c r="N18" s="25">
        <v>0.2</v>
      </c>
      <c r="O18" s="25">
        <v>0</v>
      </c>
      <c r="P18" s="25">
        <v>1.2</v>
      </c>
      <c r="Q18" s="25">
        <v>0</v>
      </c>
      <c r="R18" s="25">
        <v>1</v>
      </c>
      <c r="S18" s="25">
        <v>1</v>
      </c>
      <c r="T18" s="25">
        <v>0</v>
      </c>
      <c r="U18" s="25">
        <v>1</v>
      </c>
      <c r="V18" s="25">
        <v>0</v>
      </c>
      <c r="W18" s="25">
        <v>1</v>
      </c>
      <c r="X18" s="25">
        <v>1</v>
      </c>
      <c r="Y18" s="25">
        <v>3</v>
      </c>
      <c r="Z18" s="25">
        <v>4</v>
      </c>
      <c r="AA18" s="25">
        <v>0</v>
      </c>
      <c r="AB18" s="25">
        <v>0</v>
      </c>
      <c r="AC18" s="25">
        <v>0</v>
      </c>
      <c r="AD18" s="25">
        <v>0</v>
      </c>
      <c r="AE18" s="25">
        <v>131</v>
      </c>
      <c r="AF18" s="25">
        <v>23.704625</v>
      </c>
      <c r="AG18" s="36">
        <v>0.41194968553459099</v>
      </c>
      <c r="AH18" s="36" t="s">
        <v>39</v>
      </c>
      <c r="AI18" s="36">
        <v>0.45454545454545497</v>
      </c>
      <c r="AJ18" s="36">
        <v>0.377142857142857</v>
      </c>
      <c r="AK18" s="25">
        <v>0</v>
      </c>
      <c r="AL18" s="25">
        <v>65</v>
      </c>
      <c r="AM18" s="25">
        <v>66</v>
      </c>
      <c r="AN18" s="25">
        <v>62</v>
      </c>
      <c r="AO18" s="25">
        <v>64</v>
      </c>
      <c r="AP18" s="25">
        <v>0</v>
      </c>
      <c r="AQ18" s="25">
        <v>0</v>
      </c>
      <c r="AR18" s="39" t="s">
        <v>39</v>
      </c>
      <c r="AS18" s="36">
        <v>0.961832061068702</v>
      </c>
      <c r="AT18" s="25">
        <v>228</v>
      </c>
      <c r="AU18" s="25">
        <v>220</v>
      </c>
      <c r="AV18" s="25">
        <v>448</v>
      </c>
      <c r="AX18" s="25" t="str">
        <f t="shared" ref="AX18" si="47">B18</f>
        <v>'20201125'</v>
      </c>
      <c r="AY18" s="25" t="s">
        <v>234</v>
      </c>
      <c r="AZ18" s="25">
        <f t="shared" si="1"/>
        <v>321</v>
      </c>
      <c r="BA18" s="25">
        <f t="shared" si="2"/>
        <v>936</v>
      </c>
      <c r="BB18" s="25">
        <f t="shared" si="3"/>
        <v>3507.2338000000022</v>
      </c>
      <c r="BC18" s="25">
        <f t="shared" ref="BC18" si="48">BB18/AZ18</f>
        <v>10.925961993769477</v>
      </c>
      <c r="BD18" s="25">
        <f t="shared" si="5"/>
        <v>125</v>
      </c>
      <c r="BE18" s="25">
        <f t="shared" si="6"/>
        <v>128</v>
      </c>
      <c r="BF18" s="25">
        <f t="shared" si="7"/>
        <v>0</v>
      </c>
      <c r="BG18" s="25">
        <f t="shared" si="8"/>
        <v>0</v>
      </c>
      <c r="BH18" s="25">
        <f t="shared" ref="BH18" si="49">SUM(BD18,BF18)</f>
        <v>125</v>
      </c>
      <c r="BI18" s="25">
        <f t="shared" ref="BI18" si="50">SUM(BE18,BG18)</f>
        <v>128</v>
      </c>
      <c r="BJ18" s="25">
        <f t="shared" si="10"/>
        <v>476</v>
      </c>
      <c r="BK18" s="25">
        <f t="shared" si="11"/>
        <v>460</v>
      </c>
    </row>
    <row r="19" spans="1:63" s="29" customFormat="1" x14ac:dyDescent="0.2">
      <c r="A19" s="29" t="s">
        <v>319</v>
      </c>
      <c r="B19" s="29" t="s">
        <v>315</v>
      </c>
      <c r="C19" s="29">
        <v>1000</v>
      </c>
      <c r="D19" s="29">
        <v>4</v>
      </c>
      <c r="E19" s="29">
        <v>1</v>
      </c>
      <c r="F19" s="29">
        <v>0</v>
      </c>
      <c r="G19" s="29">
        <v>2</v>
      </c>
      <c r="H19" s="29">
        <v>1</v>
      </c>
      <c r="I19" s="29">
        <v>2</v>
      </c>
      <c r="J19" s="29">
        <v>3</v>
      </c>
      <c r="K19" s="29">
        <v>1</v>
      </c>
      <c r="L19" s="29">
        <v>0</v>
      </c>
      <c r="M19" s="29">
        <v>0</v>
      </c>
      <c r="N19" s="29">
        <v>0.2</v>
      </c>
      <c r="O19" s="29">
        <v>0</v>
      </c>
      <c r="P19" s="29">
        <v>1.2</v>
      </c>
      <c r="Q19" s="29">
        <v>0</v>
      </c>
      <c r="R19" s="29">
        <v>10</v>
      </c>
      <c r="S19" s="29">
        <v>1</v>
      </c>
      <c r="T19" s="29">
        <v>0</v>
      </c>
      <c r="U19" s="29">
        <v>1</v>
      </c>
      <c r="V19" s="29">
        <v>0</v>
      </c>
      <c r="W19" s="29">
        <v>1</v>
      </c>
      <c r="X19" s="29">
        <v>1</v>
      </c>
      <c r="Y19" s="29">
        <v>3</v>
      </c>
      <c r="Z19" s="29">
        <v>4</v>
      </c>
      <c r="AA19" s="29">
        <v>0</v>
      </c>
      <c r="AB19" s="29">
        <v>0</v>
      </c>
      <c r="AC19" s="29">
        <v>0</v>
      </c>
      <c r="AD19" s="29">
        <v>0</v>
      </c>
      <c r="AE19" s="29">
        <v>223</v>
      </c>
      <c r="AF19" s="29">
        <v>54.375168333333299</v>
      </c>
      <c r="AG19" s="37">
        <v>0.73841059602648995</v>
      </c>
      <c r="AH19" s="37" t="s">
        <v>39</v>
      </c>
      <c r="AI19" s="37">
        <v>0.81935483870967696</v>
      </c>
      <c r="AJ19" s="37">
        <v>0.65306122448979598</v>
      </c>
      <c r="AK19" s="29">
        <v>0</v>
      </c>
      <c r="AL19" s="29">
        <v>127</v>
      </c>
      <c r="AM19" s="29">
        <v>96</v>
      </c>
      <c r="AN19" s="29">
        <v>95</v>
      </c>
      <c r="AO19" s="29">
        <v>94</v>
      </c>
      <c r="AP19" s="29">
        <v>0</v>
      </c>
      <c r="AQ19" s="29">
        <v>0</v>
      </c>
      <c r="AR19" s="43" t="s">
        <v>39</v>
      </c>
      <c r="AS19" s="37">
        <v>0.84753363228699596</v>
      </c>
      <c r="AT19" s="29">
        <v>232</v>
      </c>
      <c r="AU19" s="29">
        <v>228</v>
      </c>
      <c r="AV19" s="29">
        <v>460</v>
      </c>
      <c r="AX19" s="29" t="str">
        <f t="shared" ref="AX19" si="51">B19</f>
        <v>'20201127'</v>
      </c>
      <c r="AY19" s="29" t="s">
        <v>234</v>
      </c>
      <c r="AZ19" s="29">
        <f t="shared" si="1"/>
        <v>223</v>
      </c>
      <c r="BA19" s="29">
        <f t="shared" si="2"/>
        <v>460</v>
      </c>
      <c r="BB19" s="29">
        <f t="shared" si="3"/>
        <v>3262.5100999999981</v>
      </c>
      <c r="BC19" s="29">
        <f t="shared" ref="BC19" si="52">BB19/AZ19</f>
        <v>14.630090134529139</v>
      </c>
      <c r="BD19" s="29">
        <f t="shared" si="5"/>
        <v>95</v>
      </c>
      <c r="BE19" s="29">
        <f t="shared" si="6"/>
        <v>94</v>
      </c>
      <c r="BF19" s="29">
        <f t="shared" si="7"/>
        <v>0</v>
      </c>
      <c r="BG19" s="29">
        <f t="shared" si="8"/>
        <v>0</v>
      </c>
      <c r="BH19" s="29">
        <f t="shared" ref="BH19" si="53">SUM(BD19,BF19)</f>
        <v>95</v>
      </c>
      <c r="BI19" s="29">
        <f t="shared" ref="BI19" si="54">SUM(BE19,BG19)</f>
        <v>94</v>
      </c>
      <c r="BJ19" s="29">
        <f t="shared" si="10"/>
        <v>232</v>
      </c>
      <c r="BK19" s="29">
        <f t="shared" si="11"/>
        <v>228</v>
      </c>
    </row>
    <row r="20" spans="1:63" s="29" customFormat="1" x14ac:dyDescent="0.2">
      <c r="A20" s="29" t="s">
        <v>327</v>
      </c>
      <c r="B20" s="29" t="s">
        <v>324</v>
      </c>
      <c r="C20" s="29">
        <v>1000</v>
      </c>
      <c r="D20" s="29">
        <v>4</v>
      </c>
      <c r="E20" s="29">
        <v>1</v>
      </c>
      <c r="F20" s="29">
        <v>0</v>
      </c>
      <c r="G20" s="29">
        <v>2</v>
      </c>
      <c r="H20" s="29">
        <v>1</v>
      </c>
      <c r="I20" s="29">
        <v>2</v>
      </c>
      <c r="J20" s="29">
        <v>3</v>
      </c>
      <c r="K20" s="29">
        <v>1</v>
      </c>
      <c r="L20" s="29">
        <v>0</v>
      </c>
      <c r="M20" s="29">
        <v>0</v>
      </c>
      <c r="N20" s="29">
        <v>0.2</v>
      </c>
      <c r="O20" s="29">
        <v>0</v>
      </c>
      <c r="P20" s="29">
        <v>1.2</v>
      </c>
      <c r="Q20" s="29">
        <v>0</v>
      </c>
      <c r="R20" s="29">
        <v>7</v>
      </c>
      <c r="S20" s="29">
        <v>1</v>
      </c>
      <c r="T20" s="29">
        <v>0</v>
      </c>
      <c r="U20" s="29">
        <v>1</v>
      </c>
      <c r="V20" s="29">
        <v>0</v>
      </c>
      <c r="W20" s="29">
        <v>1</v>
      </c>
      <c r="X20" s="29">
        <v>1</v>
      </c>
      <c r="Y20" s="29">
        <v>3</v>
      </c>
      <c r="Z20" s="29">
        <v>4</v>
      </c>
      <c r="AA20" s="29">
        <v>0</v>
      </c>
      <c r="AB20" s="29">
        <v>0</v>
      </c>
      <c r="AC20" s="29">
        <v>0</v>
      </c>
      <c r="AD20" s="29">
        <v>0</v>
      </c>
      <c r="AE20" s="29">
        <v>295</v>
      </c>
      <c r="AF20" s="29">
        <v>81.454075000000003</v>
      </c>
      <c r="AG20" s="37">
        <v>0.793010752688172</v>
      </c>
      <c r="AH20" s="37" t="s">
        <v>39</v>
      </c>
      <c r="AI20" s="37">
        <v>0.80769230769230804</v>
      </c>
      <c r="AJ20" s="37">
        <v>0.77439024390243905</v>
      </c>
      <c r="AK20" s="29">
        <v>0</v>
      </c>
      <c r="AL20" s="29">
        <v>168</v>
      </c>
      <c r="AM20" s="29">
        <v>127</v>
      </c>
      <c r="AN20" s="29">
        <v>98</v>
      </c>
      <c r="AO20" s="29">
        <v>97</v>
      </c>
      <c r="AP20" s="29">
        <v>0</v>
      </c>
      <c r="AQ20" s="29">
        <v>0</v>
      </c>
      <c r="AR20" s="43" t="s">
        <v>39</v>
      </c>
      <c r="AS20" s="37">
        <v>0.66101694915254205</v>
      </c>
      <c r="AT20" s="29">
        <v>252</v>
      </c>
      <c r="AU20" s="29">
        <v>356</v>
      </c>
      <c r="AV20" s="29">
        <v>608</v>
      </c>
      <c r="AX20" s="29" t="str">
        <f t="shared" ref="AX20" si="55">B20</f>
        <v>'20201130'</v>
      </c>
      <c r="AY20" s="29" t="s">
        <v>234</v>
      </c>
      <c r="AZ20" s="29">
        <f t="shared" si="1"/>
        <v>295</v>
      </c>
      <c r="BA20" s="29">
        <f t="shared" si="2"/>
        <v>608</v>
      </c>
      <c r="BB20" s="29">
        <f t="shared" si="3"/>
        <v>4887.2444999999998</v>
      </c>
      <c r="BC20" s="29">
        <f t="shared" ref="BC20" si="56">BB20/AZ20</f>
        <v>16.566930508474577</v>
      </c>
      <c r="BD20" s="29">
        <f t="shared" si="5"/>
        <v>98</v>
      </c>
      <c r="BE20" s="29">
        <f t="shared" si="6"/>
        <v>97</v>
      </c>
      <c r="BF20" s="29">
        <f t="shared" si="7"/>
        <v>0</v>
      </c>
      <c r="BG20" s="29">
        <f t="shared" si="8"/>
        <v>0</v>
      </c>
      <c r="BH20" s="29">
        <f t="shared" ref="BH20" si="57">SUM(BD20,BF20)</f>
        <v>98</v>
      </c>
      <c r="BI20" s="29">
        <f t="shared" ref="BI20" si="58">SUM(BE20,BG20)</f>
        <v>97</v>
      </c>
      <c r="BJ20" s="29">
        <f t="shared" si="10"/>
        <v>252</v>
      </c>
      <c r="BK20" s="29">
        <f t="shared" si="11"/>
        <v>356</v>
      </c>
    </row>
    <row r="21" spans="1:63" x14ac:dyDescent="0.2">
      <c r="A21" s="18" t="s">
        <v>336</v>
      </c>
      <c r="B21" s="18" t="s">
        <v>335</v>
      </c>
      <c r="C21" s="18">
        <v>1000</v>
      </c>
      <c r="D21" s="18">
        <v>4</v>
      </c>
      <c r="E21" s="18">
        <v>1</v>
      </c>
      <c r="F21" s="18">
        <v>0</v>
      </c>
      <c r="G21" s="18">
        <v>2</v>
      </c>
      <c r="H21" s="18">
        <v>1</v>
      </c>
      <c r="I21" s="18">
        <v>2</v>
      </c>
      <c r="J21" s="18">
        <v>3</v>
      </c>
      <c r="K21" s="18">
        <v>1</v>
      </c>
      <c r="L21" s="18">
        <v>0</v>
      </c>
      <c r="M21" s="18">
        <v>0</v>
      </c>
      <c r="N21" s="18">
        <v>0.2</v>
      </c>
      <c r="O21" s="18">
        <v>0</v>
      </c>
      <c r="P21" s="18">
        <v>1.2</v>
      </c>
      <c r="Q21" s="18">
        <v>0</v>
      </c>
      <c r="R21" s="18">
        <v>6</v>
      </c>
      <c r="S21" s="18">
        <v>1</v>
      </c>
      <c r="T21" s="18">
        <v>0</v>
      </c>
      <c r="U21" s="18">
        <v>1</v>
      </c>
      <c r="V21" s="18">
        <v>0</v>
      </c>
      <c r="W21" s="18">
        <v>1</v>
      </c>
      <c r="X21" s="18">
        <v>1</v>
      </c>
      <c r="Y21" s="18">
        <v>1</v>
      </c>
      <c r="Z21" s="18">
        <v>4</v>
      </c>
      <c r="AA21" s="18">
        <v>0</v>
      </c>
      <c r="AB21" s="18">
        <v>0</v>
      </c>
      <c r="AC21" s="18">
        <v>0</v>
      </c>
      <c r="AD21" s="18">
        <v>0</v>
      </c>
      <c r="AE21" s="18">
        <v>293</v>
      </c>
      <c r="AF21" s="18">
        <v>77.892806666666701</v>
      </c>
      <c r="AG21" s="41">
        <v>0.68298368298368295</v>
      </c>
      <c r="AH21" s="41" t="s">
        <v>39</v>
      </c>
      <c r="AI21" s="41">
        <v>0.67248908296943199</v>
      </c>
      <c r="AJ21" s="41">
        <v>0.69499999999999995</v>
      </c>
      <c r="AK21" s="18">
        <v>0</v>
      </c>
      <c r="AL21" s="18">
        <v>154</v>
      </c>
      <c r="AM21" s="18">
        <v>139</v>
      </c>
      <c r="AN21" s="18">
        <v>116</v>
      </c>
      <c r="AO21" s="18">
        <v>115</v>
      </c>
      <c r="AP21" s="18">
        <v>0</v>
      </c>
      <c r="AQ21" s="18">
        <v>0</v>
      </c>
      <c r="AR21" s="42" t="s">
        <v>39</v>
      </c>
      <c r="AS21" s="41">
        <v>0.78839590443686003</v>
      </c>
      <c r="AT21" s="18">
        <v>312</v>
      </c>
      <c r="AU21" s="18">
        <v>356</v>
      </c>
      <c r="AV21" s="18">
        <v>668</v>
      </c>
      <c r="AX21" s="29" t="str">
        <f t="shared" ref="AX21" si="59">B21</f>
        <v>'20201201'</v>
      </c>
      <c r="AY21" s="29" t="s">
        <v>234</v>
      </c>
      <c r="AZ21" s="29">
        <f t="shared" si="1"/>
        <v>293</v>
      </c>
      <c r="BA21" s="29">
        <f t="shared" si="2"/>
        <v>668</v>
      </c>
      <c r="BB21" s="29">
        <f t="shared" si="3"/>
        <v>4673.5684000000019</v>
      </c>
      <c r="BC21" s="29">
        <f t="shared" ref="BC21" si="60">BB21/AZ21</f>
        <v>15.950745392491473</v>
      </c>
      <c r="BD21" s="29">
        <f t="shared" si="5"/>
        <v>116</v>
      </c>
      <c r="BE21" s="29">
        <f t="shared" si="6"/>
        <v>115</v>
      </c>
      <c r="BF21" s="29">
        <f t="shared" si="7"/>
        <v>0</v>
      </c>
      <c r="BG21" s="29">
        <f t="shared" si="8"/>
        <v>0</v>
      </c>
      <c r="BH21" s="29">
        <f t="shared" ref="BH21" si="61">SUM(BD21,BF21)</f>
        <v>116</v>
      </c>
      <c r="BI21" s="29">
        <f t="shared" ref="BI21" si="62">SUM(BE21,BG21)</f>
        <v>115</v>
      </c>
      <c r="BJ21" s="29">
        <f t="shared" si="10"/>
        <v>312</v>
      </c>
      <c r="BK21" s="29">
        <f t="shared" si="11"/>
        <v>356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20"/>
  <sheetViews>
    <sheetView workbookViewId="0">
      <selection activeCell="R20" sqref="R20"/>
    </sheetView>
  </sheetViews>
  <sheetFormatPr defaultColWidth="8.625" defaultRowHeight="12.75" x14ac:dyDescent="0.2"/>
  <cols>
    <col min="1" max="1" width="39.375" style="18" customWidth="1"/>
    <col min="2" max="2" width="8.625" style="18" bestFit="1" customWidth="1"/>
    <col min="3" max="3" width="8.625" style="18" customWidth="1"/>
    <col min="4" max="4" width="8.75" style="18" bestFit="1" customWidth="1"/>
    <col min="5" max="12" width="8.625" style="18" customWidth="1"/>
    <col min="13" max="18" width="8.75" style="18" bestFit="1" customWidth="1"/>
    <col min="19" max="24" width="8.75" style="18" hidden="1" customWidth="1"/>
    <col min="25" max="25" width="10.5" style="18" bestFit="1" customWidth="1"/>
    <col min="26" max="26" width="8.75" style="18" bestFit="1" customWidth="1"/>
    <col min="27" max="30" width="8.625" style="18" hidden="1" customWidth="1"/>
    <col min="31" max="31" width="8.625" style="18" customWidth="1"/>
    <col min="32" max="33" width="8.75" style="18" bestFit="1" customWidth="1"/>
    <col min="34" max="34" width="8.75" style="41" bestFit="1" customWidth="1"/>
    <col min="35" max="35" width="8.625" style="41"/>
    <col min="36" max="37" width="8.75" style="41" bestFit="1" customWidth="1"/>
    <col min="38" max="44" width="8.75" style="18" bestFit="1" customWidth="1"/>
    <col min="45" max="45" width="8.625" style="42"/>
    <col min="46" max="46" width="8.75" style="41" bestFit="1" customWidth="1"/>
    <col min="47" max="49" width="8.75" style="18" bestFit="1" customWidth="1"/>
    <col min="50" max="51" width="8.625" style="18"/>
    <col min="52" max="52" width="14.5" style="18" customWidth="1"/>
    <col min="53" max="62" width="8.75" style="18" bestFit="1" customWidth="1"/>
    <col min="63" max="64" width="8.625" style="18"/>
    <col min="65" max="66" width="8.75" style="18" bestFit="1" customWidth="1"/>
    <col min="67" max="16384" width="8.625" style="18"/>
  </cols>
  <sheetData>
    <row r="1" spans="1:68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280</v>
      </c>
      <c r="AF1" s="3" t="s">
        <v>16</v>
      </c>
      <c r="AG1" s="3" t="s">
        <v>21</v>
      </c>
      <c r="AH1" s="2" t="s">
        <v>17</v>
      </c>
      <c r="AI1" s="2" t="s">
        <v>19</v>
      </c>
      <c r="AJ1" s="2" t="s">
        <v>18</v>
      </c>
      <c r="AK1" s="2" t="s">
        <v>20</v>
      </c>
      <c r="AL1" s="4" t="s">
        <v>24</v>
      </c>
      <c r="AM1" s="4" t="s">
        <v>22</v>
      </c>
      <c r="AN1" s="4" t="s">
        <v>117</v>
      </c>
      <c r="AO1" s="4" t="s">
        <v>25</v>
      </c>
      <c r="AP1" s="4" t="s">
        <v>26</v>
      </c>
      <c r="AQ1" s="5" t="s">
        <v>27</v>
      </c>
      <c r="AR1" s="4" t="s">
        <v>28</v>
      </c>
      <c r="AS1" s="20" t="s">
        <v>29</v>
      </c>
      <c r="AT1" s="2" t="s">
        <v>30</v>
      </c>
      <c r="AU1" s="3" t="s">
        <v>32</v>
      </c>
      <c r="AV1" s="3" t="s">
        <v>33</v>
      </c>
      <c r="AW1" s="7" t="s">
        <v>31</v>
      </c>
      <c r="AY1" s="13" t="s">
        <v>84</v>
      </c>
      <c r="AZ1" s="9" t="s">
        <v>74</v>
      </c>
      <c r="BA1" s="9" t="s">
        <v>93</v>
      </c>
      <c r="BB1" s="9" t="s">
        <v>105</v>
      </c>
      <c r="BC1" s="9" t="s">
        <v>94</v>
      </c>
      <c r="BD1" s="15" t="s">
        <v>75</v>
      </c>
      <c r="BE1" s="2" t="s">
        <v>76</v>
      </c>
      <c r="BF1" s="2" t="s">
        <v>77</v>
      </c>
      <c r="BG1" s="2" t="s">
        <v>78</v>
      </c>
      <c r="BH1" s="2" t="s">
        <v>79</v>
      </c>
      <c r="BI1" s="2" t="s">
        <v>80</v>
      </c>
      <c r="BJ1" s="2" t="s">
        <v>81</v>
      </c>
      <c r="BK1" s="2" t="s">
        <v>290</v>
      </c>
      <c r="BL1" s="2" t="s">
        <v>291</v>
      </c>
      <c r="BM1" s="25">
        <f>SUM($AO$2:$AO$1048576,$AQ$2:$AQ$1048576)</f>
        <v>1080</v>
      </c>
      <c r="BN1" s="25">
        <f>SUM($AP$2:$AP$1048576,$AR$2:$AR$1048576)</f>
        <v>994</v>
      </c>
      <c r="BO1" s="25">
        <f>SUM($AU$2:$AU$1048576)</f>
        <v>3872</v>
      </c>
      <c r="BP1" s="25">
        <f>SUM($AV$2:$AV$1048576)</f>
        <v>3536</v>
      </c>
    </row>
    <row r="2" spans="1:68" s="25" customFormat="1" x14ac:dyDescent="0.2">
      <c r="A2" s="25" t="s">
        <v>236</v>
      </c>
      <c r="B2" s="38" t="s">
        <v>229</v>
      </c>
      <c r="C2" s="25">
        <v>1000</v>
      </c>
      <c r="D2" s="25">
        <v>2</v>
      </c>
      <c r="E2" s="25">
        <v>0</v>
      </c>
      <c r="F2" s="25">
        <v>1</v>
      </c>
      <c r="G2" s="25">
        <v>3</v>
      </c>
      <c r="H2" s="25">
        <v>0</v>
      </c>
      <c r="I2" s="25">
        <v>2</v>
      </c>
      <c r="J2" s="25">
        <v>0</v>
      </c>
      <c r="K2" s="25">
        <v>1</v>
      </c>
      <c r="L2" s="25">
        <v>3</v>
      </c>
      <c r="M2" s="25">
        <v>0</v>
      </c>
      <c r="N2" s="25">
        <v>0.25</v>
      </c>
      <c r="O2" s="25">
        <v>0</v>
      </c>
      <c r="P2" s="25">
        <v>0</v>
      </c>
      <c r="Q2" s="45">
        <v>0.2</v>
      </c>
      <c r="R2" s="25">
        <v>0</v>
      </c>
      <c r="S2" s="25">
        <v>1</v>
      </c>
      <c r="T2" s="25">
        <v>1</v>
      </c>
      <c r="U2" s="25">
        <v>1</v>
      </c>
      <c r="V2" s="25">
        <v>1</v>
      </c>
      <c r="W2" s="25">
        <v>1</v>
      </c>
      <c r="X2" s="25">
        <v>1</v>
      </c>
      <c r="Y2" s="25">
        <v>10000000000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F2" s="25">
        <v>38</v>
      </c>
      <c r="AG2" s="25">
        <v>25.492335000000001</v>
      </c>
      <c r="AH2" s="36">
        <v>0.77551020408163296</v>
      </c>
      <c r="AI2" s="36" t="s">
        <v>39</v>
      </c>
      <c r="AJ2" s="36">
        <v>0.81481481481481499</v>
      </c>
      <c r="AK2" s="36">
        <v>0.72727272727272696</v>
      </c>
      <c r="AL2" s="25">
        <v>0</v>
      </c>
      <c r="AM2" s="25">
        <v>22</v>
      </c>
      <c r="AN2" s="25">
        <v>16</v>
      </c>
      <c r="AO2" s="25">
        <v>22</v>
      </c>
      <c r="AP2" s="25">
        <v>16</v>
      </c>
      <c r="AQ2" s="25">
        <v>0</v>
      </c>
      <c r="AR2" s="25">
        <v>0</v>
      </c>
      <c r="AS2" s="39" t="s">
        <v>39</v>
      </c>
      <c r="AT2" s="36">
        <v>1</v>
      </c>
      <c r="AU2" s="25">
        <v>88</v>
      </c>
      <c r="AV2" s="25">
        <v>64</v>
      </c>
      <c r="AW2" s="25">
        <v>152</v>
      </c>
      <c r="AY2" s="25" t="str">
        <f t="shared" ref="AY2:AY9" si="0">B2</f>
        <v>'20201116'</v>
      </c>
      <c r="AZ2" s="25" t="s">
        <v>194</v>
      </c>
      <c r="BA2" s="25">
        <f t="shared" ref="BA2:BA10" si="1">SUMIF($B$2:$B$1048576,$B2,$AF$2:$AF$1048576)</f>
        <v>38</v>
      </c>
      <c r="BB2" s="25">
        <f t="shared" ref="BB2:BB10" si="2">SUMIF($B$2:$B$1048576,$B2,$AW$2:$AW$1048576)</f>
        <v>152</v>
      </c>
      <c r="BC2" s="25">
        <f t="shared" ref="BC2:BC10" si="3">SUMIF($B$2:$B$1048576,$B2,$AG$2:$AG$1048576)*60</f>
        <v>1529.5400999999999</v>
      </c>
      <c r="BD2" s="25">
        <f t="shared" ref="BD2" si="4">BC2/BA2</f>
        <v>40.251055263157895</v>
      </c>
      <c r="BE2" s="25">
        <f t="shared" ref="BE2:BE10" si="5">SUMIF($B$2:$B$1048576,$B2,$AO$2:$AO$1048576)</f>
        <v>22</v>
      </c>
      <c r="BF2" s="25">
        <f t="shared" ref="BF2:BF10" si="6">SUMIF($B$2:$B$1048576,$B2,$AP$2:$AP$1048576)</f>
        <v>16</v>
      </c>
      <c r="BG2" s="25">
        <f t="shared" ref="BG2:BG10" si="7">SUMIF($B$2:$B$1048576,$B2,$AQ$2:$AQ$1048576)</f>
        <v>0</v>
      </c>
      <c r="BH2" s="25">
        <f t="shared" ref="BH2:BH10" si="8">SUMIF($B$2:$B$1048576,$B2,$AR$2:$AR$1048576)</f>
        <v>0</v>
      </c>
      <c r="BI2" s="25">
        <f t="shared" ref="BI2:BJ2" si="9">SUM(BE2,BG2)</f>
        <v>22</v>
      </c>
      <c r="BJ2" s="25">
        <f t="shared" si="9"/>
        <v>16</v>
      </c>
      <c r="BK2" s="30">
        <f t="shared" ref="BK2:BK10" si="10">SUMIF($B$2:$B$1048576,$B2,$AU$2:$AU$1048576)</f>
        <v>88</v>
      </c>
      <c r="BL2" s="30">
        <f t="shared" ref="BL2:BL10" si="11">SUMIF($B$2:$B$1048576,$B2,$AV$2:$AV$1048576)</f>
        <v>64</v>
      </c>
      <c r="BM2" s="30"/>
      <c r="BN2" s="30"/>
      <c r="BO2" s="30"/>
      <c r="BP2" s="30"/>
    </row>
    <row r="3" spans="1:68" s="29" customFormat="1" x14ac:dyDescent="0.2">
      <c r="A3" s="29" t="s">
        <v>249</v>
      </c>
      <c r="B3" s="29" t="s">
        <v>243</v>
      </c>
      <c r="C3" s="29">
        <v>1000</v>
      </c>
      <c r="D3" s="29">
        <v>2</v>
      </c>
      <c r="E3" s="29">
        <v>0</v>
      </c>
      <c r="F3" s="29">
        <v>1</v>
      </c>
      <c r="G3" s="29">
        <v>3</v>
      </c>
      <c r="H3" s="29">
        <v>0</v>
      </c>
      <c r="I3" s="29">
        <v>2</v>
      </c>
      <c r="J3" s="29">
        <v>0</v>
      </c>
      <c r="K3" s="29">
        <v>1</v>
      </c>
      <c r="L3" s="29">
        <v>3</v>
      </c>
      <c r="M3" s="29">
        <v>0</v>
      </c>
      <c r="N3" s="29">
        <v>0.2</v>
      </c>
      <c r="O3" s="29">
        <v>0</v>
      </c>
      <c r="P3" s="29">
        <v>0</v>
      </c>
      <c r="Q3" s="29">
        <v>0</v>
      </c>
      <c r="R3" s="29">
        <v>0</v>
      </c>
      <c r="S3" s="29">
        <v>1</v>
      </c>
      <c r="T3" s="29">
        <v>1</v>
      </c>
      <c r="U3" s="29">
        <v>1</v>
      </c>
      <c r="V3" s="29">
        <v>1</v>
      </c>
      <c r="W3" s="29">
        <v>1</v>
      </c>
      <c r="X3" s="29">
        <v>1</v>
      </c>
      <c r="Y3" s="29">
        <v>10000000000</v>
      </c>
      <c r="Z3" s="29">
        <v>0</v>
      </c>
      <c r="AA3" s="29">
        <v>0</v>
      </c>
      <c r="AB3" s="29">
        <v>0</v>
      </c>
      <c r="AC3" s="29">
        <v>0</v>
      </c>
      <c r="AD3" s="29">
        <v>0</v>
      </c>
      <c r="AF3" s="29">
        <v>159</v>
      </c>
      <c r="AG3" s="29">
        <v>42.332614999999997</v>
      </c>
      <c r="AH3" s="37">
        <v>0.43681318681318698</v>
      </c>
      <c r="AI3" s="37" t="s">
        <v>39</v>
      </c>
      <c r="AJ3" s="37">
        <v>0.43842364532019701</v>
      </c>
      <c r="AK3" s="37">
        <v>0.434782608695652</v>
      </c>
      <c r="AL3" s="29">
        <v>0</v>
      </c>
      <c r="AM3" s="29">
        <v>89</v>
      </c>
      <c r="AN3" s="29">
        <v>70</v>
      </c>
      <c r="AO3" s="29">
        <v>85</v>
      </c>
      <c r="AP3" s="29">
        <v>70</v>
      </c>
      <c r="AQ3" s="29">
        <v>0</v>
      </c>
      <c r="AR3" s="29">
        <v>0</v>
      </c>
      <c r="AS3" s="43" t="s">
        <v>39</v>
      </c>
      <c r="AT3" s="37">
        <v>0.97484276729559804</v>
      </c>
      <c r="AU3" s="29">
        <v>340</v>
      </c>
      <c r="AV3" s="29">
        <v>280</v>
      </c>
      <c r="AW3" s="29">
        <v>620</v>
      </c>
      <c r="AY3" s="29" t="str">
        <f t="shared" si="0"/>
        <v>'20201117'</v>
      </c>
      <c r="AZ3" s="29" t="s">
        <v>194</v>
      </c>
      <c r="BA3" s="29">
        <f t="shared" si="1"/>
        <v>159</v>
      </c>
      <c r="BB3" s="29">
        <f t="shared" si="2"/>
        <v>620</v>
      </c>
      <c r="BC3" s="29">
        <f t="shared" si="3"/>
        <v>2539.9568999999997</v>
      </c>
      <c r="BD3" s="29">
        <f t="shared" ref="BD3" si="12">BC3/BA3</f>
        <v>15.974571698113206</v>
      </c>
      <c r="BE3" s="29">
        <f t="shared" si="5"/>
        <v>85</v>
      </c>
      <c r="BF3" s="29">
        <f t="shared" si="6"/>
        <v>70</v>
      </c>
      <c r="BG3" s="29">
        <f t="shared" si="7"/>
        <v>0</v>
      </c>
      <c r="BH3" s="29">
        <f t="shared" si="8"/>
        <v>0</v>
      </c>
      <c r="BI3" s="29">
        <f t="shared" ref="BI3" si="13">SUM(BE3,BG3)</f>
        <v>85</v>
      </c>
      <c r="BJ3" s="29">
        <f t="shared" ref="BJ3" si="14">SUM(BF3,BH3)</f>
        <v>70</v>
      </c>
      <c r="BK3" s="29">
        <f t="shared" si="10"/>
        <v>340</v>
      </c>
      <c r="BL3" s="29">
        <f t="shared" si="11"/>
        <v>280</v>
      </c>
    </row>
    <row r="4" spans="1:68" s="29" customFormat="1" x14ac:dyDescent="0.2">
      <c r="A4" s="29" t="s">
        <v>256</v>
      </c>
      <c r="B4" s="29" t="s">
        <v>248</v>
      </c>
      <c r="C4" s="29">
        <v>1000</v>
      </c>
      <c r="D4" s="29">
        <v>3</v>
      </c>
      <c r="E4" s="29">
        <v>0</v>
      </c>
      <c r="F4" s="29">
        <v>1</v>
      </c>
      <c r="G4" s="29">
        <v>3</v>
      </c>
      <c r="H4" s="29">
        <v>0</v>
      </c>
      <c r="I4" s="29">
        <v>2</v>
      </c>
      <c r="J4" s="29">
        <v>0</v>
      </c>
      <c r="K4" s="29">
        <v>1</v>
      </c>
      <c r="L4" s="29">
        <v>3</v>
      </c>
      <c r="M4" s="29">
        <v>0</v>
      </c>
      <c r="N4" s="29">
        <v>0.2</v>
      </c>
      <c r="O4" s="29">
        <v>0</v>
      </c>
      <c r="P4" s="29">
        <v>0</v>
      </c>
      <c r="Q4" s="29">
        <v>0</v>
      </c>
      <c r="R4" s="29">
        <v>0</v>
      </c>
      <c r="S4" s="29">
        <v>1</v>
      </c>
      <c r="T4" s="29">
        <v>1</v>
      </c>
      <c r="U4" s="29">
        <v>1</v>
      </c>
      <c r="V4" s="29">
        <v>1</v>
      </c>
      <c r="W4" s="29">
        <v>1</v>
      </c>
      <c r="X4" s="29">
        <v>1</v>
      </c>
      <c r="Y4" s="29">
        <v>10000000000</v>
      </c>
      <c r="Z4" s="29">
        <v>0</v>
      </c>
      <c r="AA4" s="29">
        <v>0</v>
      </c>
      <c r="AB4" s="29">
        <v>0</v>
      </c>
      <c r="AC4" s="29">
        <v>0</v>
      </c>
      <c r="AD4" s="29">
        <v>0</v>
      </c>
      <c r="AF4" s="29">
        <v>298</v>
      </c>
      <c r="AG4" s="29">
        <v>27.974903333333302</v>
      </c>
      <c r="AH4" s="37">
        <v>0.55700934579439298</v>
      </c>
      <c r="AI4" s="37" t="s">
        <v>39</v>
      </c>
      <c r="AJ4" s="37">
        <v>0.56083086053412501</v>
      </c>
      <c r="AK4" s="37">
        <v>0.55050505050505105</v>
      </c>
      <c r="AL4" s="29">
        <v>0</v>
      </c>
      <c r="AM4" s="29">
        <v>189</v>
      </c>
      <c r="AN4" s="29">
        <v>109</v>
      </c>
      <c r="AO4" s="29">
        <v>176</v>
      </c>
      <c r="AP4" s="29">
        <v>109</v>
      </c>
      <c r="AQ4" s="29">
        <v>0</v>
      </c>
      <c r="AR4" s="29">
        <v>0</v>
      </c>
      <c r="AS4" s="43" t="s">
        <v>39</v>
      </c>
      <c r="AT4" s="37">
        <v>0.95637583892617495</v>
      </c>
      <c r="AU4" s="29">
        <v>704</v>
      </c>
      <c r="AV4" s="29">
        <v>436</v>
      </c>
      <c r="AW4" s="29">
        <v>1140</v>
      </c>
      <c r="AY4" s="29" t="str">
        <f t="shared" si="0"/>
        <v>'20201118'</v>
      </c>
      <c r="AZ4" s="29" t="s">
        <v>194</v>
      </c>
      <c r="BA4" s="29">
        <f t="shared" si="1"/>
        <v>298</v>
      </c>
      <c r="BB4" s="29">
        <f t="shared" si="2"/>
        <v>1140</v>
      </c>
      <c r="BC4" s="29">
        <f t="shared" si="3"/>
        <v>1678.494199999998</v>
      </c>
      <c r="BD4" s="29">
        <f t="shared" ref="BD4" si="15">BC4/BA4</f>
        <v>5.6325308724832146</v>
      </c>
      <c r="BE4" s="29">
        <f t="shared" si="5"/>
        <v>176</v>
      </c>
      <c r="BF4" s="29">
        <f t="shared" si="6"/>
        <v>109</v>
      </c>
      <c r="BG4" s="29">
        <f t="shared" si="7"/>
        <v>0</v>
      </c>
      <c r="BH4" s="29">
        <f t="shared" si="8"/>
        <v>0</v>
      </c>
      <c r="BI4" s="29">
        <f t="shared" ref="BI4" si="16">SUM(BE4,BG4)</f>
        <v>176</v>
      </c>
      <c r="BJ4" s="29">
        <f t="shared" ref="BJ4" si="17">SUM(BF4,BH4)</f>
        <v>109</v>
      </c>
      <c r="BK4" s="29">
        <f t="shared" si="10"/>
        <v>704</v>
      </c>
      <c r="BL4" s="29">
        <f t="shared" si="11"/>
        <v>436</v>
      </c>
    </row>
    <row r="5" spans="1:68" s="29" customFormat="1" x14ac:dyDescent="0.2">
      <c r="A5" s="29" t="s">
        <v>265</v>
      </c>
      <c r="B5" s="29" t="s">
        <v>261</v>
      </c>
      <c r="C5" s="29">
        <v>1000</v>
      </c>
      <c r="D5" s="29">
        <v>4</v>
      </c>
      <c r="E5" s="29">
        <v>0</v>
      </c>
      <c r="F5" s="29">
        <v>1</v>
      </c>
      <c r="G5" s="29">
        <v>3</v>
      </c>
      <c r="H5" s="29">
        <v>0</v>
      </c>
      <c r="I5" s="29">
        <v>2</v>
      </c>
      <c r="J5" s="29">
        <v>0</v>
      </c>
      <c r="K5" s="29">
        <v>1</v>
      </c>
      <c r="L5" s="29">
        <v>3</v>
      </c>
      <c r="M5" s="29">
        <v>0</v>
      </c>
      <c r="N5" s="29">
        <v>0.2</v>
      </c>
      <c r="O5" s="29">
        <v>0</v>
      </c>
      <c r="P5" s="29">
        <v>0.2</v>
      </c>
      <c r="Q5" s="29">
        <v>0</v>
      </c>
      <c r="R5" s="29">
        <v>0</v>
      </c>
      <c r="S5" s="29">
        <v>1</v>
      </c>
      <c r="T5" s="29">
        <v>1</v>
      </c>
      <c r="U5" s="29">
        <v>1</v>
      </c>
      <c r="V5" s="29">
        <v>1</v>
      </c>
      <c r="W5" s="29">
        <v>1</v>
      </c>
      <c r="X5" s="29">
        <v>1</v>
      </c>
      <c r="Y5" s="29">
        <v>4</v>
      </c>
      <c r="Z5" s="29">
        <v>4</v>
      </c>
      <c r="AA5" s="29">
        <v>0</v>
      </c>
      <c r="AB5" s="29">
        <v>0</v>
      </c>
      <c r="AC5" s="29">
        <v>0</v>
      </c>
      <c r="AD5" s="29">
        <v>0</v>
      </c>
      <c r="AF5" s="29">
        <v>450</v>
      </c>
      <c r="AG5" s="29">
        <v>43.011119999999998</v>
      </c>
      <c r="AH5" s="37">
        <v>0.71315372424722701</v>
      </c>
      <c r="AI5" s="37" t="s">
        <v>39</v>
      </c>
      <c r="AJ5" s="37">
        <v>0.71599999999999997</v>
      </c>
      <c r="AK5" s="37">
        <v>0.71128608923884495</v>
      </c>
      <c r="AL5" s="29">
        <v>0</v>
      </c>
      <c r="AM5" s="29">
        <v>179</v>
      </c>
      <c r="AN5" s="29">
        <v>271</v>
      </c>
      <c r="AO5" s="29">
        <v>115</v>
      </c>
      <c r="AP5" s="29">
        <v>119</v>
      </c>
      <c r="AQ5" s="29">
        <v>0</v>
      </c>
      <c r="AR5" s="29">
        <v>0</v>
      </c>
      <c r="AS5" s="43" t="s">
        <v>39</v>
      </c>
      <c r="AT5" s="37">
        <v>0.52</v>
      </c>
      <c r="AU5" s="29">
        <v>460</v>
      </c>
      <c r="AV5" s="29">
        <v>476</v>
      </c>
      <c r="AW5" s="29">
        <v>936</v>
      </c>
      <c r="AY5" s="29" t="str">
        <f t="shared" si="0"/>
        <v>'20201119'</v>
      </c>
      <c r="AZ5" s="29" t="s">
        <v>221</v>
      </c>
      <c r="BA5" s="29">
        <f t="shared" si="1"/>
        <v>450</v>
      </c>
      <c r="BB5" s="29">
        <f t="shared" si="2"/>
        <v>936</v>
      </c>
      <c r="BC5" s="29">
        <f t="shared" si="3"/>
        <v>2580.6671999999999</v>
      </c>
      <c r="BD5" s="29">
        <f t="shared" ref="BD5" si="18">BC5/BA5</f>
        <v>5.7348159999999995</v>
      </c>
      <c r="BE5" s="29">
        <f t="shared" si="5"/>
        <v>115</v>
      </c>
      <c r="BF5" s="29">
        <f t="shared" si="6"/>
        <v>119</v>
      </c>
      <c r="BG5" s="29">
        <f t="shared" si="7"/>
        <v>0</v>
      </c>
      <c r="BH5" s="29">
        <f t="shared" si="8"/>
        <v>0</v>
      </c>
      <c r="BI5" s="29">
        <f t="shared" ref="BI5" si="19">SUM(BE5,BG5)</f>
        <v>115</v>
      </c>
      <c r="BJ5" s="29">
        <f t="shared" ref="BJ5" si="20">SUM(BF5,BH5)</f>
        <v>119</v>
      </c>
      <c r="BK5" s="29">
        <f t="shared" si="10"/>
        <v>460</v>
      </c>
      <c r="BL5" s="29">
        <f t="shared" si="11"/>
        <v>476</v>
      </c>
    </row>
    <row r="6" spans="1:68" s="29" customFormat="1" x14ac:dyDescent="0.2">
      <c r="A6" s="29" t="s">
        <v>274</v>
      </c>
      <c r="B6" s="29" t="s">
        <v>269</v>
      </c>
      <c r="C6" s="29">
        <v>1000</v>
      </c>
      <c r="D6" s="29">
        <v>4</v>
      </c>
      <c r="E6" s="29">
        <v>0</v>
      </c>
      <c r="F6" s="29">
        <v>1</v>
      </c>
      <c r="G6" s="29">
        <v>3</v>
      </c>
      <c r="H6" s="29">
        <v>0</v>
      </c>
      <c r="I6" s="29">
        <v>2</v>
      </c>
      <c r="J6" s="29">
        <v>0</v>
      </c>
      <c r="K6" s="29">
        <v>1</v>
      </c>
      <c r="L6" s="29">
        <v>3</v>
      </c>
      <c r="M6" s="29">
        <v>0</v>
      </c>
      <c r="N6" s="29">
        <v>0.2</v>
      </c>
      <c r="O6" s="29">
        <v>0</v>
      </c>
      <c r="P6" s="29">
        <v>1</v>
      </c>
      <c r="Q6" s="29">
        <v>0</v>
      </c>
      <c r="R6" s="29">
        <v>2</v>
      </c>
      <c r="S6" s="29">
        <v>1</v>
      </c>
      <c r="T6" s="29">
        <v>1</v>
      </c>
      <c r="U6" s="29">
        <v>1</v>
      </c>
      <c r="V6" s="29">
        <v>1</v>
      </c>
      <c r="W6" s="29">
        <v>1</v>
      </c>
      <c r="X6" s="29">
        <v>1</v>
      </c>
      <c r="Y6" s="29">
        <v>4</v>
      </c>
      <c r="Z6" s="29">
        <v>4</v>
      </c>
      <c r="AA6" s="29">
        <v>0</v>
      </c>
      <c r="AB6" s="29">
        <v>0</v>
      </c>
      <c r="AC6" s="29">
        <v>0</v>
      </c>
      <c r="AD6" s="29">
        <v>0</v>
      </c>
      <c r="AF6" s="29">
        <v>305</v>
      </c>
      <c r="AG6" s="29">
        <v>43.427711666666703</v>
      </c>
      <c r="AH6" s="37">
        <v>0.75495049504950495</v>
      </c>
      <c r="AI6" s="37" t="s">
        <v>39</v>
      </c>
      <c r="AJ6" s="37">
        <v>0.75</v>
      </c>
      <c r="AK6" s="37">
        <v>0.75925925925925897</v>
      </c>
      <c r="AL6" s="29">
        <v>0</v>
      </c>
      <c r="AM6" s="29">
        <v>141</v>
      </c>
      <c r="AN6" s="29">
        <v>164</v>
      </c>
      <c r="AO6" s="29">
        <v>98</v>
      </c>
      <c r="AP6" s="29">
        <v>101</v>
      </c>
      <c r="AQ6" s="29">
        <v>0</v>
      </c>
      <c r="AR6" s="29">
        <v>0</v>
      </c>
      <c r="AS6" s="43" t="s">
        <v>39</v>
      </c>
      <c r="AT6" s="37">
        <v>0.65245901639344295</v>
      </c>
      <c r="AU6" s="29">
        <v>348</v>
      </c>
      <c r="AV6" s="29">
        <v>304</v>
      </c>
      <c r="AW6" s="29">
        <v>652</v>
      </c>
      <c r="AY6" s="29" t="str">
        <f t="shared" si="0"/>
        <v>'20201120'</v>
      </c>
      <c r="AZ6" s="29" t="s">
        <v>221</v>
      </c>
      <c r="BA6" s="29">
        <f t="shared" si="1"/>
        <v>305</v>
      </c>
      <c r="BB6" s="29">
        <f t="shared" si="2"/>
        <v>652</v>
      </c>
      <c r="BC6" s="29">
        <f t="shared" si="3"/>
        <v>2605.6627000000021</v>
      </c>
      <c r="BD6" s="29">
        <f t="shared" ref="BD6" si="21">BC6/BA6</f>
        <v>8.5431563934426293</v>
      </c>
      <c r="BE6" s="29">
        <f t="shared" si="5"/>
        <v>98</v>
      </c>
      <c r="BF6" s="29">
        <f t="shared" si="6"/>
        <v>101</v>
      </c>
      <c r="BG6" s="29">
        <f t="shared" si="7"/>
        <v>0</v>
      </c>
      <c r="BH6" s="29">
        <f t="shared" si="8"/>
        <v>0</v>
      </c>
      <c r="BI6" s="29">
        <f t="shared" ref="BI6" si="22">SUM(BE6,BG6)</f>
        <v>98</v>
      </c>
      <c r="BJ6" s="29">
        <f t="shared" ref="BJ6" si="23">SUM(BF6,BH6)</f>
        <v>101</v>
      </c>
      <c r="BK6" s="29">
        <f t="shared" si="10"/>
        <v>348</v>
      </c>
      <c r="BL6" s="29">
        <f t="shared" si="11"/>
        <v>304</v>
      </c>
    </row>
    <row r="7" spans="1:68" x14ac:dyDescent="0.2">
      <c r="A7" s="18" t="s">
        <v>284</v>
      </c>
      <c r="B7" s="18" t="s">
        <v>278</v>
      </c>
      <c r="C7" s="18">
        <v>1000</v>
      </c>
      <c r="D7" s="18">
        <v>4</v>
      </c>
      <c r="E7" s="18">
        <v>0</v>
      </c>
      <c r="F7" s="18">
        <v>1</v>
      </c>
      <c r="G7" s="18">
        <v>3</v>
      </c>
      <c r="H7" s="18">
        <v>0</v>
      </c>
      <c r="I7" s="18">
        <v>2</v>
      </c>
      <c r="J7" s="18">
        <v>0</v>
      </c>
      <c r="K7" s="18">
        <v>1</v>
      </c>
      <c r="L7" s="18">
        <v>3</v>
      </c>
      <c r="M7" s="18">
        <v>0</v>
      </c>
      <c r="N7" s="18">
        <v>0.2</v>
      </c>
      <c r="O7" s="18">
        <v>0</v>
      </c>
      <c r="P7" s="18">
        <v>0</v>
      </c>
      <c r="Q7" s="18">
        <v>0</v>
      </c>
      <c r="R7" s="18">
        <v>0</v>
      </c>
      <c r="S7" s="18">
        <v>1</v>
      </c>
      <c r="T7" s="18">
        <v>1</v>
      </c>
      <c r="U7" s="18">
        <v>1</v>
      </c>
      <c r="V7" s="18">
        <v>1</v>
      </c>
      <c r="W7" s="18">
        <v>1</v>
      </c>
      <c r="X7" s="18">
        <v>1</v>
      </c>
      <c r="Y7" s="18">
        <v>4</v>
      </c>
      <c r="Z7" s="18">
        <v>1</v>
      </c>
      <c r="AA7" s="18">
        <v>0</v>
      </c>
      <c r="AB7" s="18">
        <v>0</v>
      </c>
      <c r="AC7" s="18">
        <v>0</v>
      </c>
      <c r="AD7" s="18">
        <v>0</v>
      </c>
      <c r="AE7" s="18">
        <v>5</v>
      </c>
      <c r="AF7" s="18">
        <v>12</v>
      </c>
      <c r="AG7" s="18">
        <v>5.4720599999999999</v>
      </c>
      <c r="AH7" s="41">
        <v>0.92307692307692302</v>
      </c>
      <c r="AI7" s="41" t="s">
        <v>39</v>
      </c>
      <c r="AJ7" s="41">
        <v>1</v>
      </c>
      <c r="AK7" s="41">
        <v>0.83333333333333304</v>
      </c>
      <c r="AL7" s="18">
        <v>0</v>
      </c>
      <c r="AM7" s="18">
        <v>7</v>
      </c>
      <c r="AN7" s="18">
        <v>5</v>
      </c>
      <c r="AO7" s="18">
        <v>5</v>
      </c>
      <c r="AP7" s="18">
        <v>5</v>
      </c>
      <c r="AQ7" s="18">
        <v>0</v>
      </c>
      <c r="AR7" s="18">
        <v>0</v>
      </c>
      <c r="AS7" s="42" t="s">
        <v>39</v>
      </c>
      <c r="AT7" s="41">
        <v>0.83333333333333304</v>
      </c>
      <c r="AU7" s="18">
        <v>20</v>
      </c>
      <c r="AV7" s="18">
        <v>20</v>
      </c>
      <c r="AW7" s="18">
        <v>40</v>
      </c>
      <c r="AY7" s="52" t="str">
        <f t="shared" si="0"/>
        <v>'20201123'</v>
      </c>
      <c r="AZ7" s="52" t="s">
        <v>280</v>
      </c>
      <c r="BA7" s="52">
        <f t="shared" si="1"/>
        <v>223</v>
      </c>
      <c r="BB7" s="52">
        <f t="shared" si="2"/>
        <v>560</v>
      </c>
      <c r="BC7" s="52">
        <f t="shared" si="3"/>
        <v>2919.3263999999999</v>
      </c>
      <c r="BD7" s="52">
        <f t="shared" ref="BD7" si="24">BC7/BA7</f>
        <v>13.091149775784753</v>
      </c>
      <c r="BE7" s="52">
        <f t="shared" si="5"/>
        <v>82</v>
      </c>
      <c r="BF7" s="52">
        <f t="shared" si="6"/>
        <v>83</v>
      </c>
      <c r="BG7" s="52">
        <f t="shared" si="7"/>
        <v>0</v>
      </c>
      <c r="BH7" s="52">
        <f t="shared" si="8"/>
        <v>0</v>
      </c>
      <c r="BI7" s="52">
        <f t="shared" ref="BI7" si="25">SUM(BE7,BG7)</f>
        <v>82</v>
      </c>
      <c r="BJ7" s="52">
        <f t="shared" ref="BJ7" si="26">SUM(BF7,BH7)</f>
        <v>83</v>
      </c>
      <c r="BK7" s="18">
        <f t="shared" si="10"/>
        <v>252</v>
      </c>
      <c r="BL7" s="18">
        <f t="shared" si="11"/>
        <v>308</v>
      </c>
    </row>
    <row r="8" spans="1:68" s="30" customFormat="1" x14ac:dyDescent="0.2">
      <c r="A8" s="30" t="s">
        <v>285</v>
      </c>
      <c r="B8" s="30" t="s">
        <v>278</v>
      </c>
      <c r="C8" s="30">
        <v>1000</v>
      </c>
      <c r="D8" s="30">
        <v>4</v>
      </c>
      <c r="E8" s="30">
        <v>0</v>
      </c>
      <c r="F8" s="30">
        <v>1</v>
      </c>
      <c r="G8" s="30">
        <v>3</v>
      </c>
      <c r="H8" s="30">
        <v>0</v>
      </c>
      <c r="I8" s="30">
        <v>2</v>
      </c>
      <c r="J8" s="30">
        <v>0</v>
      </c>
      <c r="K8" s="30">
        <v>1</v>
      </c>
      <c r="L8" s="30">
        <v>3</v>
      </c>
      <c r="M8" s="30">
        <v>0</v>
      </c>
      <c r="N8" s="30">
        <v>0.2</v>
      </c>
      <c r="O8" s="30">
        <v>0</v>
      </c>
      <c r="P8" s="30">
        <v>0.5</v>
      </c>
      <c r="Q8" s="30">
        <v>0</v>
      </c>
      <c r="R8" s="30">
        <v>0.5</v>
      </c>
      <c r="S8" s="30">
        <v>1</v>
      </c>
      <c r="T8" s="30">
        <v>1</v>
      </c>
      <c r="U8" s="30">
        <v>1</v>
      </c>
      <c r="V8" s="30">
        <v>1</v>
      </c>
      <c r="W8" s="30">
        <v>1</v>
      </c>
      <c r="X8" s="30">
        <v>1</v>
      </c>
      <c r="Y8" s="30">
        <v>4</v>
      </c>
      <c r="Z8" s="30">
        <v>4</v>
      </c>
      <c r="AA8" s="30">
        <v>0</v>
      </c>
      <c r="AB8" s="30">
        <v>0</v>
      </c>
      <c r="AC8" s="30">
        <v>0</v>
      </c>
      <c r="AD8" s="30">
        <v>0</v>
      </c>
      <c r="AE8" s="30">
        <v>5</v>
      </c>
      <c r="AF8" s="30">
        <v>32</v>
      </c>
      <c r="AG8" s="30">
        <v>5.4818800000000003</v>
      </c>
      <c r="AH8" s="35">
        <v>0.61538461538461497</v>
      </c>
      <c r="AI8" s="35" t="s">
        <v>39</v>
      </c>
      <c r="AJ8" s="35">
        <v>0.625</v>
      </c>
      <c r="AK8" s="35">
        <v>0.6</v>
      </c>
      <c r="AL8" s="30">
        <v>0</v>
      </c>
      <c r="AM8" s="30">
        <v>20</v>
      </c>
      <c r="AN8" s="30">
        <v>12</v>
      </c>
      <c r="AO8" s="30">
        <v>11</v>
      </c>
      <c r="AP8" s="30">
        <v>12</v>
      </c>
      <c r="AQ8" s="30">
        <v>0</v>
      </c>
      <c r="AR8" s="30">
        <v>0</v>
      </c>
      <c r="AS8" s="47" t="s">
        <v>39</v>
      </c>
      <c r="AT8" s="35">
        <v>0.71875</v>
      </c>
      <c r="AU8" s="30">
        <v>36</v>
      </c>
      <c r="AV8" s="30">
        <v>44</v>
      </c>
      <c r="AW8" s="30">
        <v>80</v>
      </c>
      <c r="AY8" s="30" t="str">
        <f t="shared" si="0"/>
        <v>'20201123'</v>
      </c>
      <c r="AZ8" s="30" t="s">
        <v>280</v>
      </c>
      <c r="BA8" s="30">
        <f t="shared" si="1"/>
        <v>223</v>
      </c>
      <c r="BB8" s="30">
        <f t="shared" si="2"/>
        <v>560</v>
      </c>
      <c r="BC8" s="30">
        <f t="shared" si="3"/>
        <v>2919.3263999999999</v>
      </c>
      <c r="BD8" s="30">
        <f t="shared" ref="BD8" si="27">BC8/BA8</f>
        <v>13.091149775784753</v>
      </c>
      <c r="BE8" s="30">
        <f t="shared" si="5"/>
        <v>82</v>
      </c>
      <c r="BF8" s="30">
        <f t="shared" si="6"/>
        <v>83</v>
      </c>
      <c r="BG8" s="30">
        <f t="shared" si="7"/>
        <v>0</v>
      </c>
      <c r="BH8" s="30">
        <f t="shared" si="8"/>
        <v>0</v>
      </c>
      <c r="BI8" s="30">
        <f t="shared" ref="BI8" si="28">SUM(BE8,BG8)</f>
        <v>82</v>
      </c>
      <c r="BJ8" s="30">
        <f t="shared" ref="BJ8" si="29">SUM(BF8,BH8)</f>
        <v>83</v>
      </c>
      <c r="BK8" s="30">
        <f t="shared" si="10"/>
        <v>252</v>
      </c>
      <c r="BL8" s="30">
        <f t="shared" si="11"/>
        <v>308</v>
      </c>
    </row>
    <row r="9" spans="1:68" s="25" customFormat="1" x14ac:dyDescent="0.2">
      <c r="A9" s="25" t="s">
        <v>286</v>
      </c>
      <c r="B9" s="25" t="s">
        <v>278</v>
      </c>
      <c r="C9" s="25">
        <v>1000</v>
      </c>
      <c r="D9" s="25">
        <v>4</v>
      </c>
      <c r="E9" s="25">
        <v>0</v>
      </c>
      <c r="F9" s="25">
        <v>1</v>
      </c>
      <c r="G9" s="25">
        <v>3</v>
      </c>
      <c r="H9" s="25">
        <v>0</v>
      </c>
      <c r="I9" s="25">
        <v>2</v>
      </c>
      <c r="J9" s="25">
        <v>0</v>
      </c>
      <c r="K9" s="25">
        <v>1</v>
      </c>
      <c r="L9" s="25">
        <v>3</v>
      </c>
      <c r="M9" s="25">
        <v>0</v>
      </c>
      <c r="N9" s="25">
        <v>0.2</v>
      </c>
      <c r="O9" s="25">
        <v>0</v>
      </c>
      <c r="P9" s="25">
        <v>1.2</v>
      </c>
      <c r="Q9" s="25">
        <v>0</v>
      </c>
      <c r="R9" s="25">
        <v>3</v>
      </c>
      <c r="S9" s="25">
        <v>1</v>
      </c>
      <c r="T9" s="25">
        <v>1</v>
      </c>
      <c r="U9" s="25">
        <v>1</v>
      </c>
      <c r="V9" s="25">
        <v>1</v>
      </c>
      <c r="W9" s="25">
        <v>1</v>
      </c>
      <c r="X9" s="25">
        <v>1</v>
      </c>
      <c r="Y9" s="25">
        <v>4</v>
      </c>
      <c r="Z9" s="25">
        <v>4</v>
      </c>
      <c r="AA9" s="25">
        <v>0</v>
      </c>
      <c r="AB9" s="25">
        <v>0</v>
      </c>
      <c r="AC9" s="25">
        <v>0</v>
      </c>
      <c r="AD9" s="25">
        <v>0</v>
      </c>
      <c r="AE9" s="25">
        <v>10</v>
      </c>
      <c r="AF9" s="25">
        <v>179</v>
      </c>
      <c r="AG9" s="25">
        <v>37.701500000000003</v>
      </c>
      <c r="AH9" s="36">
        <v>0.566455696202532</v>
      </c>
      <c r="AI9" s="36" t="s">
        <v>39</v>
      </c>
      <c r="AJ9" s="36">
        <v>0.67164179104477595</v>
      </c>
      <c r="AK9" s="36">
        <v>0.48901098901098899</v>
      </c>
      <c r="AL9" s="25">
        <v>0</v>
      </c>
      <c r="AM9" s="25">
        <v>90</v>
      </c>
      <c r="AN9" s="25">
        <v>89</v>
      </c>
      <c r="AO9" s="25">
        <v>66</v>
      </c>
      <c r="AP9" s="25">
        <v>66</v>
      </c>
      <c r="AQ9" s="25">
        <v>0</v>
      </c>
      <c r="AR9" s="25">
        <v>0</v>
      </c>
      <c r="AS9" s="39" t="s">
        <v>39</v>
      </c>
      <c r="AT9" s="36">
        <v>0.73743016759776503</v>
      </c>
      <c r="AU9" s="25">
        <v>196</v>
      </c>
      <c r="AV9" s="25">
        <v>244</v>
      </c>
      <c r="AW9" s="25">
        <v>440</v>
      </c>
      <c r="AY9" s="25" t="str">
        <f t="shared" si="0"/>
        <v>'20201123'</v>
      </c>
      <c r="AZ9" s="25" t="s">
        <v>280</v>
      </c>
      <c r="BA9" s="25">
        <f t="shared" si="1"/>
        <v>223</v>
      </c>
      <c r="BB9" s="25">
        <f t="shared" si="2"/>
        <v>560</v>
      </c>
      <c r="BC9" s="25">
        <f t="shared" si="3"/>
        <v>2919.3263999999999</v>
      </c>
      <c r="BD9" s="25">
        <f t="shared" ref="BD9:BD10" si="30">BC9/BA9</f>
        <v>13.091149775784753</v>
      </c>
      <c r="BE9" s="25">
        <f t="shared" si="5"/>
        <v>82</v>
      </c>
      <c r="BF9" s="25">
        <f t="shared" si="6"/>
        <v>83</v>
      </c>
      <c r="BG9" s="25">
        <f t="shared" si="7"/>
        <v>0</v>
      </c>
      <c r="BH9" s="25">
        <f t="shared" si="8"/>
        <v>0</v>
      </c>
      <c r="BI9" s="25">
        <f t="shared" ref="BI9:BI10" si="31">SUM(BE9,BG9)</f>
        <v>82</v>
      </c>
      <c r="BJ9" s="25">
        <f t="shared" ref="BJ9:BJ10" si="32">SUM(BF9,BH9)</f>
        <v>83</v>
      </c>
      <c r="BK9" s="25">
        <f t="shared" si="10"/>
        <v>252</v>
      </c>
      <c r="BL9" s="25">
        <f t="shared" si="11"/>
        <v>308</v>
      </c>
    </row>
    <row r="10" spans="1:68" s="29" customFormat="1" x14ac:dyDescent="0.2">
      <c r="A10" s="29" t="s">
        <v>294</v>
      </c>
      <c r="B10" s="29" t="s">
        <v>293</v>
      </c>
      <c r="C10" s="29">
        <v>1000</v>
      </c>
      <c r="D10" s="29">
        <v>4</v>
      </c>
      <c r="E10" s="29">
        <v>0</v>
      </c>
      <c r="F10" s="29">
        <v>1</v>
      </c>
      <c r="G10" s="29">
        <v>3</v>
      </c>
      <c r="H10" s="29">
        <v>0</v>
      </c>
      <c r="I10" s="29">
        <v>2</v>
      </c>
      <c r="J10" s="29">
        <v>0</v>
      </c>
      <c r="K10" s="29">
        <v>1</v>
      </c>
      <c r="L10" s="29">
        <v>3</v>
      </c>
      <c r="M10" s="29">
        <v>0</v>
      </c>
      <c r="N10" s="29">
        <v>0.2</v>
      </c>
      <c r="O10" s="29">
        <v>0</v>
      </c>
      <c r="P10" s="29">
        <v>0.5</v>
      </c>
      <c r="Q10" s="29">
        <v>0</v>
      </c>
      <c r="R10" s="29">
        <v>0.5</v>
      </c>
      <c r="S10" s="29">
        <v>1</v>
      </c>
      <c r="T10" s="29">
        <v>1</v>
      </c>
      <c r="U10" s="29">
        <v>1</v>
      </c>
      <c r="V10" s="29">
        <v>1</v>
      </c>
      <c r="W10" s="29">
        <v>1</v>
      </c>
      <c r="X10" s="29">
        <v>1</v>
      </c>
      <c r="Y10" s="29">
        <v>4</v>
      </c>
      <c r="Z10" s="29">
        <v>4</v>
      </c>
      <c r="AA10" s="29">
        <v>0</v>
      </c>
      <c r="AB10" s="29">
        <v>0</v>
      </c>
      <c r="AC10" s="29">
        <v>0</v>
      </c>
      <c r="AD10" s="29">
        <v>0</v>
      </c>
      <c r="AE10" s="29">
        <v>5</v>
      </c>
      <c r="AF10" s="29">
        <v>236</v>
      </c>
      <c r="AG10" s="29">
        <v>36.100871666666698</v>
      </c>
      <c r="AH10" s="37">
        <v>0.65921787709497204</v>
      </c>
      <c r="AI10" s="37" t="s">
        <v>39</v>
      </c>
      <c r="AJ10" s="37">
        <v>0.62019230769230804</v>
      </c>
      <c r="AK10" s="37">
        <v>0.71333333333333304</v>
      </c>
      <c r="AL10" s="29">
        <v>0</v>
      </c>
      <c r="AM10" s="29">
        <v>129</v>
      </c>
      <c r="AN10" s="29">
        <v>107</v>
      </c>
      <c r="AO10" s="29">
        <v>105</v>
      </c>
      <c r="AP10" s="29">
        <v>104</v>
      </c>
      <c r="AQ10" s="29">
        <v>0</v>
      </c>
      <c r="AR10" s="29">
        <v>0</v>
      </c>
      <c r="AS10" s="43" t="s">
        <v>39</v>
      </c>
      <c r="AT10" s="37">
        <v>0.88559322033898302</v>
      </c>
      <c r="AU10" s="29">
        <v>276</v>
      </c>
      <c r="AV10" s="29">
        <v>412</v>
      </c>
      <c r="AW10" s="29">
        <v>688</v>
      </c>
      <c r="AY10" s="29" t="str">
        <f t="shared" ref="AY10" si="33">B10</f>
        <v>'20201124'</v>
      </c>
      <c r="AZ10" s="29" t="s">
        <v>280</v>
      </c>
      <c r="BA10" s="29">
        <f t="shared" si="1"/>
        <v>236</v>
      </c>
      <c r="BB10" s="29">
        <f t="shared" si="2"/>
        <v>688</v>
      </c>
      <c r="BC10" s="29">
        <f t="shared" si="3"/>
        <v>2166.0523000000021</v>
      </c>
      <c r="BD10" s="29">
        <f t="shared" si="30"/>
        <v>9.1781877118644157</v>
      </c>
      <c r="BE10" s="29">
        <f t="shared" si="5"/>
        <v>105</v>
      </c>
      <c r="BF10" s="29">
        <f t="shared" si="6"/>
        <v>104</v>
      </c>
      <c r="BG10" s="29">
        <f t="shared" si="7"/>
        <v>0</v>
      </c>
      <c r="BH10" s="29">
        <f t="shared" si="8"/>
        <v>0</v>
      </c>
      <c r="BI10" s="29">
        <f t="shared" si="31"/>
        <v>105</v>
      </c>
      <c r="BJ10" s="29">
        <f t="shared" si="32"/>
        <v>104</v>
      </c>
      <c r="BK10" s="29">
        <f t="shared" si="10"/>
        <v>276</v>
      </c>
      <c r="BL10" s="29">
        <f t="shared" si="11"/>
        <v>412</v>
      </c>
    </row>
    <row r="11" spans="1:68" x14ac:dyDescent="0.2">
      <c r="A11" s="18" t="s">
        <v>304</v>
      </c>
      <c r="B11" s="18" t="s">
        <v>303</v>
      </c>
      <c r="C11" s="18">
        <v>1000</v>
      </c>
      <c r="D11" s="18">
        <v>4</v>
      </c>
      <c r="E11" s="18">
        <v>0</v>
      </c>
      <c r="F11" s="18">
        <v>1</v>
      </c>
      <c r="G11" s="18">
        <v>3</v>
      </c>
      <c r="H11" s="18">
        <v>0</v>
      </c>
      <c r="I11" s="18">
        <v>2</v>
      </c>
      <c r="J11" s="18">
        <v>0</v>
      </c>
      <c r="K11" s="18">
        <v>1</v>
      </c>
      <c r="L11" s="18">
        <v>3</v>
      </c>
      <c r="M11" s="18">
        <v>0</v>
      </c>
      <c r="N11" s="18">
        <v>0.2</v>
      </c>
      <c r="O11" s="18">
        <v>0</v>
      </c>
      <c r="P11" s="18">
        <v>0.5</v>
      </c>
      <c r="Q11" s="18">
        <v>0</v>
      </c>
      <c r="R11" s="18">
        <v>0.5</v>
      </c>
      <c r="S11" s="18">
        <v>1</v>
      </c>
      <c r="T11" s="18">
        <v>1</v>
      </c>
      <c r="U11" s="18">
        <v>1</v>
      </c>
      <c r="V11" s="18">
        <v>1</v>
      </c>
      <c r="W11" s="18">
        <v>1</v>
      </c>
      <c r="X11" s="18">
        <v>1</v>
      </c>
      <c r="Y11" s="18">
        <v>4</v>
      </c>
      <c r="Z11" s="18">
        <v>4</v>
      </c>
      <c r="AA11" s="18">
        <v>0</v>
      </c>
      <c r="AB11" s="18">
        <v>0</v>
      </c>
      <c r="AC11" s="18">
        <v>0</v>
      </c>
      <c r="AD11" s="18">
        <v>0</v>
      </c>
      <c r="AE11" s="18">
        <v>5</v>
      </c>
      <c r="AF11" s="18">
        <v>7</v>
      </c>
      <c r="AG11" s="18">
        <v>0.93689166666666701</v>
      </c>
      <c r="AH11" s="41">
        <v>0.77777777777777801</v>
      </c>
      <c r="AI11" s="41" t="s">
        <v>39</v>
      </c>
      <c r="AJ11" s="41">
        <v>0.71428571428571397</v>
      </c>
      <c r="AK11" s="41">
        <v>1</v>
      </c>
      <c r="AL11" s="18">
        <v>0</v>
      </c>
      <c r="AM11" s="18">
        <v>5</v>
      </c>
      <c r="AN11" s="18">
        <v>2</v>
      </c>
      <c r="AO11" s="18">
        <v>2</v>
      </c>
      <c r="AP11" s="18">
        <v>2</v>
      </c>
      <c r="AQ11" s="18">
        <v>0</v>
      </c>
      <c r="AR11" s="18">
        <v>0</v>
      </c>
      <c r="AS11" s="42" t="s">
        <v>39</v>
      </c>
      <c r="AT11" s="41">
        <v>0.57142857142857095</v>
      </c>
      <c r="AU11" s="18">
        <v>8</v>
      </c>
      <c r="AV11" s="18">
        <v>8</v>
      </c>
      <c r="AW11" s="18">
        <v>16</v>
      </c>
      <c r="AY11" s="18" t="str">
        <f t="shared" ref="AY11:AY14" si="34">B11</f>
        <v>'20201125'</v>
      </c>
      <c r="AZ11" s="18" t="s">
        <v>280</v>
      </c>
      <c r="BA11" s="30">
        <f t="shared" ref="BA11:BA20" si="35">SUMIF($B$2:$B$1048576,$B11,$AF$2:$AF$1048576)</f>
        <v>269</v>
      </c>
      <c r="BB11" s="30">
        <f t="shared" ref="BB11:BB20" si="36">SUMIF($B$2:$B$1048576,$B11,$AW$2:$AW$1048576)</f>
        <v>876</v>
      </c>
      <c r="BC11" s="30">
        <f t="shared" ref="BC11:BC20" si="37">SUMIF($B$2:$B$1048576,$B11,$AG$2:$AG$1048576)*60</f>
        <v>2289.1460000000015</v>
      </c>
      <c r="BD11" s="30">
        <f t="shared" ref="BD11:BD14" si="38">BC11/BA11</f>
        <v>8.5098364312267716</v>
      </c>
      <c r="BE11" s="30">
        <f t="shared" ref="BE11:BE20" si="39">SUMIF($B$2:$B$1048576,$B11,$AO$2:$AO$1048576)</f>
        <v>117</v>
      </c>
      <c r="BF11" s="30">
        <f t="shared" ref="BF11:BF20" si="40">SUMIF($B$2:$B$1048576,$B11,$AP$2:$AP$1048576)</f>
        <v>114</v>
      </c>
      <c r="BG11" s="30">
        <f t="shared" ref="BG11:BG20" si="41">SUMIF($B$2:$B$1048576,$B11,$AQ$2:$AQ$1048576)</f>
        <v>0</v>
      </c>
      <c r="BH11" s="30">
        <f t="shared" ref="BH11:BH20" si="42">SUMIF($B$2:$B$1048576,$B11,$AR$2:$AR$1048576)</f>
        <v>0</v>
      </c>
      <c r="BI11" s="18">
        <f t="shared" ref="BI11:BI14" si="43">SUM(BE11,BG11)</f>
        <v>117</v>
      </c>
      <c r="BJ11" s="18">
        <f t="shared" ref="BJ11:BJ14" si="44">SUM(BF11,BH11)</f>
        <v>114</v>
      </c>
      <c r="BK11" s="18">
        <f t="shared" ref="BK11:BK20" si="45">SUMIF($B$2:$B$1048576,$B11,$AU$2:$AU$1048576)</f>
        <v>436</v>
      </c>
      <c r="BL11" s="18">
        <f t="shared" ref="BL11:BL20" si="46">SUMIF($B$2:$B$1048576,$B11,$AV$2:$AV$1048576)</f>
        <v>440</v>
      </c>
    </row>
    <row r="12" spans="1:68" x14ac:dyDescent="0.2">
      <c r="A12" s="18" t="s">
        <v>305</v>
      </c>
      <c r="B12" s="18" t="s">
        <v>303</v>
      </c>
      <c r="C12" s="18">
        <v>1000</v>
      </c>
      <c r="D12" s="18">
        <v>4</v>
      </c>
      <c r="E12" s="18">
        <v>0</v>
      </c>
      <c r="F12" s="18">
        <v>1</v>
      </c>
      <c r="G12" s="18">
        <v>3</v>
      </c>
      <c r="H12" s="18">
        <v>0</v>
      </c>
      <c r="I12" s="18">
        <v>2</v>
      </c>
      <c r="J12" s="18">
        <v>0</v>
      </c>
      <c r="K12" s="18">
        <v>1</v>
      </c>
      <c r="L12" s="18">
        <v>3</v>
      </c>
      <c r="M12" s="18">
        <v>0</v>
      </c>
      <c r="N12" s="18">
        <v>0.2</v>
      </c>
      <c r="O12" s="18">
        <v>0</v>
      </c>
      <c r="P12" s="18">
        <v>0.5</v>
      </c>
      <c r="Q12" s="18">
        <v>0</v>
      </c>
      <c r="R12" s="18">
        <v>0.5</v>
      </c>
      <c r="S12" s="18">
        <v>1</v>
      </c>
      <c r="T12" s="18">
        <v>1</v>
      </c>
      <c r="U12" s="18">
        <v>1</v>
      </c>
      <c r="V12" s="18">
        <v>1</v>
      </c>
      <c r="W12" s="18">
        <v>1</v>
      </c>
      <c r="X12" s="18">
        <v>1</v>
      </c>
      <c r="Y12" s="18">
        <v>4</v>
      </c>
      <c r="Z12" s="18">
        <v>4</v>
      </c>
      <c r="AA12" s="18">
        <v>0</v>
      </c>
      <c r="AB12" s="18">
        <v>0</v>
      </c>
      <c r="AC12" s="18">
        <v>0</v>
      </c>
      <c r="AD12" s="18">
        <v>0</v>
      </c>
      <c r="AE12" s="18">
        <v>5</v>
      </c>
      <c r="AF12" s="18">
        <v>24</v>
      </c>
      <c r="AG12" s="18">
        <v>4.7610783333333302</v>
      </c>
      <c r="AH12" s="41">
        <v>0.64864864864864902</v>
      </c>
      <c r="AI12" s="41" t="s">
        <v>39</v>
      </c>
      <c r="AJ12" s="41">
        <v>0.68421052631579005</v>
      </c>
      <c r="AK12" s="41">
        <v>0.61111111111111105</v>
      </c>
      <c r="AL12" s="18">
        <v>0</v>
      </c>
      <c r="AM12" s="18">
        <v>13</v>
      </c>
      <c r="AN12" s="18">
        <v>11</v>
      </c>
      <c r="AO12" s="18">
        <v>10</v>
      </c>
      <c r="AP12" s="18">
        <v>11</v>
      </c>
      <c r="AQ12" s="18">
        <v>0</v>
      </c>
      <c r="AR12" s="18">
        <v>0</v>
      </c>
      <c r="AS12" s="42" t="s">
        <v>39</v>
      </c>
      <c r="AT12" s="41">
        <v>0.875</v>
      </c>
      <c r="AU12" s="18">
        <v>40</v>
      </c>
      <c r="AV12" s="18">
        <v>44</v>
      </c>
      <c r="AW12" s="18">
        <v>84</v>
      </c>
      <c r="AY12" s="18" t="str">
        <f t="shared" si="34"/>
        <v>'20201125'</v>
      </c>
      <c r="AZ12" s="18" t="s">
        <v>280</v>
      </c>
      <c r="BA12" s="30">
        <f t="shared" si="35"/>
        <v>269</v>
      </c>
      <c r="BB12" s="30">
        <f t="shared" si="36"/>
        <v>876</v>
      </c>
      <c r="BC12" s="30">
        <f t="shared" si="37"/>
        <v>2289.1460000000015</v>
      </c>
      <c r="BD12" s="30">
        <f t="shared" si="38"/>
        <v>8.5098364312267716</v>
      </c>
      <c r="BE12" s="30">
        <f t="shared" si="39"/>
        <v>117</v>
      </c>
      <c r="BF12" s="30">
        <f t="shared" si="40"/>
        <v>114</v>
      </c>
      <c r="BG12" s="30">
        <f t="shared" si="41"/>
        <v>0</v>
      </c>
      <c r="BH12" s="30">
        <f t="shared" si="42"/>
        <v>0</v>
      </c>
      <c r="BI12" s="18">
        <f t="shared" si="43"/>
        <v>117</v>
      </c>
      <c r="BJ12" s="18">
        <f t="shared" si="44"/>
        <v>114</v>
      </c>
      <c r="BK12" s="18">
        <f t="shared" si="45"/>
        <v>436</v>
      </c>
      <c r="BL12" s="18">
        <f t="shared" si="46"/>
        <v>440</v>
      </c>
    </row>
    <row r="13" spans="1:68" x14ac:dyDescent="0.2">
      <c r="A13" s="18" t="s">
        <v>307</v>
      </c>
      <c r="B13" s="18" t="s">
        <v>303</v>
      </c>
      <c r="C13" s="18">
        <v>1000</v>
      </c>
      <c r="D13" s="18">
        <v>4</v>
      </c>
      <c r="E13" s="18">
        <v>0</v>
      </c>
      <c r="F13" s="18">
        <v>1</v>
      </c>
      <c r="G13" s="18">
        <v>3</v>
      </c>
      <c r="H13" s="18">
        <v>0</v>
      </c>
      <c r="I13" s="18">
        <v>2</v>
      </c>
      <c r="J13" s="18">
        <v>0</v>
      </c>
      <c r="K13" s="18">
        <v>1</v>
      </c>
      <c r="L13" s="18">
        <v>3</v>
      </c>
      <c r="M13" s="18">
        <v>0</v>
      </c>
      <c r="N13" s="18">
        <v>0.2</v>
      </c>
      <c r="O13" s="18">
        <v>0</v>
      </c>
      <c r="P13" s="18">
        <v>0.8</v>
      </c>
      <c r="Q13" s="18">
        <v>0</v>
      </c>
      <c r="R13" s="18">
        <v>0.5</v>
      </c>
      <c r="S13" s="18">
        <v>1</v>
      </c>
      <c r="T13" s="18">
        <v>1</v>
      </c>
      <c r="U13" s="18">
        <v>1</v>
      </c>
      <c r="V13" s="18">
        <v>1</v>
      </c>
      <c r="W13" s="18">
        <v>1</v>
      </c>
      <c r="X13" s="18">
        <v>1</v>
      </c>
      <c r="Y13" s="18">
        <v>4</v>
      </c>
      <c r="Z13" s="18">
        <v>4</v>
      </c>
      <c r="AA13" s="18">
        <v>0</v>
      </c>
      <c r="AB13" s="18">
        <v>0</v>
      </c>
      <c r="AC13" s="18">
        <v>0</v>
      </c>
      <c r="AD13" s="18">
        <v>0</v>
      </c>
      <c r="AE13" s="18">
        <v>5</v>
      </c>
      <c r="AF13" s="18">
        <v>14</v>
      </c>
      <c r="AG13" s="18">
        <v>1.97628</v>
      </c>
      <c r="AH13" s="41">
        <v>0.60869565217391297</v>
      </c>
      <c r="AI13" s="41" t="s">
        <v>39</v>
      </c>
      <c r="AJ13" s="41">
        <v>0.57142857142857095</v>
      </c>
      <c r="AK13" s="41">
        <v>0.66666666666666696</v>
      </c>
      <c r="AL13" s="18">
        <v>0</v>
      </c>
      <c r="AM13" s="18">
        <v>8</v>
      </c>
      <c r="AN13" s="18">
        <v>6</v>
      </c>
      <c r="AO13" s="18">
        <v>6</v>
      </c>
      <c r="AP13" s="18">
        <v>5</v>
      </c>
      <c r="AQ13" s="18">
        <v>0</v>
      </c>
      <c r="AR13" s="18">
        <v>0</v>
      </c>
      <c r="AS13" s="42" t="s">
        <v>39</v>
      </c>
      <c r="AT13" s="41">
        <v>0.78571428571428603</v>
      </c>
      <c r="AU13" s="18">
        <v>24</v>
      </c>
      <c r="AV13" s="18">
        <v>20</v>
      </c>
      <c r="AW13" s="18">
        <v>44</v>
      </c>
      <c r="AY13" s="18" t="str">
        <f t="shared" si="34"/>
        <v>'20201125'</v>
      </c>
      <c r="AZ13" s="18" t="s">
        <v>280</v>
      </c>
      <c r="BA13" s="18">
        <f t="shared" si="35"/>
        <v>269</v>
      </c>
      <c r="BB13" s="18">
        <f t="shared" si="36"/>
        <v>876</v>
      </c>
      <c r="BC13" s="18">
        <f t="shared" si="37"/>
        <v>2289.1460000000015</v>
      </c>
      <c r="BD13" s="18">
        <f t="shared" si="38"/>
        <v>8.5098364312267716</v>
      </c>
      <c r="BE13" s="18">
        <f t="shared" si="39"/>
        <v>117</v>
      </c>
      <c r="BF13" s="18">
        <f t="shared" si="40"/>
        <v>114</v>
      </c>
      <c r="BG13" s="18">
        <f t="shared" si="41"/>
        <v>0</v>
      </c>
      <c r="BH13" s="18">
        <f t="shared" si="42"/>
        <v>0</v>
      </c>
      <c r="BI13" s="18">
        <f t="shared" si="43"/>
        <v>117</v>
      </c>
      <c r="BJ13" s="18">
        <f t="shared" si="44"/>
        <v>114</v>
      </c>
      <c r="BK13" s="18">
        <f t="shared" si="45"/>
        <v>436</v>
      </c>
      <c r="BL13" s="18">
        <f t="shared" si="46"/>
        <v>440</v>
      </c>
    </row>
    <row r="14" spans="1:68" x14ac:dyDescent="0.2">
      <c r="A14" s="18" t="s">
        <v>306</v>
      </c>
      <c r="B14" s="18" t="s">
        <v>303</v>
      </c>
      <c r="C14" s="18">
        <v>1000</v>
      </c>
      <c r="D14" s="18">
        <v>4</v>
      </c>
      <c r="E14" s="18">
        <v>0</v>
      </c>
      <c r="F14" s="18">
        <v>1</v>
      </c>
      <c r="G14" s="18">
        <v>3</v>
      </c>
      <c r="H14" s="18">
        <v>0</v>
      </c>
      <c r="I14" s="18">
        <v>2</v>
      </c>
      <c r="J14" s="18">
        <v>0</v>
      </c>
      <c r="K14" s="18">
        <v>1</v>
      </c>
      <c r="L14" s="18">
        <v>3</v>
      </c>
      <c r="M14" s="18">
        <v>0</v>
      </c>
      <c r="N14" s="18">
        <v>0.2</v>
      </c>
      <c r="O14" s="18">
        <v>0</v>
      </c>
      <c r="P14" s="18">
        <v>1</v>
      </c>
      <c r="Q14" s="18">
        <v>0</v>
      </c>
      <c r="R14" s="18">
        <v>0.5</v>
      </c>
      <c r="S14" s="18">
        <v>1</v>
      </c>
      <c r="T14" s="18">
        <v>1</v>
      </c>
      <c r="U14" s="18">
        <v>1</v>
      </c>
      <c r="V14" s="18">
        <v>1</v>
      </c>
      <c r="W14" s="18">
        <v>1</v>
      </c>
      <c r="X14" s="18">
        <v>1</v>
      </c>
      <c r="Y14" s="18">
        <v>4</v>
      </c>
      <c r="Z14" s="18">
        <v>4</v>
      </c>
      <c r="AA14" s="18">
        <v>0</v>
      </c>
      <c r="AB14" s="18">
        <v>0</v>
      </c>
      <c r="AC14" s="18">
        <v>0</v>
      </c>
      <c r="AD14" s="18">
        <v>0</v>
      </c>
      <c r="AE14" s="18">
        <v>5</v>
      </c>
      <c r="AF14" s="18">
        <v>9</v>
      </c>
      <c r="AG14" s="18">
        <v>1.6923049999999999</v>
      </c>
      <c r="AH14" s="41">
        <v>0.52941176470588203</v>
      </c>
      <c r="AI14" s="41" t="s">
        <v>39</v>
      </c>
      <c r="AJ14" s="41">
        <v>0.6</v>
      </c>
      <c r="AK14" s="41">
        <v>0.42857142857142899</v>
      </c>
      <c r="AL14" s="18">
        <v>0</v>
      </c>
      <c r="AM14" s="18">
        <v>6</v>
      </c>
      <c r="AN14" s="18">
        <v>3</v>
      </c>
      <c r="AO14" s="18">
        <v>5</v>
      </c>
      <c r="AP14" s="18">
        <v>3</v>
      </c>
      <c r="AQ14" s="18">
        <v>0</v>
      </c>
      <c r="AR14" s="18">
        <v>0</v>
      </c>
      <c r="AS14" s="42" t="s">
        <v>39</v>
      </c>
      <c r="AT14" s="41">
        <v>0.88888888888888895</v>
      </c>
      <c r="AU14" s="18">
        <v>20</v>
      </c>
      <c r="AV14" s="18">
        <v>12</v>
      </c>
      <c r="AW14" s="18">
        <v>32</v>
      </c>
      <c r="AY14" s="18" t="str">
        <f t="shared" si="34"/>
        <v>'20201125'</v>
      </c>
      <c r="AZ14" s="18" t="s">
        <v>280</v>
      </c>
      <c r="BA14" s="18">
        <f t="shared" si="35"/>
        <v>269</v>
      </c>
      <c r="BB14" s="18">
        <f t="shared" si="36"/>
        <v>876</v>
      </c>
      <c r="BC14" s="18">
        <f t="shared" si="37"/>
        <v>2289.1460000000015</v>
      </c>
      <c r="BD14" s="18">
        <f t="shared" si="38"/>
        <v>8.5098364312267716</v>
      </c>
      <c r="BE14" s="18">
        <f t="shared" si="39"/>
        <v>117</v>
      </c>
      <c r="BF14" s="18">
        <f t="shared" si="40"/>
        <v>114</v>
      </c>
      <c r="BG14" s="18">
        <f t="shared" si="41"/>
        <v>0</v>
      </c>
      <c r="BH14" s="18">
        <f t="shared" si="42"/>
        <v>0</v>
      </c>
      <c r="BI14" s="18">
        <f t="shared" si="43"/>
        <v>117</v>
      </c>
      <c r="BJ14" s="18">
        <f t="shared" si="44"/>
        <v>114</v>
      </c>
      <c r="BK14" s="18">
        <f t="shared" si="45"/>
        <v>436</v>
      </c>
      <c r="BL14" s="18">
        <f t="shared" si="46"/>
        <v>440</v>
      </c>
    </row>
    <row r="15" spans="1:68" s="25" customFormat="1" x14ac:dyDescent="0.2">
      <c r="A15" s="25" t="s">
        <v>308</v>
      </c>
      <c r="B15" s="25" t="s">
        <v>303</v>
      </c>
      <c r="C15" s="25">
        <v>1000</v>
      </c>
      <c r="D15" s="25">
        <v>4</v>
      </c>
      <c r="E15" s="25">
        <v>0</v>
      </c>
      <c r="F15" s="25">
        <v>1</v>
      </c>
      <c r="G15" s="25">
        <v>3</v>
      </c>
      <c r="H15" s="25">
        <v>0</v>
      </c>
      <c r="I15" s="25">
        <v>2</v>
      </c>
      <c r="J15" s="25">
        <v>0</v>
      </c>
      <c r="K15" s="25">
        <v>1</v>
      </c>
      <c r="L15" s="25">
        <v>3</v>
      </c>
      <c r="M15" s="25">
        <v>0</v>
      </c>
      <c r="N15" s="25">
        <v>0.2</v>
      </c>
      <c r="O15" s="25">
        <v>0</v>
      </c>
      <c r="P15" s="25">
        <v>1.2</v>
      </c>
      <c r="Q15" s="25">
        <v>0</v>
      </c>
      <c r="R15" s="25">
        <v>0.5</v>
      </c>
      <c r="S15" s="25">
        <v>1</v>
      </c>
      <c r="T15" s="25">
        <v>1</v>
      </c>
      <c r="U15" s="25">
        <v>1</v>
      </c>
      <c r="V15" s="25">
        <v>1</v>
      </c>
      <c r="W15" s="25">
        <v>1</v>
      </c>
      <c r="X15" s="25">
        <v>1</v>
      </c>
      <c r="Y15" s="25">
        <v>4</v>
      </c>
      <c r="Z15" s="25">
        <v>4</v>
      </c>
      <c r="AA15" s="25">
        <v>0</v>
      </c>
      <c r="AB15" s="25">
        <v>0</v>
      </c>
      <c r="AC15" s="25">
        <v>0</v>
      </c>
      <c r="AD15" s="25">
        <v>0</v>
      </c>
      <c r="AE15" s="25">
        <v>5</v>
      </c>
      <c r="AF15" s="25">
        <v>3</v>
      </c>
      <c r="AG15" s="25">
        <v>0.49060166666666699</v>
      </c>
      <c r="AH15" s="36">
        <v>0.5</v>
      </c>
      <c r="AI15" s="36" t="s">
        <v>39</v>
      </c>
      <c r="AJ15" s="36">
        <v>0.4</v>
      </c>
      <c r="AK15" s="36">
        <v>1</v>
      </c>
      <c r="AL15" s="25">
        <v>0</v>
      </c>
      <c r="AM15" s="25">
        <v>2</v>
      </c>
      <c r="AN15" s="25">
        <v>1</v>
      </c>
      <c r="AO15" s="25">
        <v>2</v>
      </c>
      <c r="AP15" s="25">
        <v>1</v>
      </c>
      <c r="AQ15" s="25">
        <v>0</v>
      </c>
      <c r="AR15" s="25">
        <v>0</v>
      </c>
      <c r="AS15" s="39" t="s">
        <v>39</v>
      </c>
      <c r="AT15" s="36">
        <v>1</v>
      </c>
      <c r="AU15" s="25">
        <v>8</v>
      </c>
      <c r="AV15" s="25">
        <v>4</v>
      </c>
      <c r="AW15" s="25">
        <v>12</v>
      </c>
      <c r="AY15" s="25" t="str">
        <f t="shared" ref="AY15:AY16" si="47">B15</f>
        <v>'20201125'</v>
      </c>
      <c r="AZ15" s="25" t="s">
        <v>280</v>
      </c>
      <c r="BA15" s="25">
        <f t="shared" si="35"/>
        <v>269</v>
      </c>
      <c r="BB15" s="25">
        <f t="shared" si="36"/>
        <v>876</v>
      </c>
      <c r="BC15" s="25">
        <f t="shared" si="37"/>
        <v>2289.1460000000015</v>
      </c>
      <c r="BD15" s="25">
        <f t="shared" ref="BD15:BD16" si="48">BC15/BA15</f>
        <v>8.5098364312267716</v>
      </c>
      <c r="BE15" s="25">
        <f t="shared" si="39"/>
        <v>117</v>
      </c>
      <c r="BF15" s="25">
        <f t="shared" si="40"/>
        <v>114</v>
      </c>
      <c r="BG15" s="25">
        <f t="shared" si="41"/>
        <v>0</v>
      </c>
      <c r="BH15" s="25">
        <f t="shared" si="42"/>
        <v>0</v>
      </c>
      <c r="BI15" s="25">
        <f t="shared" ref="BI15:BI16" si="49">SUM(BE15,BG15)</f>
        <v>117</v>
      </c>
      <c r="BJ15" s="25">
        <f t="shared" ref="BJ15:BJ16" si="50">SUM(BF15,BH15)</f>
        <v>114</v>
      </c>
      <c r="BK15" s="25">
        <f t="shared" si="45"/>
        <v>436</v>
      </c>
      <c r="BL15" s="25">
        <f t="shared" si="46"/>
        <v>440</v>
      </c>
    </row>
    <row r="16" spans="1:68" s="25" customFormat="1" x14ac:dyDescent="0.2">
      <c r="A16" s="25" t="s">
        <v>309</v>
      </c>
      <c r="B16" s="25" t="s">
        <v>303</v>
      </c>
      <c r="C16" s="25">
        <v>1000</v>
      </c>
      <c r="D16" s="25">
        <v>4</v>
      </c>
      <c r="E16" s="25">
        <v>0</v>
      </c>
      <c r="F16" s="25">
        <v>1</v>
      </c>
      <c r="G16" s="25">
        <v>3</v>
      </c>
      <c r="H16" s="25">
        <v>0</v>
      </c>
      <c r="I16" s="25">
        <v>2</v>
      </c>
      <c r="J16" s="25">
        <v>0</v>
      </c>
      <c r="K16" s="25">
        <v>1</v>
      </c>
      <c r="L16" s="25">
        <v>3</v>
      </c>
      <c r="M16" s="25">
        <v>0</v>
      </c>
      <c r="N16" s="25">
        <v>0.2</v>
      </c>
      <c r="O16" s="25">
        <v>0</v>
      </c>
      <c r="P16" s="25">
        <v>1.2</v>
      </c>
      <c r="Q16" s="25">
        <v>0</v>
      </c>
      <c r="R16" s="25">
        <v>3</v>
      </c>
      <c r="S16" s="25">
        <v>1</v>
      </c>
      <c r="T16" s="25">
        <v>1</v>
      </c>
      <c r="U16" s="25">
        <v>1</v>
      </c>
      <c r="V16" s="25">
        <v>1</v>
      </c>
      <c r="W16" s="25">
        <v>1</v>
      </c>
      <c r="X16" s="25">
        <v>1</v>
      </c>
      <c r="Y16" s="25">
        <v>1</v>
      </c>
      <c r="Z16" s="25">
        <v>1</v>
      </c>
      <c r="AA16" s="25">
        <v>0</v>
      </c>
      <c r="AB16" s="25">
        <v>0</v>
      </c>
      <c r="AC16" s="25">
        <v>0</v>
      </c>
      <c r="AD16" s="25">
        <v>0</v>
      </c>
      <c r="AF16" s="25">
        <v>212</v>
      </c>
      <c r="AG16" s="25">
        <v>28.295276666666702</v>
      </c>
      <c r="AH16" s="36">
        <v>0.72602739726027399</v>
      </c>
      <c r="AI16" s="36" t="s">
        <v>39</v>
      </c>
      <c r="AJ16" s="36">
        <v>0.69696969696969702</v>
      </c>
      <c r="AK16" s="36">
        <v>0.76377952755905498</v>
      </c>
      <c r="AL16" s="36">
        <v>0</v>
      </c>
      <c r="AM16" s="25">
        <v>115</v>
      </c>
      <c r="AN16" s="25">
        <v>97</v>
      </c>
      <c r="AO16" s="25">
        <v>92</v>
      </c>
      <c r="AP16" s="25">
        <v>92</v>
      </c>
      <c r="AQ16" s="25">
        <v>0</v>
      </c>
      <c r="AR16" s="25">
        <v>0</v>
      </c>
      <c r="AS16" s="25" t="s">
        <v>39</v>
      </c>
      <c r="AT16" s="39">
        <v>0.86792452830188704</v>
      </c>
      <c r="AU16" s="25">
        <v>336</v>
      </c>
      <c r="AV16" s="25">
        <v>352</v>
      </c>
      <c r="AW16" s="25">
        <v>688</v>
      </c>
      <c r="AY16" s="25" t="str">
        <f t="shared" si="47"/>
        <v>'20201125'</v>
      </c>
      <c r="AZ16" s="25" t="s">
        <v>280</v>
      </c>
      <c r="BA16" s="25">
        <f t="shared" si="35"/>
        <v>269</v>
      </c>
      <c r="BB16" s="25">
        <f t="shared" si="36"/>
        <v>876</v>
      </c>
      <c r="BC16" s="25">
        <f t="shared" si="37"/>
        <v>2289.1460000000015</v>
      </c>
      <c r="BD16" s="25">
        <f t="shared" si="48"/>
        <v>8.5098364312267716</v>
      </c>
      <c r="BE16" s="25">
        <f t="shared" si="39"/>
        <v>117</v>
      </c>
      <c r="BF16" s="25">
        <f t="shared" si="40"/>
        <v>114</v>
      </c>
      <c r="BG16" s="25">
        <f t="shared" si="41"/>
        <v>0</v>
      </c>
      <c r="BH16" s="25">
        <f t="shared" si="42"/>
        <v>0</v>
      </c>
      <c r="BI16" s="25">
        <f t="shared" si="49"/>
        <v>117</v>
      </c>
      <c r="BJ16" s="25">
        <f t="shared" si="50"/>
        <v>114</v>
      </c>
      <c r="BK16" s="25">
        <f t="shared" si="45"/>
        <v>436</v>
      </c>
      <c r="BL16" s="25">
        <f t="shared" si="46"/>
        <v>440</v>
      </c>
    </row>
    <row r="17" spans="1:64" s="29" customFormat="1" x14ac:dyDescent="0.2">
      <c r="A17" s="29" t="s">
        <v>320</v>
      </c>
      <c r="B17" s="29" t="s">
        <v>315</v>
      </c>
      <c r="C17" s="29">
        <v>1000</v>
      </c>
      <c r="D17" s="29">
        <v>4</v>
      </c>
      <c r="E17" s="29">
        <v>0</v>
      </c>
      <c r="F17" s="29">
        <v>1</v>
      </c>
      <c r="G17" s="29">
        <v>3</v>
      </c>
      <c r="H17" s="29">
        <v>0</v>
      </c>
      <c r="I17" s="29">
        <v>2</v>
      </c>
      <c r="J17" s="29">
        <v>0</v>
      </c>
      <c r="K17" s="29">
        <v>1</v>
      </c>
      <c r="L17" s="29">
        <v>3</v>
      </c>
      <c r="M17" s="29">
        <v>0</v>
      </c>
      <c r="N17" s="29">
        <v>0.2</v>
      </c>
      <c r="O17" s="29">
        <v>0</v>
      </c>
      <c r="P17" s="29">
        <v>1.2</v>
      </c>
      <c r="Q17" s="29">
        <v>0</v>
      </c>
      <c r="R17" s="29">
        <v>7</v>
      </c>
      <c r="S17" s="29">
        <v>1</v>
      </c>
      <c r="T17" s="29">
        <v>1</v>
      </c>
      <c r="U17" s="29">
        <v>1</v>
      </c>
      <c r="V17" s="29">
        <v>1</v>
      </c>
      <c r="W17" s="29">
        <v>1</v>
      </c>
      <c r="X17" s="29">
        <v>1</v>
      </c>
      <c r="Y17" s="29">
        <v>4</v>
      </c>
      <c r="Z17" s="29">
        <v>4</v>
      </c>
      <c r="AA17" s="29">
        <v>0</v>
      </c>
      <c r="AB17" s="29">
        <v>0</v>
      </c>
      <c r="AC17" s="29">
        <v>0</v>
      </c>
      <c r="AD17" s="29">
        <v>0</v>
      </c>
      <c r="AE17" s="29">
        <v>5</v>
      </c>
      <c r="AF17" s="29">
        <v>155</v>
      </c>
      <c r="AG17" s="29">
        <v>47.286228333333298</v>
      </c>
      <c r="AH17" s="37">
        <v>0.659574468085106</v>
      </c>
      <c r="AI17" s="37" t="s">
        <v>39</v>
      </c>
      <c r="AJ17" s="37">
        <v>0.63779527559055105</v>
      </c>
      <c r="AK17" s="37">
        <v>0.68518518518518501</v>
      </c>
      <c r="AL17" s="29">
        <v>0</v>
      </c>
      <c r="AM17" s="29">
        <v>81</v>
      </c>
      <c r="AN17" s="29">
        <v>74</v>
      </c>
      <c r="AO17" s="29">
        <v>72</v>
      </c>
      <c r="AP17" s="29">
        <v>72</v>
      </c>
      <c r="AQ17" s="29">
        <v>0</v>
      </c>
      <c r="AR17" s="29">
        <v>0</v>
      </c>
      <c r="AS17" s="43" t="s">
        <v>39</v>
      </c>
      <c r="AT17" s="37">
        <v>0.92903225806451595</v>
      </c>
      <c r="AU17" s="29">
        <v>224</v>
      </c>
      <c r="AV17" s="29">
        <v>252</v>
      </c>
      <c r="AW17" s="29">
        <v>476</v>
      </c>
      <c r="AY17" s="29" t="str">
        <f t="shared" ref="AY17:AY19" si="51">B17</f>
        <v>'20201127'</v>
      </c>
      <c r="AZ17" s="29" t="s">
        <v>280</v>
      </c>
      <c r="BA17" s="29">
        <f t="shared" si="35"/>
        <v>155</v>
      </c>
      <c r="BB17" s="29">
        <f t="shared" si="36"/>
        <v>476</v>
      </c>
      <c r="BC17" s="29">
        <f t="shared" si="37"/>
        <v>2837.173699999998</v>
      </c>
      <c r="BD17" s="29">
        <f t="shared" ref="BD17:BD19" si="52">BC17/BA17</f>
        <v>18.30434645161289</v>
      </c>
      <c r="BE17" s="29">
        <f t="shared" si="39"/>
        <v>72</v>
      </c>
      <c r="BF17" s="29">
        <f t="shared" si="40"/>
        <v>72</v>
      </c>
      <c r="BG17" s="29">
        <f t="shared" si="41"/>
        <v>0</v>
      </c>
      <c r="BH17" s="29">
        <f t="shared" si="42"/>
        <v>0</v>
      </c>
      <c r="BI17" s="29">
        <f t="shared" ref="BI17:BI19" si="53">SUM(BE17,BG17)</f>
        <v>72</v>
      </c>
      <c r="BJ17" s="29">
        <f t="shared" ref="BJ17:BJ19" si="54">SUM(BF17,BH17)</f>
        <v>72</v>
      </c>
      <c r="BK17" s="29">
        <f t="shared" si="45"/>
        <v>224</v>
      </c>
      <c r="BL17" s="29">
        <f t="shared" si="46"/>
        <v>252</v>
      </c>
    </row>
    <row r="18" spans="1:64" x14ac:dyDescent="0.2">
      <c r="A18" s="18" t="s">
        <v>331</v>
      </c>
      <c r="B18" s="18" t="s">
        <v>324</v>
      </c>
      <c r="C18" s="18">
        <v>1000</v>
      </c>
      <c r="D18" s="18">
        <v>4</v>
      </c>
      <c r="E18" s="18">
        <v>0</v>
      </c>
      <c r="F18" s="18">
        <v>1</v>
      </c>
      <c r="G18" s="18">
        <v>3</v>
      </c>
      <c r="H18" s="18">
        <v>0</v>
      </c>
      <c r="I18" s="18">
        <v>2</v>
      </c>
      <c r="J18" s="18">
        <v>0</v>
      </c>
      <c r="K18" s="18">
        <v>1</v>
      </c>
      <c r="L18" s="18">
        <v>3</v>
      </c>
      <c r="M18" s="18">
        <v>0</v>
      </c>
      <c r="N18" s="18">
        <v>0.2</v>
      </c>
      <c r="O18" s="18">
        <v>0</v>
      </c>
      <c r="P18" s="18">
        <v>1.2</v>
      </c>
      <c r="Q18" s="18">
        <v>0</v>
      </c>
      <c r="R18" s="18">
        <v>1</v>
      </c>
      <c r="S18" s="18">
        <v>1</v>
      </c>
      <c r="T18" s="18">
        <v>1</v>
      </c>
      <c r="U18" s="18">
        <v>1</v>
      </c>
      <c r="V18" s="18">
        <v>1</v>
      </c>
      <c r="W18" s="18">
        <v>1</v>
      </c>
      <c r="X18" s="18">
        <v>1</v>
      </c>
      <c r="Y18" s="18">
        <v>4</v>
      </c>
      <c r="Z18" s="18">
        <v>4</v>
      </c>
      <c r="AA18" s="18">
        <v>0</v>
      </c>
      <c r="AB18" s="18">
        <v>0</v>
      </c>
      <c r="AC18" s="18">
        <v>0</v>
      </c>
      <c r="AD18" s="18">
        <v>0</v>
      </c>
      <c r="AE18" s="18">
        <v>5</v>
      </c>
      <c r="AF18" s="18">
        <v>2</v>
      </c>
      <c r="AG18" s="18">
        <v>0.46353333333333302</v>
      </c>
      <c r="AH18" s="41">
        <v>1</v>
      </c>
      <c r="AI18" s="41" t="s">
        <v>39</v>
      </c>
      <c r="AJ18" s="41">
        <v>1</v>
      </c>
      <c r="AK18" s="41">
        <v>1</v>
      </c>
      <c r="AL18" s="18">
        <v>0</v>
      </c>
      <c r="AM18" s="18">
        <v>1</v>
      </c>
      <c r="AN18" s="18">
        <v>1</v>
      </c>
      <c r="AO18" s="18">
        <v>1</v>
      </c>
      <c r="AP18" s="18">
        <v>1</v>
      </c>
      <c r="AQ18" s="18">
        <v>0</v>
      </c>
      <c r="AR18" s="18">
        <v>0</v>
      </c>
      <c r="AS18" s="42" t="s">
        <v>39</v>
      </c>
      <c r="AT18" s="41">
        <v>1</v>
      </c>
      <c r="AU18" s="18">
        <v>0</v>
      </c>
      <c r="AV18" s="18">
        <v>4</v>
      </c>
      <c r="AW18" s="18">
        <v>4</v>
      </c>
      <c r="AY18" s="18" t="str">
        <f t="shared" si="51"/>
        <v>'20201130'</v>
      </c>
      <c r="AZ18" s="18" t="s">
        <v>280</v>
      </c>
      <c r="BA18" s="18">
        <f t="shared" si="35"/>
        <v>181</v>
      </c>
      <c r="BB18" s="18">
        <f t="shared" si="36"/>
        <v>508</v>
      </c>
      <c r="BC18" s="18">
        <f t="shared" si="37"/>
        <v>3254.4616999999998</v>
      </c>
      <c r="BD18" s="18">
        <f t="shared" si="52"/>
        <v>17.98045138121547</v>
      </c>
      <c r="BE18" s="18">
        <f t="shared" si="39"/>
        <v>85</v>
      </c>
      <c r="BF18" s="18">
        <f t="shared" si="40"/>
        <v>86</v>
      </c>
      <c r="BG18" s="18">
        <f t="shared" si="41"/>
        <v>0</v>
      </c>
      <c r="BH18" s="18">
        <f t="shared" si="42"/>
        <v>0</v>
      </c>
      <c r="BI18" s="18">
        <f t="shared" si="53"/>
        <v>85</v>
      </c>
      <c r="BJ18" s="18">
        <f t="shared" si="54"/>
        <v>86</v>
      </c>
      <c r="BK18" s="18">
        <f t="shared" si="45"/>
        <v>292</v>
      </c>
      <c r="BL18" s="18">
        <f t="shared" si="46"/>
        <v>216</v>
      </c>
    </row>
    <row r="19" spans="1:64" s="25" customFormat="1" x14ac:dyDescent="0.2">
      <c r="A19" s="25" t="s">
        <v>332</v>
      </c>
      <c r="B19" s="25" t="s">
        <v>324</v>
      </c>
      <c r="C19" s="25">
        <v>1000</v>
      </c>
      <c r="D19" s="25">
        <v>4</v>
      </c>
      <c r="E19" s="25">
        <v>0</v>
      </c>
      <c r="F19" s="25">
        <v>1</v>
      </c>
      <c r="G19" s="25">
        <v>3</v>
      </c>
      <c r="H19" s="25">
        <v>0</v>
      </c>
      <c r="I19" s="25">
        <v>2</v>
      </c>
      <c r="J19" s="25">
        <v>0</v>
      </c>
      <c r="K19" s="25">
        <v>1</v>
      </c>
      <c r="L19" s="25">
        <v>3</v>
      </c>
      <c r="M19" s="25">
        <v>0</v>
      </c>
      <c r="N19" s="25">
        <v>0.2</v>
      </c>
      <c r="O19" s="25">
        <v>0</v>
      </c>
      <c r="P19" s="25">
        <v>1.2</v>
      </c>
      <c r="Q19" s="25">
        <v>0</v>
      </c>
      <c r="R19" s="25">
        <v>8</v>
      </c>
      <c r="S19" s="25">
        <v>1</v>
      </c>
      <c r="T19" s="25">
        <v>1</v>
      </c>
      <c r="U19" s="25">
        <v>1</v>
      </c>
      <c r="V19" s="25">
        <v>1</v>
      </c>
      <c r="W19" s="25">
        <v>1</v>
      </c>
      <c r="X19" s="25">
        <v>1</v>
      </c>
      <c r="Y19" s="25">
        <v>4</v>
      </c>
      <c r="Z19" s="25">
        <v>4</v>
      </c>
      <c r="AA19" s="25">
        <v>0</v>
      </c>
      <c r="AB19" s="25">
        <v>0</v>
      </c>
      <c r="AC19" s="25">
        <v>0</v>
      </c>
      <c r="AD19" s="25">
        <v>0</v>
      </c>
      <c r="AE19" s="25">
        <v>5</v>
      </c>
      <c r="AF19" s="25">
        <v>179</v>
      </c>
      <c r="AG19" s="25">
        <v>53.777495000000002</v>
      </c>
      <c r="AH19" s="36">
        <v>0.61092150170648496</v>
      </c>
      <c r="AI19" s="36" t="s">
        <v>39</v>
      </c>
      <c r="AJ19" s="36">
        <v>0.63309352517985595</v>
      </c>
      <c r="AK19" s="36">
        <v>0.59090909090909105</v>
      </c>
      <c r="AL19" s="25">
        <v>0</v>
      </c>
      <c r="AM19" s="25">
        <v>88</v>
      </c>
      <c r="AN19" s="25">
        <v>91</v>
      </c>
      <c r="AO19" s="25">
        <v>84</v>
      </c>
      <c r="AP19" s="25">
        <v>85</v>
      </c>
      <c r="AQ19" s="25">
        <v>0</v>
      </c>
      <c r="AR19" s="25">
        <v>0</v>
      </c>
      <c r="AS19" s="39" t="s">
        <v>39</v>
      </c>
      <c r="AT19" s="36">
        <v>0.94413407821229101</v>
      </c>
      <c r="AU19" s="25">
        <v>292</v>
      </c>
      <c r="AV19" s="25">
        <v>212</v>
      </c>
      <c r="AW19" s="25">
        <v>504</v>
      </c>
      <c r="AY19" s="25" t="str">
        <f t="shared" si="51"/>
        <v>'20201130'</v>
      </c>
      <c r="AZ19" s="25" t="s">
        <v>280</v>
      </c>
      <c r="BA19" s="25">
        <f t="shared" si="35"/>
        <v>181</v>
      </c>
      <c r="BB19" s="25">
        <f t="shared" si="36"/>
        <v>508</v>
      </c>
      <c r="BC19" s="25">
        <f t="shared" si="37"/>
        <v>3254.4616999999998</v>
      </c>
      <c r="BD19" s="25">
        <f t="shared" si="52"/>
        <v>17.98045138121547</v>
      </c>
      <c r="BE19" s="25">
        <f t="shared" si="39"/>
        <v>85</v>
      </c>
      <c r="BF19" s="25">
        <f t="shared" si="40"/>
        <v>86</v>
      </c>
      <c r="BG19" s="25">
        <f t="shared" si="41"/>
        <v>0</v>
      </c>
      <c r="BH19" s="25">
        <f t="shared" si="42"/>
        <v>0</v>
      </c>
      <c r="BI19" s="25">
        <f t="shared" si="53"/>
        <v>85</v>
      </c>
      <c r="BJ19" s="25">
        <f t="shared" si="54"/>
        <v>86</v>
      </c>
      <c r="BK19" s="25">
        <f t="shared" si="45"/>
        <v>292</v>
      </c>
      <c r="BL19" s="25">
        <f t="shared" si="46"/>
        <v>216</v>
      </c>
    </row>
    <row r="20" spans="1:64" x14ac:dyDescent="0.2">
      <c r="A20" s="18" t="s">
        <v>338</v>
      </c>
      <c r="B20" s="18" t="s">
        <v>335</v>
      </c>
      <c r="C20" s="18">
        <v>1000</v>
      </c>
      <c r="D20" s="18">
        <v>4</v>
      </c>
      <c r="E20" s="18">
        <v>0</v>
      </c>
      <c r="F20" s="18">
        <v>1</v>
      </c>
      <c r="G20" s="18">
        <v>3</v>
      </c>
      <c r="H20" s="18">
        <v>0</v>
      </c>
      <c r="I20" s="18">
        <v>2</v>
      </c>
      <c r="J20" s="18">
        <v>0</v>
      </c>
      <c r="K20" s="18">
        <v>1</v>
      </c>
      <c r="L20" s="18">
        <v>3</v>
      </c>
      <c r="M20" s="18">
        <v>0</v>
      </c>
      <c r="N20" s="18">
        <v>0.2</v>
      </c>
      <c r="O20" s="18">
        <v>0</v>
      </c>
      <c r="P20" s="18">
        <v>1.2</v>
      </c>
      <c r="Q20" s="18">
        <v>0</v>
      </c>
      <c r="R20" s="18">
        <v>4</v>
      </c>
      <c r="S20" s="18">
        <v>1</v>
      </c>
      <c r="T20" s="18">
        <v>1</v>
      </c>
      <c r="U20" s="18">
        <v>1</v>
      </c>
      <c r="V20" s="18">
        <v>1</v>
      </c>
      <c r="W20" s="18">
        <v>1</v>
      </c>
      <c r="X20" s="18">
        <v>1</v>
      </c>
      <c r="Y20" s="18">
        <v>1</v>
      </c>
      <c r="Z20" s="18">
        <v>4</v>
      </c>
      <c r="AA20" s="18">
        <v>0</v>
      </c>
      <c r="AB20" s="18">
        <v>0</v>
      </c>
      <c r="AC20" s="18">
        <v>0</v>
      </c>
      <c r="AD20" s="18">
        <v>0</v>
      </c>
      <c r="AE20" s="18">
        <v>5</v>
      </c>
      <c r="AF20" s="18">
        <v>281</v>
      </c>
      <c r="AG20" s="18">
        <v>67.397253333333296</v>
      </c>
      <c r="AH20" s="41">
        <v>0.64597701149425302</v>
      </c>
      <c r="AI20" s="41" t="s">
        <v>39</v>
      </c>
      <c r="AJ20" s="41">
        <v>0.62019230769230804</v>
      </c>
      <c r="AK20" s="41">
        <v>0.66960352422907499</v>
      </c>
      <c r="AL20" s="18">
        <v>0</v>
      </c>
      <c r="AM20" s="18">
        <v>129</v>
      </c>
      <c r="AN20" s="18">
        <v>152</v>
      </c>
      <c r="AO20" s="18">
        <v>123</v>
      </c>
      <c r="AP20" s="18">
        <v>120</v>
      </c>
      <c r="AQ20" s="18">
        <v>0</v>
      </c>
      <c r="AR20" s="18">
        <v>0</v>
      </c>
      <c r="AS20" s="42" t="s">
        <v>39</v>
      </c>
      <c r="AT20" s="41">
        <v>0.86476868327402101</v>
      </c>
      <c r="AU20" s="18">
        <v>452</v>
      </c>
      <c r="AV20" s="18">
        <v>348</v>
      </c>
      <c r="AW20" s="18">
        <v>800</v>
      </c>
      <c r="AY20" s="25" t="str">
        <f t="shared" ref="AY20" si="55">B20</f>
        <v>'20201201'</v>
      </c>
      <c r="AZ20" s="25" t="s">
        <v>280</v>
      </c>
      <c r="BA20" s="25">
        <f t="shared" si="35"/>
        <v>281</v>
      </c>
      <c r="BB20" s="25">
        <f t="shared" si="36"/>
        <v>800</v>
      </c>
      <c r="BC20" s="25">
        <f t="shared" si="37"/>
        <v>4043.8351999999977</v>
      </c>
      <c r="BD20" s="25">
        <f t="shared" ref="BD20" si="56">BC20/BA20</f>
        <v>14.39087259786476</v>
      </c>
      <c r="BE20" s="25">
        <f t="shared" si="39"/>
        <v>123</v>
      </c>
      <c r="BF20" s="25">
        <f t="shared" si="40"/>
        <v>120</v>
      </c>
      <c r="BG20" s="25">
        <f t="shared" si="41"/>
        <v>0</v>
      </c>
      <c r="BH20" s="25">
        <f t="shared" si="42"/>
        <v>0</v>
      </c>
      <c r="BI20" s="25">
        <f t="shared" ref="BI20" si="57">SUM(BE20,BG20)</f>
        <v>123</v>
      </c>
      <c r="BJ20" s="25">
        <f t="shared" ref="BJ20" si="58">SUM(BF20,BH20)</f>
        <v>120</v>
      </c>
      <c r="BK20" s="25">
        <f t="shared" si="45"/>
        <v>452</v>
      </c>
      <c r="BL20" s="25">
        <f t="shared" si="46"/>
        <v>348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P12"/>
  <sheetViews>
    <sheetView tabSelected="1" workbookViewId="0">
      <selection activeCell="B12" sqref="B12"/>
    </sheetView>
  </sheetViews>
  <sheetFormatPr defaultColWidth="8.625" defaultRowHeight="12.75" x14ac:dyDescent="0.2"/>
  <cols>
    <col min="1" max="1" width="28.5" style="18" customWidth="1"/>
    <col min="2" max="2" width="8.625" style="18" bestFit="1" customWidth="1"/>
    <col min="3" max="3" width="8.625" style="18" customWidth="1"/>
    <col min="4" max="4" width="8.75" style="18" bestFit="1" customWidth="1"/>
    <col min="5" max="12" width="8.625" style="18" customWidth="1"/>
    <col min="13" max="24" width="8.75" style="18" bestFit="1" customWidth="1"/>
    <col min="25" max="25" width="10.5" style="18" bestFit="1" customWidth="1"/>
    <col min="26" max="26" width="8.75" style="18" bestFit="1" customWidth="1"/>
    <col min="27" max="30" width="8.625" style="18" hidden="1" customWidth="1"/>
    <col min="31" max="31" width="8.625" style="18" customWidth="1"/>
    <col min="32" max="33" width="8.75" style="18" bestFit="1" customWidth="1"/>
    <col min="34" max="34" width="8.75" style="41" bestFit="1" customWidth="1"/>
    <col min="35" max="35" width="8.625" style="41"/>
    <col min="36" max="37" width="8.75" style="41" bestFit="1" customWidth="1"/>
    <col min="38" max="44" width="8.75" style="18" bestFit="1" customWidth="1"/>
    <col min="45" max="45" width="8.625" style="42"/>
    <col min="46" max="46" width="8.75" style="41" bestFit="1" customWidth="1"/>
    <col min="47" max="49" width="8.75" style="18" bestFit="1" customWidth="1"/>
    <col min="50" max="51" width="8.625" style="18"/>
    <col min="52" max="52" width="14.5" style="18" customWidth="1"/>
    <col min="53" max="62" width="8.75" style="18" bestFit="1" customWidth="1"/>
    <col min="63" max="64" width="8.625" style="18"/>
    <col min="65" max="66" width="8.75" style="18" bestFit="1" customWidth="1"/>
    <col min="67" max="16384" width="8.625" style="18"/>
  </cols>
  <sheetData>
    <row r="1" spans="1:68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280</v>
      </c>
      <c r="AF1" s="3" t="s">
        <v>16</v>
      </c>
      <c r="AG1" s="3" t="s">
        <v>21</v>
      </c>
      <c r="AH1" s="2" t="s">
        <v>17</v>
      </c>
      <c r="AI1" s="2" t="s">
        <v>19</v>
      </c>
      <c r="AJ1" s="2" t="s">
        <v>18</v>
      </c>
      <c r="AK1" s="2" t="s">
        <v>20</v>
      </c>
      <c r="AL1" s="4" t="s">
        <v>24</v>
      </c>
      <c r="AM1" s="4" t="s">
        <v>22</v>
      </c>
      <c r="AN1" s="4" t="s">
        <v>117</v>
      </c>
      <c r="AO1" s="4" t="s">
        <v>25</v>
      </c>
      <c r="AP1" s="4" t="s">
        <v>26</v>
      </c>
      <c r="AQ1" s="5" t="s">
        <v>27</v>
      </c>
      <c r="AR1" s="4" t="s">
        <v>28</v>
      </c>
      <c r="AS1" s="20" t="s">
        <v>29</v>
      </c>
      <c r="AT1" s="2" t="s">
        <v>30</v>
      </c>
      <c r="AU1" s="3" t="s">
        <v>32</v>
      </c>
      <c r="AV1" s="3" t="s">
        <v>33</v>
      </c>
      <c r="AW1" s="7" t="s">
        <v>31</v>
      </c>
      <c r="AY1" s="13" t="s">
        <v>84</v>
      </c>
      <c r="AZ1" s="9" t="s">
        <v>74</v>
      </c>
      <c r="BA1" s="9" t="s">
        <v>93</v>
      </c>
      <c r="BB1" s="9" t="s">
        <v>105</v>
      </c>
      <c r="BC1" s="9" t="s">
        <v>94</v>
      </c>
      <c r="BD1" s="15" t="s">
        <v>75</v>
      </c>
      <c r="BE1" s="2" t="s">
        <v>76</v>
      </c>
      <c r="BF1" s="2" t="s">
        <v>77</v>
      </c>
      <c r="BG1" s="2" t="s">
        <v>78</v>
      </c>
      <c r="BH1" s="2" t="s">
        <v>79</v>
      </c>
      <c r="BI1" s="2" t="s">
        <v>80</v>
      </c>
      <c r="BJ1" s="2" t="s">
        <v>81</v>
      </c>
      <c r="BK1" s="2" t="s">
        <v>290</v>
      </c>
      <c r="BL1" s="2" t="s">
        <v>291</v>
      </c>
      <c r="BM1" s="25">
        <f>SUM($AO$2:$AO$1048576,$AQ$2:$AQ$1048576)</f>
        <v>835</v>
      </c>
      <c r="BN1" s="25">
        <f>SUM($AP$2:$AP$1048576,$AR$2:$AR$1048576)</f>
        <v>880</v>
      </c>
      <c r="BO1" s="25">
        <f>SUM($AU$2:$AU$1048576)</f>
        <v>2632</v>
      </c>
      <c r="BP1" s="25">
        <f>SUM($AV$2:$AV$1048576)</f>
        <v>3208</v>
      </c>
    </row>
    <row r="2" spans="1:68" s="25" customFormat="1" x14ac:dyDescent="0.2">
      <c r="A2" s="25" t="s">
        <v>237</v>
      </c>
      <c r="B2" s="38" t="s">
        <v>229</v>
      </c>
      <c r="C2" s="25">
        <v>1000</v>
      </c>
      <c r="D2" s="25">
        <v>3</v>
      </c>
      <c r="E2" s="25">
        <v>1</v>
      </c>
      <c r="F2" s="25">
        <v>0</v>
      </c>
      <c r="G2" s="25">
        <v>1</v>
      </c>
      <c r="H2" s="25">
        <v>3</v>
      </c>
      <c r="I2" s="25">
        <v>3</v>
      </c>
      <c r="J2" s="25">
        <v>1</v>
      </c>
      <c r="K2" s="25">
        <v>0</v>
      </c>
      <c r="L2" s="25">
        <v>2</v>
      </c>
      <c r="M2" s="25">
        <v>0</v>
      </c>
      <c r="N2" s="25">
        <v>0.25</v>
      </c>
      <c r="O2" s="25">
        <v>0</v>
      </c>
      <c r="P2" s="25">
        <v>0</v>
      </c>
      <c r="Q2" s="25">
        <v>0.2</v>
      </c>
      <c r="R2" s="25">
        <v>0</v>
      </c>
      <c r="S2" s="25">
        <v>1</v>
      </c>
      <c r="T2" s="25">
        <v>1</v>
      </c>
      <c r="U2" s="25">
        <v>1</v>
      </c>
      <c r="V2" s="25">
        <v>1</v>
      </c>
      <c r="W2" s="25">
        <v>1</v>
      </c>
      <c r="X2" s="25">
        <v>1</v>
      </c>
      <c r="Y2" s="25">
        <v>10000000000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F2" s="25">
        <v>54</v>
      </c>
      <c r="AG2" s="25">
        <v>42.327685000000002</v>
      </c>
      <c r="AH2" s="36">
        <v>0.64285714285714302</v>
      </c>
      <c r="AI2" s="36" t="s">
        <v>39</v>
      </c>
      <c r="AJ2" s="36">
        <v>0.83870967741935498</v>
      </c>
      <c r="AK2" s="36">
        <v>0.52830188679245305</v>
      </c>
      <c r="AL2" s="25">
        <v>0</v>
      </c>
      <c r="AM2" s="25">
        <v>26</v>
      </c>
      <c r="AN2" s="25">
        <v>28</v>
      </c>
      <c r="AO2" s="25">
        <v>26</v>
      </c>
      <c r="AP2" s="25">
        <v>28</v>
      </c>
      <c r="AQ2" s="25">
        <v>0</v>
      </c>
      <c r="AR2" s="25">
        <v>0</v>
      </c>
      <c r="AS2" s="39" t="s">
        <v>39</v>
      </c>
      <c r="AT2" s="36">
        <v>1</v>
      </c>
      <c r="AU2" s="25">
        <v>100</v>
      </c>
      <c r="AV2" s="25">
        <v>104</v>
      </c>
      <c r="AW2" s="25">
        <v>204</v>
      </c>
      <c r="AY2" s="25" t="str">
        <f t="shared" ref="AY2" si="0">B2</f>
        <v>'20201116'</v>
      </c>
      <c r="AZ2" s="25" t="s">
        <v>194</v>
      </c>
      <c r="BA2" s="25">
        <f t="shared" ref="BA2:BA12" si="1">SUMIF($B$2:$B$1048576,$B2,$AF$2:$AF$1048576)</f>
        <v>54</v>
      </c>
      <c r="BB2" s="25">
        <f t="shared" ref="BB2:BB12" si="2">SUMIF($B$2:$B$1048576,$B2,$AW$2:$AW$1048576)</f>
        <v>204</v>
      </c>
      <c r="BC2" s="25">
        <f t="shared" ref="BC2:BC12" si="3">SUMIF($B$2:$B$1048576,$B2,$AG$2:$AG$1048576)*60</f>
        <v>2539.6611000000003</v>
      </c>
      <c r="BD2" s="25">
        <f t="shared" ref="BD2" si="4">BC2/BA2</f>
        <v>47.030761111111119</v>
      </c>
      <c r="BE2" s="25">
        <f t="shared" ref="BE2:BE12" si="5">SUMIF($B$2:$B$1048576,$B2,$AO$2:$AO$1048576)</f>
        <v>26</v>
      </c>
      <c r="BF2" s="25">
        <f t="shared" ref="BF2:BF12" si="6">SUMIF($B$2:$B$1048576,$B2,$AP$2:$AP$1048576)</f>
        <v>28</v>
      </c>
      <c r="BG2" s="25">
        <f t="shared" ref="BG2:BG12" si="7">SUMIF($B$2:$B$1048576,$B2,$AQ$2:$AQ$1048576)</f>
        <v>0</v>
      </c>
      <c r="BH2" s="25">
        <f t="shared" ref="BH2:BH12" si="8">SUMIF($B$2:$B$1048576,$B2,$AR$2:$AR$1048576)</f>
        <v>0</v>
      </c>
      <c r="BI2" s="25">
        <f t="shared" ref="BI2:BJ2" si="9">SUM(BE2,BG2)</f>
        <v>26</v>
      </c>
      <c r="BJ2" s="25">
        <f t="shared" si="9"/>
        <v>28</v>
      </c>
      <c r="BK2" s="30">
        <f>SUMIF($B$2:$B$1048576,$B2,$AU$2:$AU$1048576)</f>
        <v>100</v>
      </c>
      <c r="BL2" s="30">
        <f>SUMIF($B$2:$B$1048576,$B2,$AV$2:$AV$1048576)</f>
        <v>104</v>
      </c>
      <c r="BM2" s="30"/>
      <c r="BN2" s="30"/>
      <c r="BO2" s="30"/>
      <c r="BP2" s="30"/>
    </row>
    <row r="3" spans="1:68" s="29" customFormat="1" x14ac:dyDescent="0.2">
      <c r="A3" s="29" t="s">
        <v>250</v>
      </c>
      <c r="B3" s="29" t="s">
        <v>243</v>
      </c>
      <c r="C3" s="29">
        <v>1000</v>
      </c>
      <c r="D3" s="29">
        <v>3</v>
      </c>
      <c r="E3" s="29">
        <v>1</v>
      </c>
      <c r="F3" s="29">
        <v>0</v>
      </c>
      <c r="G3" s="29">
        <v>1</v>
      </c>
      <c r="H3" s="29">
        <v>3</v>
      </c>
      <c r="I3" s="29">
        <v>3</v>
      </c>
      <c r="J3" s="29">
        <v>1</v>
      </c>
      <c r="K3" s="29">
        <v>0</v>
      </c>
      <c r="L3" s="29">
        <v>2</v>
      </c>
      <c r="M3" s="29">
        <v>0</v>
      </c>
      <c r="N3" s="29">
        <v>0.2</v>
      </c>
      <c r="O3" s="29">
        <v>0</v>
      </c>
      <c r="P3" s="29">
        <v>0</v>
      </c>
      <c r="Q3" s="29">
        <v>0</v>
      </c>
      <c r="R3" s="29">
        <v>0</v>
      </c>
      <c r="S3" s="29">
        <v>1</v>
      </c>
      <c r="T3" s="29">
        <v>1</v>
      </c>
      <c r="U3" s="29">
        <v>1</v>
      </c>
      <c r="V3" s="29">
        <v>1</v>
      </c>
      <c r="W3" s="29">
        <v>1</v>
      </c>
      <c r="X3" s="29">
        <v>1</v>
      </c>
      <c r="Y3" s="29">
        <v>10000000000</v>
      </c>
      <c r="Z3" s="29">
        <v>0</v>
      </c>
      <c r="AA3" s="29">
        <v>0</v>
      </c>
      <c r="AB3" s="29">
        <v>0</v>
      </c>
      <c r="AC3" s="29">
        <v>0</v>
      </c>
      <c r="AD3" s="29">
        <v>0</v>
      </c>
      <c r="AF3" s="29">
        <v>107</v>
      </c>
      <c r="AG3" s="29">
        <v>50.213208333333299</v>
      </c>
      <c r="AH3" s="37">
        <v>0.31014492753623202</v>
      </c>
      <c r="AI3" s="37" t="s">
        <v>39</v>
      </c>
      <c r="AJ3" s="37">
        <v>0.30177514792899401</v>
      </c>
      <c r="AK3" s="37">
        <v>0.31818181818181801</v>
      </c>
      <c r="AL3" s="29">
        <v>0</v>
      </c>
      <c r="AM3" s="29">
        <v>51</v>
      </c>
      <c r="AN3" s="29">
        <v>56</v>
      </c>
      <c r="AO3" s="29">
        <v>51</v>
      </c>
      <c r="AP3" s="29">
        <v>56</v>
      </c>
      <c r="AQ3" s="29">
        <v>0</v>
      </c>
      <c r="AR3" s="29">
        <v>0</v>
      </c>
      <c r="AS3" s="43" t="s">
        <v>39</v>
      </c>
      <c r="AT3" s="37">
        <v>1</v>
      </c>
      <c r="AU3" s="29">
        <v>204</v>
      </c>
      <c r="AV3" s="29">
        <v>224</v>
      </c>
      <c r="AW3" s="29">
        <v>428</v>
      </c>
      <c r="AY3" s="29" t="str">
        <f t="shared" ref="AY3" si="10">B3</f>
        <v>'20201117'</v>
      </c>
      <c r="AZ3" s="29" t="s">
        <v>194</v>
      </c>
      <c r="BA3" s="29">
        <f t="shared" si="1"/>
        <v>107</v>
      </c>
      <c r="BB3" s="29">
        <f t="shared" si="2"/>
        <v>428</v>
      </c>
      <c r="BC3" s="29">
        <f t="shared" si="3"/>
        <v>3012.7924999999977</v>
      </c>
      <c r="BD3" s="29">
        <f t="shared" ref="BD3" si="11">BC3/BA3</f>
        <v>28.156939252336429</v>
      </c>
      <c r="BE3" s="29">
        <f t="shared" si="5"/>
        <v>51</v>
      </c>
      <c r="BF3" s="29">
        <f t="shared" si="6"/>
        <v>56</v>
      </c>
      <c r="BG3" s="29">
        <f t="shared" si="7"/>
        <v>0</v>
      </c>
      <c r="BH3" s="29">
        <f t="shared" si="8"/>
        <v>0</v>
      </c>
      <c r="BI3" s="29">
        <f t="shared" ref="BI3" si="12">SUM(BE3,BG3)</f>
        <v>51</v>
      </c>
      <c r="BJ3" s="29">
        <f t="shared" ref="BJ3" si="13">SUM(BF3,BH3)</f>
        <v>56</v>
      </c>
      <c r="BK3" s="30">
        <f t="shared" ref="BK3:BK12" si="14">SUMIF($B$2:$B$1048576,$B3,$AU$2:$AU$1048576)</f>
        <v>204</v>
      </c>
      <c r="BL3" s="30">
        <f t="shared" ref="BL3:BL12" si="15">SUMIF($B$2:$B$1048576,$B3,$AV$2:$AV$1048576)</f>
        <v>224</v>
      </c>
    </row>
    <row r="4" spans="1:68" s="29" customFormat="1" x14ac:dyDescent="0.2">
      <c r="A4" s="29" t="s">
        <v>258</v>
      </c>
      <c r="B4" s="29" t="s">
        <v>248</v>
      </c>
      <c r="C4" s="29">
        <v>1000</v>
      </c>
      <c r="D4" s="29">
        <v>4</v>
      </c>
      <c r="E4" s="29">
        <v>1</v>
      </c>
      <c r="F4" s="29">
        <v>0</v>
      </c>
      <c r="G4" s="29">
        <v>1</v>
      </c>
      <c r="H4" s="29">
        <v>3</v>
      </c>
      <c r="I4" s="29">
        <v>3</v>
      </c>
      <c r="J4" s="29">
        <v>1</v>
      </c>
      <c r="K4" s="29">
        <v>0</v>
      </c>
      <c r="L4" s="29">
        <v>2</v>
      </c>
      <c r="M4" s="29">
        <v>0</v>
      </c>
      <c r="N4" s="29">
        <v>0.2</v>
      </c>
      <c r="O4" s="29">
        <v>0</v>
      </c>
      <c r="P4" s="29">
        <v>0</v>
      </c>
      <c r="Q4" s="29">
        <v>0</v>
      </c>
      <c r="R4" s="29">
        <v>0</v>
      </c>
      <c r="S4" s="29">
        <v>1</v>
      </c>
      <c r="T4" s="29">
        <v>1</v>
      </c>
      <c r="U4" s="29">
        <v>1</v>
      </c>
      <c r="V4" s="29">
        <v>1</v>
      </c>
      <c r="W4" s="29">
        <v>1</v>
      </c>
      <c r="X4" s="29">
        <v>1</v>
      </c>
      <c r="Y4" s="29">
        <v>10000000000</v>
      </c>
      <c r="Z4" s="29">
        <v>1</v>
      </c>
      <c r="AA4" s="29">
        <v>0</v>
      </c>
      <c r="AB4" s="29">
        <v>0</v>
      </c>
      <c r="AC4" s="29">
        <v>0</v>
      </c>
      <c r="AD4" s="29">
        <v>0</v>
      </c>
      <c r="AF4" s="29">
        <v>237</v>
      </c>
      <c r="AG4" s="29">
        <v>30.242294999999999</v>
      </c>
      <c r="AH4" s="37">
        <v>0.69096209912536399</v>
      </c>
      <c r="AI4" s="37" t="s">
        <v>39</v>
      </c>
      <c r="AJ4" s="37">
        <v>0.64634146341463405</v>
      </c>
      <c r="AK4" s="37">
        <v>0.73184357541899403</v>
      </c>
      <c r="AL4" s="29">
        <v>0</v>
      </c>
      <c r="AM4" s="29">
        <v>106</v>
      </c>
      <c r="AN4" s="29">
        <v>131</v>
      </c>
      <c r="AO4" s="29">
        <v>92</v>
      </c>
      <c r="AP4" s="29">
        <v>128</v>
      </c>
      <c r="AQ4" s="29">
        <v>0</v>
      </c>
      <c r="AR4" s="29">
        <v>0</v>
      </c>
      <c r="AS4" s="43" t="s">
        <v>39</v>
      </c>
      <c r="AT4" s="37">
        <v>0.92827004219409304</v>
      </c>
      <c r="AU4" s="29">
        <v>368</v>
      </c>
      <c r="AV4" s="29">
        <v>512</v>
      </c>
      <c r="AW4" s="29">
        <v>880</v>
      </c>
      <c r="AY4" s="29" t="str">
        <f t="shared" ref="AY4" si="16">B4</f>
        <v>'20201118'</v>
      </c>
      <c r="AZ4" s="29" t="s">
        <v>194</v>
      </c>
      <c r="BA4" s="29">
        <f t="shared" si="1"/>
        <v>237</v>
      </c>
      <c r="BB4" s="29">
        <f t="shared" si="2"/>
        <v>880</v>
      </c>
      <c r="BC4" s="29">
        <f t="shared" si="3"/>
        <v>1814.5376999999999</v>
      </c>
      <c r="BD4" s="29">
        <f t="shared" ref="BD4" si="17">BC4/BA4</f>
        <v>7.6562772151898733</v>
      </c>
      <c r="BE4" s="29">
        <f t="shared" si="5"/>
        <v>92</v>
      </c>
      <c r="BF4" s="29">
        <f t="shared" si="6"/>
        <v>128</v>
      </c>
      <c r="BG4" s="29">
        <f t="shared" si="7"/>
        <v>0</v>
      </c>
      <c r="BH4" s="29">
        <f t="shared" si="8"/>
        <v>0</v>
      </c>
      <c r="BI4" s="29">
        <f t="shared" ref="BI4" si="18">SUM(BE4,BG4)</f>
        <v>92</v>
      </c>
      <c r="BJ4" s="29">
        <f t="shared" ref="BJ4" si="19">SUM(BF4,BH4)</f>
        <v>128</v>
      </c>
      <c r="BK4" s="30">
        <f t="shared" si="14"/>
        <v>368</v>
      </c>
      <c r="BL4" s="30">
        <f t="shared" si="15"/>
        <v>512</v>
      </c>
    </row>
    <row r="5" spans="1:68" s="29" customFormat="1" x14ac:dyDescent="0.2">
      <c r="A5" s="29" t="s">
        <v>266</v>
      </c>
      <c r="B5" s="29" t="s">
        <v>261</v>
      </c>
      <c r="C5" s="29">
        <v>1000</v>
      </c>
      <c r="D5" s="29">
        <v>4</v>
      </c>
      <c r="E5" s="29">
        <v>1</v>
      </c>
      <c r="F5" s="29">
        <v>0</v>
      </c>
      <c r="G5" s="29">
        <v>1</v>
      </c>
      <c r="H5" s="29">
        <v>3</v>
      </c>
      <c r="I5" s="29">
        <v>3</v>
      </c>
      <c r="J5" s="29">
        <v>1</v>
      </c>
      <c r="K5" s="29">
        <v>0</v>
      </c>
      <c r="L5" s="29">
        <v>2</v>
      </c>
      <c r="M5" s="29">
        <v>0</v>
      </c>
      <c r="N5" s="29">
        <v>0.2</v>
      </c>
      <c r="O5" s="29">
        <v>0</v>
      </c>
      <c r="P5" s="29">
        <v>0.2</v>
      </c>
      <c r="Q5" s="29">
        <v>0</v>
      </c>
      <c r="R5" s="29">
        <v>0</v>
      </c>
      <c r="S5" s="29">
        <v>1</v>
      </c>
      <c r="T5" s="29">
        <v>1</v>
      </c>
      <c r="U5" s="29">
        <v>1</v>
      </c>
      <c r="V5" s="29">
        <v>1</v>
      </c>
      <c r="W5" s="29">
        <v>1</v>
      </c>
      <c r="X5" s="29">
        <v>1</v>
      </c>
      <c r="Y5" s="29">
        <v>2</v>
      </c>
      <c r="Z5" s="29">
        <v>2</v>
      </c>
      <c r="AA5" s="29">
        <v>0</v>
      </c>
      <c r="AB5" s="29">
        <v>0</v>
      </c>
      <c r="AC5" s="29">
        <v>0</v>
      </c>
      <c r="AD5" s="29">
        <v>0</v>
      </c>
      <c r="AF5" s="29">
        <v>232</v>
      </c>
      <c r="AG5" s="29">
        <v>25.188508333333299</v>
      </c>
      <c r="AH5" s="37">
        <v>0.62872628726287305</v>
      </c>
      <c r="AI5" s="37" t="s">
        <v>39</v>
      </c>
      <c r="AJ5" s="37">
        <v>0.65116279069767502</v>
      </c>
      <c r="AK5" s="37">
        <v>0.57657657657657702</v>
      </c>
      <c r="AL5" s="29">
        <v>0</v>
      </c>
      <c r="AM5" s="29">
        <v>168</v>
      </c>
      <c r="AN5" s="29">
        <v>64</v>
      </c>
      <c r="AO5" s="29">
        <v>61</v>
      </c>
      <c r="AP5" s="29">
        <v>61</v>
      </c>
      <c r="AQ5" s="29">
        <v>0</v>
      </c>
      <c r="AR5" s="29">
        <v>0</v>
      </c>
      <c r="AS5" s="43" t="s">
        <v>39</v>
      </c>
      <c r="AT5" s="37">
        <v>0.52586206896551702</v>
      </c>
      <c r="AU5" s="29">
        <v>244</v>
      </c>
      <c r="AV5" s="29">
        <v>244</v>
      </c>
      <c r="AW5" s="29">
        <v>488</v>
      </c>
      <c r="AY5" s="29" t="str">
        <f t="shared" ref="AY5" si="20">B5</f>
        <v>'20201119'</v>
      </c>
      <c r="AZ5" s="29" t="s">
        <v>221</v>
      </c>
      <c r="BA5" s="29">
        <f t="shared" si="1"/>
        <v>232</v>
      </c>
      <c r="BB5" s="29">
        <f t="shared" si="2"/>
        <v>488</v>
      </c>
      <c r="BC5" s="29">
        <f t="shared" si="3"/>
        <v>1511.310499999998</v>
      </c>
      <c r="BD5" s="29">
        <f t="shared" ref="BD5" si="21">BC5/BA5</f>
        <v>6.5142693965517156</v>
      </c>
      <c r="BE5" s="29">
        <f t="shared" si="5"/>
        <v>61</v>
      </c>
      <c r="BF5" s="29">
        <f t="shared" si="6"/>
        <v>61</v>
      </c>
      <c r="BG5" s="29">
        <f t="shared" si="7"/>
        <v>0</v>
      </c>
      <c r="BH5" s="29">
        <f t="shared" si="8"/>
        <v>0</v>
      </c>
      <c r="BI5" s="29">
        <f t="shared" ref="BI5" si="22">SUM(BE5,BG5)</f>
        <v>61</v>
      </c>
      <c r="BJ5" s="29">
        <f t="shared" ref="BJ5" si="23">SUM(BF5,BH5)</f>
        <v>61</v>
      </c>
      <c r="BK5" s="30">
        <f t="shared" si="14"/>
        <v>244</v>
      </c>
      <c r="BL5" s="30">
        <f t="shared" si="15"/>
        <v>244</v>
      </c>
    </row>
    <row r="6" spans="1:68" s="29" customFormat="1" x14ac:dyDescent="0.2">
      <c r="A6" s="29" t="s">
        <v>275</v>
      </c>
      <c r="B6" s="29" t="s">
        <v>269</v>
      </c>
      <c r="C6" s="29">
        <v>1000</v>
      </c>
      <c r="D6" s="29">
        <v>4</v>
      </c>
      <c r="E6" s="29">
        <v>1</v>
      </c>
      <c r="F6" s="29">
        <v>0</v>
      </c>
      <c r="G6" s="29">
        <v>1</v>
      </c>
      <c r="H6" s="29">
        <v>3</v>
      </c>
      <c r="I6" s="29">
        <v>3</v>
      </c>
      <c r="J6" s="29">
        <v>1</v>
      </c>
      <c r="K6" s="29">
        <v>0</v>
      </c>
      <c r="L6" s="29">
        <v>2</v>
      </c>
      <c r="M6" s="29">
        <v>0</v>
      </c>
      <c r="N6" s="29">
        <v>0.2</v>
      </c>
      <c r="O6" s="29">
        <v>0</v>
      </c>
      <c r="P6" s="29">
        <v>0.8</v>
      </c>
      <c r="Q6" s="29">
        <v>0</v>
      </c>
      <c r="R6" s="29">
        <v>1.2</v>
      </c>
      <c r="S6" s="29">
        <v>1</v>
      </c>
      <c r="T6" s="29">
        <v>1</v>
      </c>
      <c r="U6" s="29">
        <v>1</v>
      </c>
      <c r="V6" s="29">
        <v>1</v>
      </c>
      <c r="W6" s="29">
        <v>1</v>
      </c>
      <c r="X6" s="29">
        <v>1</v>
      </c>
      <c r="Y6" s="29">
        <v>100000</v>
      </c>
      <c r="Z6" s="29">
        <v>1</v>
      </c>
      <c r="AA6" s="29">
        <v>0</v>
      </c>
      <c r="AB6" s="29">
        <v>0</v>
      </c>
      <c r="AC6" s="29">
        <v>0</v>
      </c>
      <c r="AD6" s="29">
        <v>0</v>
      </c>
      <c r="AF6" s="29">
        <v>213</v>
      </c>
      <c r="AG6" s="29">
        <v>32.074005</v>
      </c>
      <c r="AH6" s="37">
        <v>0.59497206703910599</v>
      </c>
      <c r="AI6" s="37" t="s">
        <v>39</v>
      </c>
      <c r="AJ6" s="37">
        <v>0.53456221198156695</v>
      </c>
      <c r="AK6" s="37">
        <v>0.68794326241134796</v>
      </c>
      <c r="AL6" s="29">
        <v>0</v>
      </c>
      <c r="AM6" s="29">
        <v>116</v>
      </c>
      <c r="AN6" s="29">
        <v>97</v>
      </c>
      <c r="AO6" s="29">
        <v>92</v>
      </c>
      <c r="AP6" s="29">
        <v>94</v>
      </c>
      <c r="AQ6" s="29">
        <v>0</v>
      </c>
      <c r="AR6" s="29">
        <v>0</v>
      </c>
      <c r="AS6" s="43" t="s">
        <v>39</v>
      </c>
      <c r="AT6" s="37">
        <v>0.87323943661971803</v>
      </c>
      <c r="AU6" s="29">
        <v>208</v>
      </c>
      <c r="AV6" s="29">
        <v>368</v>
      </c>
      <c r="AW6" s="29">
        <v>576</v>
      </c>
      <c r="AY6" s="29" t="str">
        <f t="shared" ref="AY6" si="24">B6</f>
        <v>'20201120'</v>
      </c>
      <c r="AZ6" s="29" t="s">
        <v>221</v>
      </c>
      <c r="BA6" s="29">
        <f t="shared" si="1"/>
        <v>213</v>
      </c>
      <c r="BB6" s="29">
        <f t="shared" si="2"/>
        <v>576</v>
      </c>
      <c r="BC6" s="29">
        <f t="shared" si="3"/>
        <v>1924.4403</v>
      </c>
      <c r="BD6" s="29">
        <f t="shared" ref="BD6" si="25">BC6/BA6</f>
        <v>9.0349309859154925</v>
      </c>
      <c r="BE6" s="29">
        <f t="shared" si="5"/>
        <v>92</v>
      </c>
      <c r="BF6" s="29">
        <f t="shared" si="6"/>
        <v>94</v>
      </c>
      <c r="BG6" s="29">
        <f t="shared" si="7"/>
        <v>0</v>
      </c>
      <c r="BH6" s="29">
        <f t="shared" si="8"/>
        <v>0</v>
      </c>
      <c r="BI6" s="29">
        <f t="shared" ref="BI6" si="26">SUM(BE6,BG6)</f>
        <v>92</v>
      </c>
      <c r="BJ6" s="29">
        <f t="shared" ref="BJ6" si="27">SUM(BF6,BH6)</f>
        <v>94</v>
      </c>
      <c r="BK6" s="30">
        <f t="shared" si="14"/>
        <v>208</v>
      </c>
      <c r="BL6" s="30">
        <f t="shared" si="15"/>
        <v>368</v>
      </c>
    </row>
    <row r="7" spans="1:68" s="25" customFormat="1" x14ac:dyDescent="0.2">
      <c r="A7" s="25" t="s">
        <v>287</v>
      </c>
      <c r="B7" s="25" t="s">
        <v>278</v>
      </c>
      <c r="C7" s="25">
        <v>1000</v>
      </c>
      <c r="D7" s="25">
        <v>4</v>
      </c>
      <c r="E7" s="25">
        <v>1</v>
      </c>
      <c r="F7" s="25">
        <v>0</v>
      </c>
      <c r="G7" s="25">
        <v>1</v>
      </c>
      <c r="H7" s="25">
        <v>3</v>
      </c>
      <c r="I7" s="25">
        <v>3</v>
      </c>
      <c r="J7" s="25">
        <v>1</v>
      </c>
      <c r="K7" s="25">
        <v>0</v>
      </c>
      <c r="L7" s="25">
        <v>2</v>
      </c>
      <c r="M7" s="25">
        <v>0</v>
      </c>
      <c r="N7" s="25">
        <v>0.2</v>
      </c>
      <c r="O7" s="25">
        <v>0</v>
      </c>
      <c r="P7" s="25">
        <v>1.2</v>
      </c>
      <c r="Q7" s="25">
        <v>0</v>
      </c>
      <c r="R7" s="25">
        <v>2</v>
      </c>
      <c r="S7" s="25">
        <v>1</v>
      </c>
      <c r="T7" s="25">
        <v>1</v>
      </c>
      <c r="U7" s="25">
        <v>1</v>
      </c>
      <c r="V7" s="25">
        <v>1</v>
      </c>
      <c r="W7" s="25">
        <v>1</v>
      </c>
      <c r="X7" s="25">
        <v>1</v>
      </c>
      <c r="Y7" s="25">
        <v>1000</v>
      </c>
      <c r="Z7" s="25">
        <v>2</v>
      </c>
      <c r="AA7" s="25">
        <v>0</v>
      </c>
      <c r="AB7" s="25">
        <v>0</v>
      </c>
      <c r="AC7" s="25">
        <v>0</v>
      </c>
      <c r="AD7" s="25">
        <v>0</v>
      </c>
      <c r="AE7" s="25">
        <v>10</v>
      </c>
      <c r="AF7" s="29">
        <v>242</v>
      </c>
      <c r="AG7" s="29">
        <v>59.423195</v>
      </c>
      <c r="AH7" s="37">
        <v>0.70348837209302295</v>
      </c>
      <c r="AI7" s="37" t="s">
        <v>39</v>
      </c>
      <c r="AJ7" s="37">
        <v>0.64563106796116498</v>
      </c>
      <c r="AK7" s="37">
        <v>0.78985507246376796</v>
      </c>
      <c r="AL7" s="29">
        <v>0</v>
      </c>
      <c r="AM7" s="29">
        <v>133</v>
      </c>
      <c r="AN7" s="29">
        <v>109</v>
      </c>
      <c r="AO7" s="29">
        <v>106</v>
      </c>
      <c r="AP7" s="29">
        <v>106</v>
      </c>
      <c r="AQ7" s="29">
        <v>0</v>
      </c>
      <c r="AR7" s="29">
        <v>0</v>
      </c>
      <c r="AS7" s="43" t="s">
        <v>39</v>
      </c>
      <c r="AT7" s="37">
        <v>0.87603305785123997</v>
      </c>
      <c r="AU7" s="29">
        <v>188</v>
      </c>
      <c r="AV7" s="29">
        <v>316</v>
      </c>
      <c r="AW7" s="29">
        <v>504</v>
      </c>
      <c r="AY7" s="29" t="str">
        <f t="shared" ref="AY7" si="28">B7</f>
        <v>'20201123'</v>
      </c>
      <c r="AZ7" s="29" t="s">
        <v>280</v>
      </c>
      <c r="BA7" s="29">
        <f t="shared" si="1"/>
        <v>242</v>
      </c>
      <c r="BB7" s="29">
        <f t="shared" si="2"/>
        <v>504</v>
      </c>
      <c r="BC7" s="29">
        <f t="shared" si="3"/>
        <v>3565.3917000000001</v>
      </c>
      <c r="BD7" s="29">
        <f t="shared" ref="BD7" si="29">BC7/BA7</f>
        <v>14.73302355371901</v>
      </c>
      <c r="BE7" s="29">
        <f t="shared" si="5"/>
        <v>106</v>
      </c>
      <c r="BF7" s="29">
        <f t="shared" si="6"/>
        <v>106</v>
      </c>
      <c r="BG7" s="29">
        <f t="shared" si="7"/>
        <v>0</v>
      </c>
      <c r="BH7" s="29">
        <f t="shared" si="8"/>
        <v>0</v>
      </c>
      <c r="BI7" s="29">
        <f t="shared" ref="BI7" si="30">SUM(BE7,BG7)</f>
        <v>106</v>
      </c>
      <c r="BJ7" s="29">
        <f t="shared" ref="BJ7" si="31">SUM(BF7,BH7)</f>
        <v>106</v>
      </c>
      <c r="BK7" s="25">
        <f t="shared" si="14"/>
        <v>188</v>
      </c>
      <c r="BL7" s="25">
        <f t="shared" si="15"/>
        <v>316</v>
      </c>
    </row>
    <row r="8" spans="1:68" s="29" customFormat="1" x14ac:dyDescent="0.2">
      <c r="A8" s="29" t="s">
        <v>301</v>
      </c>
      <c r="B8" s="29" t="s">
        <v>293</v>
      </c>
      <c r="C8" s="29">
        <v>1000</v>
      </c>
      <c r="D8" s="29">
        <v>4</v>
      </c>
      <c r="E8" s="29">
        <v>1</v>
      </c>
      <c r="F8" s="29">
        <v>0</v>
      </c>
      <c r="G8" s="29">
        <v>1</v>
      </c>
      <c r="H8" s="29">
        <v>3</v>
      </c>
      <c r="I8" s="29">
        <v>3</v>
      </c>
      <c r="J8" s="29">
        <v>1</v>
      </c>
      <c r="K8" s="29">
        <v>0</v>
      </c>
      <c r="L8" s="29">
        <v>2</v>
      </c>
      <c r="M8" s="29">
        <v>0</v>
      </c>
      <c r="N8" s="29">
        <v>0.2</v>
      </c>
      <c r="O8" s="29">
        <v>0</v>
      </c>
      <c r="P8" s="29">
        <v>1.2</v>
      </c>
      <c r="Q8" s="29">
        <v>0</v>
      </c>
      <c r="R8" s="29">
        <v>1</v>
      </c>
      <c r="S8" s="29">
        <v>1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1</v>
      </c>
      <c r="Z8" s="29">
        <v>4</v>
      </c>
      <c r="AA8" s="29">
        <v>0</v>
      </c>
      <c r="AB8" s="29">
        <v>0</v>
      </c>
      <c r="AC8" s="29">
        <v>0</v>
      </c>
      <c r="AD8" s="29">
        <v>0</v>
      </c>
      <c r="AE8" s="29">
        <v>5</v>
      </c>
      <c r="AF8" s="29">
        <v>231</v>
      </c>
      <c r="AG8" s="29">
        <v>48.124886666666697</v>
      </c>
      <c r="AH8" s="37">
        <v>0.47046843177189401</v>
      </c>
      <c r="AI8" s="37" t="s">
        <v>39</v>
      </c>
      <c r="AJ8" s="37">
        <v>0.379746835443038</v>
      </c>
      <c r="AK8" s="37">
        <v>0.63428571428571401</v>
      </c>
      <c r="AL8" s="29">
        <v>0</v>
      </c>
      <c r="AM8" s="29">
        <v>120</v>
      </c>
      <c r="AN8" s="29">
        <v>111</v>
      </c>
      <c r="AO8" s="29">
        <v>108</v>
      </c>
      <c r="AP8" s="29">
        <v>108</v>
      </c>
      <c r="AQ8" s="29">
        <v>0</v>
      </c>
      <c r="AR8" s="29">
        <v>0</v>
      </c>
      <c r="AS8" s="43" t="s">
        <v>39</v>
      </c>
      <c r="AT8" s="37">
        <v>0.93506493506493504</v>
      </c>
      <c r="AU8" s="29">
        <v>376</v>
      </c>
      <c r="AV8" s="29">
        <v>416</v>
      </c>
      <c r="AW8" s="29">
        <v>792</v>
      </c>
      <c r="AY8" s="29" t="str">
        <f t="shared" ref="AY8" si="32">B8</f>
        <v>'20201124'</v>
      </c>
      <c r="AZ8" s="29" t="s">
        <v>280</v>
      </c>
      <c r="BA8" s="29">
        <f t="shared" si="1"/>
        <v>231</v>
      </c>
      <c r="BB8" s="29">
        <f t="shared" si="2"/>
        <v>792</v>
      </c>
      <c r="BC8" s="29">
        <f t="shared" si="3"/>
        <v>2887.4932000000017</v>
      </c>
      <c r="BD8" s="29">
        <f t="shared" ref="BD8" si="33">BC8/BA8</f>
        <v>12.499970562770571</v>
      </c>
      <c r="BE8" s="29">
        <f t="shared" si="5"/>
        <v>108</v>
      </c>
      <c r="BF8" s="29">
        <f t="shared" si="6"/>
        <v>108</v>
      </c>
      <c r="BG8" s="29">
        <f t="shared" si="7"/>
        <v>0</v>
      </c>
      <c r="BH8" s="29">
        <f t="shared" si="8"/>
        <v>0</v>
      </c>
      <c r="BI8" s="29">
        <f t="shared" ref="BI8" si="34">SUM(BE8,BG8)</f>
        <v>108</v>
      </c>
      <c r="BJ8" s="29">
        <f t="shared" ref="BJ8" si="35">SUM(BF8,BH8)</f>
        <v>108</v>
      </c>
      <c r="BK8" s="29">
        <f t="shared" si="14"/>
        <v>376</v>
      </c>
      <c r="BL8" s="29">
        <f t="shared" si="15"/>
        <v>416</v>
      </c>
    </row>
    <row r="9" spans="1:68" s="29" customFormat="1" x14ac:dyDescent="0.2">
      <c r="A9" s="29" t="s">
        <v>313</v>
      </c>
      <c r="B9" s="29" t="s">
        <v>303</v>
      </c>
      <c r="C9" s="29">
        <v>1000</v>
      </c>
      <c r="D9" s="29">
        <v>4</v>
      </c>
      <c r="E9" s="29">
        <v>1</v>
      </c>
      <c r="F9" s="29">
        <v>0</v>
      </c>
      <c r="G9" s="29">
        <v>1</v>
      </c>
      <c r="H9" s="29">
        <v>3</v>
      </c>
      <c r="I9" s="29">
        <v>3</v>
      </c>
      <c r="J9" s="29">
        <v>1</v>
      </c>
      <c r="K9" s="29">
        <v>0</v>
      </c>
      <c r="L9" s="29">
        <v>2</v>
      </c>
      <c r="M9" s="29">
        <v>0</v>
      </c>
      <c r="N9" s="29">
        <v>0.2</v>
      </c>
      <c r="O9" s="29">
        <v>0</v>
      </c>
      <c r="P9" s="29">
        <v>1.2</v>
      </c>
      <c r="Q9" s="29">
        <v>0</v>
      </c>
      <c r="R9" s="29">
        <v>5</v>
      </c>
      <c r="S9" s="29">
        <v>1</v>
      </c>
      <c r="T9" s="29">
        <v>1</v>
      </c>
      <c r="U9" s="29">
        <v>1</v>
      </c>
      <c r="V9" s="29">
        <v>1</v>
      </c>
      <c r="W9" s="29">
        <v>1</v>
      </c>
      <c r="X9" s="29">
        <v>1</v>
      </c>
      <c r="Y9" s="29">
        <v>1</v>
      </c>
      <c r="Z9" s="29">
        <v>4</v>
      </c>
      <c r="AA9" s="29">
        <v>0</v>
      </c>
      <c r="AB9" s="29">
        <v>0</v>
      </c>
      <c r="AC9" s="29">
        <v>0</v>
      </c>
      <c r="AD9" s="29">
        <v>0</v>
      </c>
      <c r="AE9" s="29">
        <v>5</v>
      </c>
      <c r="AF9" s="29">
        <v>225</v>
      </c>
      <c r="AG9" s="29">
        <v>67.044046666666702</v>
      </c>
      <c r="AH9" s="37">
        <v>0.63559322033898302</v>
      </c>
      <c r="AI9" s="37" t="s">
        <v>39</v>
      </c>
      <c r="AJ9" s="37">
        <v>0.58762886597938202</v>
      </c>
      <c r="AK9" s="37">
        <v>0.69374999999999998</v>
      </c>
      <c r="AL9" s="29">
        <v>0</v>
      </c>
      <c r="AM9" s="29">
        <v>114</v>
      </c>
      <c r="AN9" s="29">
        <v>111</v>
      </c>
      <c r="AO9" s="29">
        <v>106</v>
      </c>
      <c r="AP9" s="29">
        <v>107</v>
      </c>
      <c r="AQ9" s="29">
        <v>0</v>
      </c>
      <c r="AR9" s="29">
        <v>0</v>
      </c>
      <c r="AS9" s="43" t="s">
        <v>39</v>
      </c>
      <c r="AT9" s="37">
        <v>0.94666666666666699</v>
      </c>
      <c r="AU9" s="29">
        <v>352</v>
      </c>
      <c r="AV9" s="29">
        <v>412</v>
      </c>
      <c r="AW9" s="29">
        <v>764</v>
      </c>
      <c r="AY9" s="29" t="str">
        <f t="shared" ref="AY9" si="36">B9</f>
        <v>'20201125'</v>
      </c>
      <c r="AZ9" s="29" t="s">
        <v>280</v>
      </c>
      <c r="BA9" s="29">
        <f t="shared" si="1"/>
        <v>225</v>
      </c>
      <c r="BB9" s="29">
        <f t="shared" si="2"/>
        <v>764</v>
      </c>
      <c r="BC9" s="29">
        <f t="shared" si="3"/>
        <v>4022.6428000000024</v>
      </c>
      <c r="BD9" s="29">
        <f t="shared" ref="BD9" si="37">BC9/BA9</f>
        <v>17.878412444444454</v>
      </c>
      <c r="BE9" s="29">
        <f t="shared" si="5"/>
        <v>106</v>
      </c>
      <c r="BF9" s="29">
        <f t="shared" si="6"/>
        <v>107</v>
      </c>
      <c r="BG9" s="29">
        <f t="shared" si="7"/>
        <v>0</v>
      </c>
      <c r="BH9" s="29">
        <f t="shared" si="8"/>
        <v>0</v>
      </c>
      <c r="BI9" s="29">
        <f t="shared" ref="BI9" si="38">SUM(BE9,BG9)</f>
        <v>106</v>
      </c>
      <c r="BJ9" s="29">
        <f t="shared" ref="BJ9" si="39">SUM(BF9,BH9)</f>
        <v>107</v>
      </c>
      <c r="BK9" s="29">
        <f t="shared" si="14"/>
        <v>352</v>
      </c>
      <c r="BL9" s="29">
        <f t="shared" si="15"/>
        <v>412</v>
      </c>
    </row>
    <row r="10" spans="1:68" s="29" customFormat="1" x14ac:dyDescent="0.2">
      <c r="A10" s="29" t="s">
        <v>321</v>
      </c>
      <c r="B10" s="29" t="s">
        <v>315</v>
      </c>
      <c r="C10" s="29">
        <v>1000</v>
      </c>
      <c r="D10" s="29">
        <v>4</v>
      </c>
      <c r="E10" s="29">
        <v>1</v>
      </c>
      <c r="F10" s="29">
        <v>0</v>
      </c>
      <c r="G10" s="29">
        <v>1</v>
      </c>
      <c r="H10" s="29">
        <v>3</v>
      </c>
      <c r="I10" s="29">
        <v>3</v>
      </c>
      <c r="J10" s="29">
        <v>1</v>
      </c>
      <c r="K10" s="29">
        <v>0</v>
      </c>
      <c r="L10" s="29">
        <v>2</v>
      </c>
      <c r="M10" s="29">
        <v>0</v>
      </c>
      <c r="N10" s="29">
        <v>0.2</v>
      </c>
      <c r="O10" s="29">
        <v>0</v>
      </c>
      <c r="P10" s="29">
        <v>1.2</v>
      </c>
      <c r="Q10" s="29">
        <v>0</v>
      </c>
      <c r="R10" s="29">
        <v>5</v>
      </c>
      <c r="S10" s="29">
        <v>1</v>
      </c>
      <c r="T10" s="29">
        <v>1</v>
      </c>
      <c r="U10" s="29">
        <v>1</v>
      </c>
      <c r="V10" s="29">
        <v>1</v>
      </c>
      <c r="W10" s="29">
        <v>1</v>
      </c>
      <c r="X10" s="29">
        <v>1</v>
      </c>
      <c r="Y10" s="29">
        <v>4</v>
      </c>
      <c r="Z10" s="29">
        <v>4</v>
      </c>
      <c r="AA10" s="29">
        <v>0</v>
      </c>
      <c r="AB10" s="29">
        <v>0</v>
      </c>
      <c r="AC10" s="29">
        <v>0</v>
      </c>
      <c r="AD10" s="29">
        <v>0</v>
      </c>
      <c r="AE10" s="29">
        <v>5</v>
      </c>
      <c r="AF10" s="29">
        <v>132</v>
      </c>
      <c r="AG10" s="29">
        <v>48.444103333333302</v>
      </c>
      <c r="AH10" s="37">
        <v>0.86842105263157898</v>
      </c>
      <c r="AI10" s="37" t="s">
        <v>39</v>
      </c>
      <c r="AJ10" s="37">
        <v>0.76271186440677996</v>
      </c>
      <c r="AK10" s="37">
        <v>0.93548387096774199</v>
      </c>
      <c r="AL10" s="29">
        <v>0</v>
      </c>
      <c r="AM10" s="29">
        <v>45</v>
      </c>
      <c r="AN10" s="29">
        <v>87</v>
      </c>
      <c r="AO10" s="29">
        <v>38</v>
      </c>
      <c r="AP10" s="29">
        <v>38</v>
      </c>
      <c r="AQ10" s="29">
        <v>0</v>
      </c>
      <c r="AR10" s="29">
        <v>0</v>
      </c>
      <c r="AS10" s="43" t="s">
        <v>39</v>
      </c>
      <c r="AT10" s="37">
        <v>0.57575757575757602</v>
      </c>
      <c r="AU10" s="29">
        <v>132</v>
      </c>
      <c r="AV10" s="29">
        <v>72</v>
      </c>
      <c r="AW10" s="29">
        <v>204</v>
      </c>
      <c r="AY10" s="29" t="str">
        <f t="shared" ref="AY10" si="40">B10</f>
        <v>'20201127'</v>
      </c>
      <c r="AZ10" s="29" t="s">
        <v>280</v>
      </c>
      <c r="BA10" s="29">
        <f t="shared" si="1"/>
        <v>132</v>
      </c>
      <c r="BB10" s="29">
        <f t="shared" si="2"/>
        <v>204</v>
      </c>
      <c r="BC10" s="29">
        <f t="shared" si="3"/>
        <v>2906.6461999999983</v>
      </c>
      <c r="BD10" s="29">
        <f t="shared" ref="BD10" si="41">BC10/BA10</f>
        <v>22.020046969696956</v>
      </c>
      <c r="BE10" s="29">
        <f t="shared" si="5"/>
        <v>38</v>
      </c>
      <c r="BF10" s="29">
        <f t="shared" si="6"/>
        <v>38</v>
      </c>
      <c r="BG10" s="29">
        <f t="shared" si="7"/>
        <v>0</v>
      </c>
      <c r="BH10" s="29">
        <f t="shared" si="8"/>
        <v>0</v>
      </c>
      <c r="BI10" s="29">
        <f t="shared" ref="BI10" si="42">SUM(BE10,BG10)</f>
        <v>38</v>
      </c>
      <c r="BJ10" s="29">
        <f t="shared" ref="BJ10" si="43">SUM(BF10,BH10)</f>
        <v>38</v>
      </c>
      <c r="BK10" s="29">
        <f t="shared" si="14"/>
        <v>132</v>
      </c>
      <c r="BL10" s="29">
        <f t="shared" si="15"/>
        <v>72</v>
      </c>
    </row>
    <row r="11" spans="1:68" s="29" customFormat="1" x14ac:dyDescent="0.2">
      <c r="A11" s="29" t="s">
        <v>330</v>
      </c>
      <c r="B11" s="29" t="s">
        <v>324</v>
      </c>
      <c r="C11" s="29">
        <v>1000</v>
      </c>
      <c r="D11" s="29">
        <v>4</v>
      </c>
      <c r="E11" s="29">
        <v>1</v>
      </c>
      <c r="F11" s="29">
        <v>0</v>
      </c>
      <c r="G11" s="29">
        <v>1</v>
      </c>
      <c r="H11" s="29">
        <v>3</v>
      </c>
      <c r="I11" s="29">
        <v>3</v>
      </c>
      <c r="J11" s="29">
        <v>1</v>
      </c>
      <c r="K11" s="29">
        <v>0</v>
      </c>
      <c r="L11" s="29">
        <v>2</v>
      </c>
      <c r="M11" s="29">
        <v>0</v>
      </c>
      <c r="N11" s="29">
        <v>0.2</v>
      </c>
      <c r="O11" s="29">
        <v>0</v>
      </c>
      <c r="P11" s="29">
        <v>1.2</v>
      </c>
      <c r="Q11" s="29">
        <v>0</v>
      </c>
      <c r="R11" s="29">
        <v>2</v>
      </c>
      <c r="S11" s="29">
        <v>1</v>
      </c>
      <c r="T11" s="29">
        <v>1</v>
      </c>
      <c r="U11" s="29">
        <v>1</v>
      </c>
      <c r="V11" s="29">
        <v>1</v>
      </c>
      <c r="W11" s="29">
        <v>1</v>
      </c>
      <c r="X11" s="29">
        <v>1</v>
      </c>
      <c r="Y11" s="29">
        <v>1000</v>
      </c>
      <c r="Z11" s="29">
        <v>4</v>
      </c>
      <c r="AA11" s="29">
        <v>0</v>
      </c>
      <c r="AB11" s="29">
        <v>0</v>
      </c>
      <c r="AC11" s="29">
        <v>0</v>
      </c>
      <c r="AD11" s="29">
        <v>0</v>
      </c>
      <c r="AE11" s="29">
        <v>5</v>
      </c>
      <c r="AF11" s="29">
        <v>206</v>
      </c>
      <c r="AG11" s="29">
        <v>54.336241666666702</v>
      </c>
      <c r="AH11" s="37">
        <v>0.54787234042553201</v>
      </c>
      <c r="AI11" s="37" t="s">
        <v>39</v>
      </c>
      <c r="AJ11" s="37">
        <v>0.45714285714285702</v>
      </c>
      <c r="AK11" s="37">
        <v>0.62686567164179097</v>
      </c>
      <c r="AL11" s="29">
        <v>0</v>
      </c>
      <c r="AM11" s="29">
        <v>80</v>
      </c>
      <c r="AN11" s="29">
        <v>126</v>
      </c>
      <c r="AO11" s="29">
        <v>71</v>
      </c>
      <c r="AP11" s="29">
        <v>69</v>
      </c>
      <c r="AQ11" s="29">
        <v>0</v>
      </c>
      <c r="AR11" s="29">
        <v>0</v>
      </c>
      <c r="AS11" s="43" t="s">
        <v>39</v>
      </c>
      <c r="AT11" s="37">
        <v>0.67961165048543704</v>
      </c>
      <c r="AU11" s="29">
        <v>244</v>
      </c>
      <c r="AV11" s="29">
        <v>252</v>
      </c>
      <c r="AW11" s="29">
        <v>496</v>
      </c>
      <c r="AY11" s="29" t="str">
        <f t="shared" ref="AY11" si="44">B11</f>
        <v>'20201130'</v>
      </c>
      <c r="AZ11" s="29" t="s">
        <v>280</v>
      </c>
      <c r="BA11" s="29">
        <f t="shared" si="1"/>
        <v>206</v>
      </c>
      <c r="BB11" s="29">
        <f t="shared" si="2"/>
        <v>496</v>
      </c>
      <c r="BC11" s="29">
        <f t="shared" si="3"/>
        <v>3260.1745000000019</v>
      </c>
      <c r="BD11" s="29">
        <f t="shared" ref="BD11" si="45">BC11/BA11</f>
        <v>15.826089805825251</v>
      </c>
      <c r="BE11" s="29">
        <f t="shared" si="5"/>
        <v>71</v>
      </c>
      <c r="BF11" s="29">
        <f t="shared" si="6"/>
        <v>69</v>
      </c>
      <c r="BG11" s="29">
        <f t="shared" si="7"/>
        <v>0</v>
      </c>
      <c r="BH11" s="29">
        <f t="shared" si="8"/>
        <v>0</v>
      </c>
      <c r="BI11" s="29">
        <f t="shared" ref="BI11" si="46">SUM(BE11,BG11)</f>
        <v>71</v>
      </c>
      <c r="BJ11" s="29">
        <f t="shared" ref="BJ11" si="47">SUM(BF11,BH11)</f>
        <v>69</v>
      </c>
      <c r="BK11" s="29">
        <f t="shared" si="14"/>
        <v>244</v>
      </c>
      <c r="BL11" s="29">
        <f t="shared" si="15"/>
        <v>252</v>
      </c>
    </row>
    <row r="12" spans="1:68" x14ac:dyDescent="0.2">
      <c r="A12" s="18" t="s">
        <v>341</v>
      </c>
      <c r="B12" s="18" t="s">
        <v>335</v>
      </c>
      <c r="C12" s="18">
        <v>1000</v>
      </c>
      <c r="D12" s="18">
        <v>4</v>
      </c>
      <c r="E12" s="18">
        <v>1</v>
      </c>
      <c r="F12" s="18">
        <v>0</v>
      </c>
      <c r="G12" s="18">
        <v>1</v>
      </c>
      <c r="H12" s="18">
        <v>3</v>
      </c>
      <c r="I12" s="18">
        <v>3</v>
      </c>
      <c r="J12" s="18">
        <v>1</v>
      </c>
      <c r="K12" s="18">
        <v>0</v>
      </c>
      <c r="L12" s="18">
        <v>2</v>
      </c>
      <c r="M12" s="18">
        <v>0</v>
      </c>
      <c r="N12" s="18">
        <v>0.2</v>
      </c>
      <c r="O12" s="18">
        <v>0</v>
      </c>
      <c r="P12" s="18">
        <v>1.2</v>
      </c>
      <c r="Q12" s="18">
        <v>0</v>
      </c>
      <c r="R12" s="18">
        <v>3</v>
      </c>
      <c r="S12" s="18">
        <v>1</v>
      </c>
      <c r="T12" s="18">
        <v>1</v>
      </c>
      <c r="U12" s="18">
        <v>1</v>
      </c>
      <c r="V12" s="18">
        <v>1</v>
      </c>
      <c r="W12" s="18">
        <v>1</v>
      </c>
      <c r="X12" s="18">
        <v>1</v>
      </c>
      <c r="Y12" s="18">
        <v>1</v>
      </c>
      <c r="Z12" s="18">
        <v>4</v>
      </c>
      <c r="AA12" s="18">
        <v>0</v>
      </c>
      <c r="AB12" s="18">
        <v>0</v>
      </c>
      <c r="AC12" s="18">
        <v>0</v>
      </c>
      <c r="AD12" s="18">
        <v>0</v>
      </c>
      <c r="AE12" s="18">
        <v>5</v>
      </c>
      <c r="AF12" s="18">
        <v>199</v>
      </c>
      <c r="AG12" s="18">
        <v>55.593993333333302</v>
      </c>
      <c r="AH12" s="41">
        <v>0.438325991189427</v>
      </c>
      <c r="AI12" s="41" t="s">
        <v>39</v>
      </c>
      <c r="AJ12" s="41">
        <v>0.39430894308943099</v>
      </c>
      <c r="AK12" s="41">
        <v>0.49038461538461497</v>
      </c>
      <c r="AL12" s="18">
        <v>0</v>
      </c>
      <c r="AM12" s="18">
        <v>97</v>
      </c>
      <c r="AN12" s="18">
        <v>102</v>
      </c>
      <c r="AO12" s="18">
        <v>84</v>
      </c>
      <c r="AP12" s="18">
        <v>85</v>
      </c>
      <c r="AQ12" s="18">
        <v>0</v>
      </c>
      <c r="AR12" s="18">
        <v>0</v>
      </c>
      <c r="AS12" s="42" t="s">
        <v>39</v>
      </c>
      <c r="AT12" s="41">
        <v>0.84924623115577902</v>
      </c>
      <c r="AU12" s="18">
        <v>216</v>
      </c>
      <c r="AV12" s="18">
        <v>288</v>
      </c>
      <c r="AW12" s="18">
        <v>504</v>
      </c>
      <c r="AY12" s="29" t="str">
        <f t="shared" ref="AY12" si="48">B12</f>
        <v>'20201201'</v>
      </c>
      <c r="AZ12" s="29" t="s">
        <v>280</v>
      </c>
      <c r="BA12" s="29">
        <f t="shared" si="1"/>
        <v>199</v>
      </c>
      <c r="BB12" s="29">
        <f t="shared" si="2"/>
        <v>504</v>
      </c>
      <c r="BC12" s="29">
        <f t="shared" si="3"/>
        <v>3335.6395999999982</v>
      </c>
      <c r="BD12" s="29">
        <f t="shared" ref="BD12" si="49">BC12/BA12</f>
        <v>16.762008040200996</v>
      </c>
      <c r="BE12" s="29">
        <f t="shared" si="5"/>
        <v>84</v>
      </c>
      <c r="BF12" s="29">
        <f t="shared" si="6"/>
        <v>85</v>
      </c>
      <c r="BG12" s="29">
        <f t="shared" si="7"/>
        <v>0</v>
      </c>
      <c r="BH12" s="29">
        <f t="shared" si="8"/>
        <v>0</v>
      </c>
      <c r="BI12" s="29">
        <f t="shared" ref="BI12" si="50">SUM(BE12,BG12)</f>
        <v>84</v>
      </c>
      <c r="BJ12" s="29">
        <f t="shared" ref="BJ12" si="51">SUM(BF12,BH12)</f>
        <v>85</v>
      </c>
      <c r="BK12" s="29">
        <f t="shared" si="14"/>
        <v>216</v>
      </c>
      <c r="BL12" s="29">
        <f t="shared" si="15"/>
        <v>288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15"/>
  <sheetViews>
    <sheetView topLeftCell="AM1" workbookViewId="0">
      <selection activeCell="BB14" sqref="BB14"/>
    </sheetView>
  </sheetViews>
  <sheetFormatPr defaultColWidth="8.625" defaultRowHeight="12.75" x14ac:dyDescent="0.2"/>
  <cols>
    <col min="1" max="1" width="34.5" style="18" customWidth="1"/>
    <col min="2" max="2" width="8.625" style="18" bestFit="1" customWidth="1"/>
    <col min="3" max="3" width="8.625" style="18" customWidth="1"/>
    <col min="4" max="4" width="8.75" style="18" bestFit="1" customWidth="1"/>
    <col min="5" max="12" width="8.625" style="18" customWidth="1"/>
    <col min="13" max="24" width="8.75" style="18" bestFit="1" customWidth="1"/>
    <col min="25" max="25" width="10.5" style="18" bestFit="1" customWidth="1"/>
    <col min="26" max="26" width="8.75" style="18" bestFit="1" customWidth="1"/>
    <col min="27" max="31" width="8.625" style="18" customWidth="1"/>
    <col min="32" max="33" width="8.75" style="18" bestFit="1" customWidth="1"/>
    <col min="34" max="34" width="8.75" style="41" bestFit="1" customWidth="1"/>
    <col min="35" max="35" width="8.625" style="41"/>
    <col min="36" max="37" width="8.75" style="41" bestFit="1" customWidth="1"/>
    <col min="38" max="44" width="8.75" style="18" bestFit="1" customWidth="1"/>
    <col min="45" max="45" width="8.625" style="42"/>
    <col min="46" max="46" width="8.75" style="41" bestFit="1" customWidth="1"/>
    <col min="47" max="49" width="8.75" style="18" bestFit="1" customWidth="1"/>
    <col min="50" max="51" width="8.625" style="18"/>
    <col min="52" max="52" width="14.5" style="18" customWidth="1"/>
    <col min="53" max="62" width="8.75" style="18" bestFit="1" customWidth="1"/>
    <col min="63" max="64" width="8.625" style="18"/>
    <col min="65" max="66" width="8.75" style="18" bestFit="1" customWidth="1"/>
    <col min="67" max="16384" width="8.625" style="18"/>
  </cols>
  <sheetData>
    <row r="1" spans="1:68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280</v>
      </c>
      <c r="AF1" s="3" t="s">
        <v>16</v>
      </c>
      <c r="AG1" s="3" t="s">
        <v>21</v>
      </c>
      <c r="AH1" s="2" t="s">
        <v>17</v>
      </c>
      <c r="AI1" s="2" t="s">
        <v>19</v>
      </c>
      <c r="AJ1" s="2" t="s">
        <v>18</v>
      </c>
      <c r="AK1" s="2" t="s">
        <v>20</v>
      </c>
      <c r="AL1" s="4" t="s">
        <v>24</v>
      </c>
      <c r="AM1" s="4" t="s">
        <v>22</v>
      </c>
      <c r="AN1" s="4" t="s">
        <v>117</v>
      </c>
      <c r="AO1" s="4" t="s">
        <v>25</v>
      </c>
      <c r="AP1" s="4" t="s">
        <v>26</v>
      </c>
      <c r="AQ1" s="5" t="s">
        <v>27</v>
      </c>
      <c r="AR1" s="4" t="s">
        <v>28</v>
      </c>
      <c r="AS1" s="20" t="s">
        <v>29</v>
      </c>
      <c r="AT1" s="2" t="s">
        <v>30</v>
      </c>
      <c r="AU1" s="13" t="s">
        <v>32</v>
      </c>
      <c r="AV1" s="13" t="s">
        <v>33</v>
      </c>
      <c r="AW1" s="7" t="s">
        <v>31</v>
      </c>
      <c r="AY1" s="13" t="s">
        <v>84</v>
      </c>
      <c r="AZ1" s="9" t="s">
        <v>74</v>
      </c>
      <c r="BA1" s="9" t="s">
        <v>93</v>
      </c>
      <c r="BB1" s="9" t="s">
        <v>105</v>
      </c>
      <c r="BC1" s="9" t="s">
        <v>94</v>
      </c>
      <c r="BD1" s="15" t="s">
        <v>75</v>
      </c>
      <c r="BE1" s="2" t="s">
        <v>76</v>
      </c>
      <c r="BF1" s="2" t="s">
        <v>77</v>
      </c>
      <c r="BG1" s="2" t="s">
        <v>78</v>
      </c>
      <c r="BH1" s="2" t="s">
        <v>79</v>
      </c>
      <c r="BI1" s="2" t="s">
        <v>80</v>
      </c>
      <c r="BJ1" s="2" t="s">
        <v>81</v>
      </c>
      <c r="BK1" s="2" t="s">
        <v>290</v>
      </c>
      <c r="BL1" s="2" t="s">
        <v>291</v>
      </c>
      <c r="BM1" s="25">
        <f>SUM($AO$2:$AO$1048576,$AQ$2:$AQ$1048576)</f>
        <v>889</v>
      </c>
      <c r="BN1" s="25">
        <f>SUM($AP$2:$AP$1048576,$AR$2:$AR$1048576)</f>
        <v>891</v>
      </c>
      <c r="BO1" s="25">
        <f>SUM($AU$2:$AU$1048576)</f>
        <v>3352</v>
      </c>
      <c r="BP1" s="25">
        <f>SUM($AV$2:$AV$1048576)</f>
        <v>2888</v>
      </c>
    </row>
    <row r="2" spans="1:68" s="30" customFormat="1" x14ac:dyDescent="0.2">
      <c r="A2" s="30" t="s">
        <v>238</v>
      </c>
      <c r="B2" s="46" t="s">
        <v>229</v>
      </c>
      <c r="C2" s="30">
        <v>1000</v>
      </c>
      <c r="D2" s="30">
        <v>3</v>
      </c>
      <c r="E2" s="30">
        <v>0</v>
      </c>
      <c r="F2" s="30">
        <v>1</v>
      </c>
      <c r="G2" s="30">
        <v>3</v>
      </c>
      <c r="H2" s="30">
        <v>0</v>
      </c>
      <c r="I2" s="30">
        <v>1</v>
      </c>
      <c r="J2" s="30">
        <v>3</v>
      </c>
      <c r="K2" s="30">
        <v>2</v>
      </c>
      <c r="L2" s="30">
        <v>0</v>
      </c>
      <c r="M2" s="30">
        <v>0</v>
      </c>
      <c r="N2" s="30">
        <v>0.25</v>
      </c>
      <c r="O2" s="30">
        <v>0</v>
      </c>
      <c r="P2" s="30">
        <v>0</v>
      </c>
      <c r="Q2" s="30">
        <v>0.2</v>
      </c>
      <c r="R2" s="30">
        <v>0</v>
      </c>
      <c r="S2" s="30">
        <v>1</v>
      </c>
      <c r="T2" s="30">
        <v>1</v>
      </c>
      <c r="U2" s="30">
        <v>1</v>
      </c>
      <c r="V2" s="30">
        <v>1</v>
      </c>
      <c r="W2" s="30">
        <v>1</v>
      </c>
      <c r="X2" s="30">
        <v>1</v>
      </c>
      <c r="Y2" s="30">
        <v>10000000000</v>
      </c>
      <c r="Z2" s="30">
        <v>0</v>
      </c>
      <c r="AA2" s="30">
        <v>0</v>
      </c>
      <c r="AB2" s="30">
        <v>0</v>
      </c>
      <c r="AC2" s="30">
        <v>0</v>
      </c>
      <c r="AD2" s="30">
        <v>0</v>
      </c>
      <c r="AF2" s="30">
        <v>7</v>
      </c>
      <c r="AG2" s="30">
        <v>7.2099983333333304</v>
      </c>
      <c r="AH2" s="35">
        <v>0.63636363636363602</v>
      </c>
      <c r="AI2" s="35" t="s">
        <v>39</v>
      </c>
      <c r="AJ2" s="35" t="s">
        <v>39</v>
      </c>
      <c r="AK2" s="35">
        <v>0.63636363636363602</v>
      </c>
      <c r="AL2" s="30">
        <v>0</v>
      </c>
      <c r="AM2" s="30">
        <v>0</v>
      </c>
      <c r="AN2" s="30">
        <v>7</v>
      </c>
      <c r="AO2" s="30">
        <v>0</v>
      </c>
      <c r="AP2" s="30">
        <v>7</v>
      </c>
      <c r="AQ2" s="30">
        <v>0</v>
      </c>
      <c r="AR2" s="30">
        <v>0</v>
      </c>
      <c r="AS2" s="47" t="s">
        <v>39</v>
      </c>
      <c r="AT2" s="35">
        <v>1</v>
      </c>
      <c r="AU2" s="30">
        <v>0</v>
      </c>
      <c r="AV2" s="30">
        <v>16</v>
      </c>
      <c r="AW2" s="30">
        <v>16</v>
      </c>
      <c r="AY2" s="30" t="str">
        <f t="shared" ref="AY2" si="0">B2</f>
        <v>'20201116'</v>
      </c>
      <c r="AZ2" s="30" t="s">
        <v>194</v>
      </c>
      <c r="BA2" s="30">
        <f t="shared" ref="BA2:BA15" si="1">SUMIF($B$2:$B$1048576,$B2,$AF$2:$AF$1048576)</f>
        <v>11</v>
      </c>
      <c r="BB2" s="30">
        <f t="shared" ref="BB2:BB15" si="2">SUMIF($B$2:$B$1048576,$B2,$AW$2:$AW$1048576)</f>
        <v>24</v>
      </c>
      <c r="BC2" s="30">
        <f t="shared" ref="BC2:BC15" si="3">SUMIF($B$2:$B$1048576,$B2,$AG$2:$AG$1048576)*60</f>
        <v>561.29329999999993</v>
      </c>
      <c r="BD2" s="30">
        <f t="shared" ref="BD2" si="4">BC2/BA2</f>
        <v>51.026663636363629</v>
      </c>
      <c r="BE2" s="30">
        <f t="shared" ref="BE2:BE15" si="5">SUMIF($B$2:$B$1048576,$B2,$AO$2:$AO$1048576)</f>
        <v>4</v>
      </c>
      <c r="BF2" s="30">
        <f t="shared" ref="BF2:BF15" si="6">SUMIF($B$2:$B$1048576,$B2,$AP$2:$AP$1048576)</f>
        <v>7</v>
      </c>
      <c r="BG2" s="30">
        <f t="shared" ref="BG2:BG15" si="7">SUMIF($B$2:$B$1048576,$B2,$AQ$2:$AQ$1048576)</f>
        <v>0</v>
      </c>
      <c r="BH2" s="30">
        <f t="shared" ref="BH2:BH15" si="8">SUMIF($B$2:$B$1048576,$B2,$AR$2:$AR$1048576)</f>
        <v>0</v>
      </c>
      <c r="BI2" s="30">
        <f t="shared" ref="BI2:BJ2" si="9">SUM(BE2,BG2)</f>
        <v>4</v>
      </c>
      <c r="BJ2" s="30">
        <f t="shared" si="9"/>
        <v>7</v>
      </c>
      <c r="BK2" s="30">
        <f>SUMIF($B$2:$B$1048576,$B2,$AU$2:$AU$1048576)</f>
        <v>8</v>
      </c>
      <c r="BL2" s="30">
        <f>SUMIF($B$2:$B$1048576,$B2,$AV$2:$AV$1048576)</f>
        <v>16</v>
      </c>
    </row>
    <row r="3" spans="1:68" s="25" customFormat="1" x14ac:dyDescent="0.2">
      <c r="A3" s="25" t="s">
        <v>239</v>
      </c>
      <c r="B3" s="25" t="s">
        <v>229</v>
      </c>
      <c r="C3" s="25">
        <v>1000</v>
      </c>
      <c r="D3" s="25">
        <v>2</v>
      </c>
      <c r="E3" s="25">
        <v>0</v>
      </c>
      <c r="F3" s="25">
        <v>1</v>
      </c>
      <c r="G3" s="25">
        <v>3</v>
      </c>
      <c r="H3" s="25">
        <v>0</v>
      </c>
      <c r="I3" s="25">
        <v>1</v>
      </c>
      <c r="J3" s="25">
        <v>3</v>
      </c>
      <c r="K3" s="25">
        <v>2</v>
      </c>
      <c r="L3" s="25">
        <v>0</v>
      </c>
      <c r="M3" s="25">
        <v>0</v>
      </c>
      <c r="N3" s="25">
        <v>0.25</v>
      </c>
      <c r="O3" s="25">
        <v>0</v>
      </c>
      <c r="P3" s="25">
        <v>0</v>
      </c>
      <c r="Q3" s="25">
        <v>0.2</v>
      </c>
      <c r="R3" s="25">
        <v>0</v>
      </c>
      <c r="S3" s="25">
        <v>1</v>
      </c>
      <c r="T3" s="25">
        <v>1</v>
      </c>
      <c r="U3" s="25">
        <v>1</v>
      </c>
      <c r="V3" s="25">
        <v>1</v>
      </c>
      <c r="W3" s="25">
        <v>1</v>
      </c>
      <c r="X3" s="25">
        <v>1</v>
      </c>
      <c r="Y3" s="25">
        <v>10000000000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F3" s="25">
        <v>4</v>
      </c>
      <c r="AG3" s="25">
        <v>2.1448900000000002</v>
      </c>
      <c r="AH3" s="36">
        <v>0.5</v>
      </c>
      <c r="AI3" s="36" t="s">
        <v>39</v>
      </c>
      <c r="AJ3" s="36">
        <v>0.5</v>
      </c>
      <c r="AK3" s="36" t="s">
        <v>39</v>
      </c>
      <c r="AL3" s="25">
        <v>0</v>
      </c>
      <c r="AM3" s="25">
        <v>4</v>
      </c>
      <c r="AN3" s="25">
        <v>0</v>
      </c>
      <c r="AO3" s="25">
        <v>4</v>
      </c>
      <c r="AP3" s="25">
        <v>0</v>
      </c>
      <c r="AQ3" s="25">
        <v>0</v>
      </c>
      <c r="AR3" s="25">
        <v>0</v>
      </c>
      <c r="AS3" s="39" t="s">
        <v>39</v>
      </c>
      <c r="AT3" s="36">
        <v>1</v>
      </c>
      <c r="AU3" s="25">
        <v>8</v>
      </c>
      <c r="AV3" s="25">
        <v>0</v>
      </c>
      <c r="AW3" s="25">
        <v>8</v>
      </c>
      <c r="AY3" s="25" t="str">
        <f t="shared" ref="AY3" si="10">B3</f>
        <v>'20201116'</v>
      </c>
      <c r="AZ3" s="25" t="s">
        <v>194</v>
      </c>
      <c r="BA3" s="25">
        <f t="shared" si="1"/>
        <v>11</v>
      </c>
      <c r="BB3" s="25">
        <f t="shared" si="2"/>
        <v>24</v>
      </c>
      <c r="BC3" s="25">
        <f t="shared" si="3"/>
        <v>561.29329999999993</v>
      </c>
      <c r="BD3" s="25">
        <f t="shared" ref="BD3" si="11">BC3/BA3</f>
        <v>51.026663636363629</v>
      </c>
      <c r="BE3" s="25">
        <f t="shared" si="5"/>
        <v>4</v>
      </c>
      <c r="BF3" s="25">
        <f t="shared" si="6"/>
        <v>7</v>
      </c>
      <c r="BG3" s="25">
        <f t="shared" si="7"/>
        <v>0</v>
      </c>
      <c r="BH3" s="25">
        <f t="shared" si="8"/>
        <v>0</v>
      </c>
      <c r="BI3" s="25">
        <f t="shared" ref="BI3" si="12">SUM(BE3,BG3)</f>
        <v>4</v>
      </c>
      <c r="BJ3" s="25">
        <f t="shared" ref="BJ3" si="13">SUM(BF3,BH3)</f>
        <v>7</v>
      </c>
      <c r="BK3" s="25">
        <f t="shared" ref="BK3:BK15" si="14">SUMIF($B$2:$B$1048576,$B3,$AU$2:$AU$1048576)</f>
        <v>8</v>
      </c>
      <c r="BL3" s="25">
        <f t="shared" ref="BL3:BL15" si="15">SUMIF($B$2:$B$1048576,$B3,$AV$2:$AV$1048576)</f>
        <v>16</v>
      </c>
    </row>
    <row r="4" spans="1:68" s="29" customFormat="1" x14ac:dyDescent="0.2">
      <c r="A4" s="29" t="s">
        <v>251</v>
      </c>
      <c r="B4" s="29" t="s">
        <v>243</v>
      </c>
      <c r="C4" s="29">
        <v>1000</v>
      </c>
      <c r="D4" s="29">
        <v>2</v>
      </c>
      <c r="E4" s="29">
        <v>0</v>
      </c>
      <c r="F4" s="29">
        <v>1</v>
      </c>
      <c r="G4" s="29">
        <v>3</v>
      </c>
      <c r="H4" s="29">
        <v>0</v>
      </c>
      <c r="I4" s="29">
        <v>1</v>
      </c>
      <c r="J4" s="29">
        <v>3</v>
      </c>
      <c r="K4" s="29">
        <v>2</v>
      </c>
      <c r="L4" s="29">
        <v>0</v>
      </c>
      <c r="M4" s="29">
        <v>0</v>
      </c>
      <c r="N4" s="29">
        <v>0.2</v>
      </c>
      <c r="O4" s="29">
        <v>0</v>
      </c>
      <c r="P4" s="29">
        <v>0</v>
      </c>
      <c r="Q4" s="29">
        <v>0</v>
      </c>
      <c r="R4" s="29">
        <v>0</v>
      </c>
      <c r="S4" s="29">
        <v>1</v>
      </c>
      <c r="T4" s="29">
        <v>1</v>
      </c>
      <c r="U4" s="29">
        <v>1</v>
      </c>
      <c r="V4" s="29">
        <v>1</v>
      </c>
      <c r="W4" s="29">
        <v>1</v>
      </c>
      <c r="X4" s="29">
        <v>1</v>
      </c>
      <c r="Y4" s="29">
        <v>10000000000</v>
      </c>
      <c r="Z4" s="29">
        <v>0</v>
      </c>
      <c r="AA4" s="29">
        <v>0</v>
      </c>
      <c r="AB4" s="29">
        <v>0</v>
      </c>
      <c r="AC4" s="29">
        <v>0</v>
      </c>
      <c r="AD4" s="29">
        <v>0</v>
      </c>
      <c r="AF4" s="29">
        <v>51</v>
      </c>
      <c r="AG4" s="29">
        <v>45.394331666666702</v>
      </c>
      <c r="AH4" s="37">
        <v>0.320754716981132</v>
      </c>
      <c r="AI4" s="37" t="s">
        <v>39</v>
      </c>
      <c r="AJ4" s="37">
        <v>0.32926829268292701</v>
      </c>
      <c r="AK4" s="37">
        <v>0.31168831168831201</v>
      </c>
      <c r="AL4" s="29">
        <v>0</v>
      </c>
      <c r="AM4" s="29">
        <v>27</v>
      </c>
      <c r="AN4" s="29">
        <v>24</v>
      </c>
      <c r="AO4" s="29">
        <v>27</v>
      </c>
      <c r="AP4" s="29">
        <v>24</v>
      </c>
      <c r="AQ4" s="29">
        <v>0</v>
      </c>
      <c r="AR4" s="29">
        <v>0</v>
      </c>
      <c r="AS4" s="43" t="s">
        <v>39</v>
      </c>
      <c r="AT4" s="37">
        <v>1</v>
      </c>
      <c r="AU4" s="29">
        <v>108</v>
      </c>
      <c r="AV4" s="29">
        <v>96</v>
      </c>
      <c r="AW4" s="29">
        <v>204</v>
      </c>
      <c r="AY4" s="29" t="str">
        <f t="shared" ref="AY4" si="16">B4</f>
        <v>'20201117'</v>
      </c>
      <c r="AZ4" s="29" t="s">
        <v>194</v>
      </c>
      <c r="BA4" s="29">
        <f t="shared" si="1"/>
        <v>51</v>
      </c>
      <c r="BB4" s="29">
        <f t="shared" si="2"/>
        <v>204</v>
      </c>
      <c r="BC4" s="29">
        <f t="shared" si="3"/>
        <v>2723.6599000000019</v>
      </c>
      <c r="BD4" s="29">
        <f t="shared" ref="BD4" si="17">BC4/BA4</f>
        <v>53.405096078431413</v>
      </c>
      <c r="BE4" s="29">
        <f t="shared" si="5"/>
        <v>27</v>
      </c>
      <c r="BF4" s="29">
        <f t="shared" si="6"/>
        <v>24</v>
      </c>
      <c r="BG4" s="29">
        <f t="shared" si="7"/>
        <v>0</v>
      </c>
      <c r="BH4" s="29">
        <f t="shared" si="8"/>
        <v>0</v>
      </c>
      <c r="BI4" s="29">
        <f t="shared" ref="BI4" si="18">SUM(BE4,BG4)</f>
        <v>27</v>
      </c>
      <c r="BJ4" s="29">
        <f t="shared" ref="BJ4" si="19">SUM(BF4,BH4)</f>
        <v>24</v>
      </c>
      <c r="BK4" s="29">
        <f t="shared" si="14"/>
        <v>108</v>
      </c>
      <c r="BL4" s="29">
        <f t="shared" si="15"/>
        <v>96</v>
      </c>
    </row>
    <row r="5" spans="1:68" s="29" customFormat="1" x14ac:dyDescent="0.2">
      <c r="A5" s="29" t="s">
        <v>257</v>
      </c>
      <c r="B5" s="29" t="s">
        <v>248</v>
      </c>
      <c r="C5" s="29">
        <v>1000</v>
      </c>
      <c r="D5" s="29">
        <v>3</v>
      </c>
      <c r="E5" s="29">
        <v>0</v>
      </c>
      <c r="F5" s="29">
        <v>1</v>
      </c>
      <c r="G5" s="29">
        <v>3</v>
      </c>
      <c r="H5" s="29">
        <v>0</v>
      </c>
      <c r="I5" s="29">
        <v>1</v>
      </c>
      <c r="J5" s="29">
        <v>3</v>
      </c>
      <c r="K5" s="29">
        <v>2</v>
      </c>
      <c r="L5" s="29">
        <v>0</v>
      </c>
      <c r="M5" s="29">
        <v>0</v>
      </c>
      <c r="N5" s="29">
        <v>0.2</v>
      </c>
      <c r="O5" s="29">
        <v>0</v>
      </c>
      <c r="P5" s="29">
        <v>0</v>
      </c>
      <c r="Q5" s="29">
        <v>0</v>
      </c>
      <c r="R5" s="29">
        <v>0</v>
      </c>
      <c r="S5" s="29">
        <v>1</v>
      </c>
      <c r="T5" s="29">
        <v>1</v>
      </c>
      <c r="U5" s="29">
        <v>1</v>
      </c>
      <c r="V5" s="29">
        <v>1</v>
      </c>
      <c r="W5" s="29">
        <v>1</v>
      </c>
      <c r="X5" s="29">
        <v>1</v>
      </c>
      <c r="Y5" s="29">
        <v>10000000000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F5" s="29">
        <v>184</v>
      </c>
      <c r="AG5" s="29">
        <v>38.6927083333333</v>
      </c>
      <c r="AH5" s="37">
        <v>0.41071428571428598</v>
      </c>
      <c r="AI5" s="37" t="s">
        <v>39</v>
      </c>
      <c r="AJ5" s="37">
        <v>0.40434782608695702</v>
      </c>
      <c r="AK5" s="37">
        <v>0.41743119266055001</v>
      </c>
      <c r="AL5" s="29">
        <v>0</v>
      </c>
      <c r="AM5" s="29">
        <v>93</v>
      </c>
      <c r="AN5" s="29">
        <v>91</v>
      </c>
      <c r="AO5" s="29">
        <v>93</v>
      </c>
      <c r="AP5" s="29">
        <v>91</v>
      </c>
      <c r="AQ5" s="29">
        <v>0</v>
      </c>
      <c r="AR5" s="29">
        <v>0</v>
      </c>
      <c r="AS5" s="43" t="s">
        <v>39</v>
      </c>
      <c r="AT5" s="37">
        <v>1</v>
      </c>
      <c r="AU5" s="29">
        <v>372</v>
      </c>
      <c r="AV5" s="29">
        <v>364</v>
      </c>
      <c r="AW5" s="29">
        <v>736</v>
      </c>
      <c r="AY5" s="29" t="str">
        <f t="shared" ref="AY5" si="20">B5</f>
        <v>'20201118'</v>
      </c>
      <c r="AZ5" s="29" t="s">
        <v>194</v>
      </c>
      <c r="BA5" s="29">
        <f t="shared" si="1"/>
        <v>184</v>
      </c>
      <c r="BB5" s="29">
        <f t="shared" si="2"/>
        <v>736</v>
      </c>
      <c r="BC5" s="29">
        <f t="shared" si="3"/>
        <v>2321.5624999999982</v>
      </c>
      <c r="BD5" s="29">
        <f t="shared" ref="BD5" si="21">BC5/BA5</f>
        <v>12.617187499999989</v>
      </c>
      <c r="BE5" s="29">
        <f t="shared" si="5"/>
        <v>93</v>
      </c>
      <c r="BF5" s="29">
        <f t="shared" si="6"/>
        <v>91</v>
      </c>
      <c r="BG5" s="29">
        <f t="shared" si="7"/>
        <v>0</v>
      </c>
      <c r="BH5" s="29">
        <f t="shared" si="8"/>
        <v>0</v>
      </c>
      <c r="BI5" s="29">
        <f t="shared" ref="BI5" si="22">SUM(BE5,BG5)</f>
        <v>93</v>
      </c>
      <c r="BJ5" s="29">
        <f t="shared" ref="BJ5" si="23">SUM(BF5,BH5)</f>
        <v>91</v>
      </c>
      <c r="BK5" s="29">
        <f t="shared" si="14"/>
        <v>372</v>
      </c>
      <c r="BL5" s="29">
        <f t="shared" si="15"/>
        <v>364</v>
      </c>
    </row>
    <row r="6" spans="1:68" s="29" customFormat="1" x14ac:dyDescent="0.2">
      <c r="A6" s="29" t="s">
        <v>267</v>
      </c>
      <c r="B6" s="29" t="s">
        <v>261</v>
      </c>
      <c r="C6" s="29">
        <v>1000</v>
      </c>
      <c r="D6" s="29">
        <v>3</v>
      </c>
      <c r="E6" s="29">
        <v>0</v>
      </c>
      <c r="F6" s="29">
        <v>1</v>
      </c>
      <c r="G6" s="29">
        <v>3</v>
      </c>
      <c r="H6" s="29">
        <v>0</v>
      </c>
      <c r="I6" s="29">
        <v>1</v>
      </c>
      <c r="J6" s="29">
        <v>3</v>
      </c>
      <c r="K6" s="29">
        <v>2</v>
      </c>
      <c r="L6" s="29">
        <v>0</v>
      </c>
      <c r="M6" s="29">
        <v>0</v>
      </c>
      <c r="N6" s="29">
        <v>0.2</v>
      </c>
      <c r="O6" s="29">
        <v>0</v>
      </c>
      <c r="P6" s="29">
        <v>0</v>
      </c>
      <c r="Q6" s="29">
        <v>0</v>
      </c>
      <c r="R6" s="29">
        <v>0</v>
      </c>
      <c r="S6" s="29">
        <v>1</v>
      </c>
      <c r="T6" s="29">
        <v>1</v>
      </c>
      <c r="U6" s="29">
        <v>1</v>
      </c>
      <c r="V6" s="29">
        <v>1</v>
      </c>
      <c r="W6" s="29">
        <v>1</v>
      </c>
      <c r="X6" s="29">
        <v>1</v>
      </c>
      <c r="Y6" s="29">
        <v>10000000000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F6" s="29">
        <v>267</v>
      </c>
      <c r="AG6" s="29">
        <v>26.607058333333299</v>
      </c>
      <c r="AH6" s="37">
        <v>0.73351648351648402</v>
      </c>
      <c r="AI6" s="37" t="s">
        <v>39</v>
      </c>
      <c r="AJ6" s="37">
        <v>0.691542288557214</v>
      </c>
      <c r="AK6" s="37">
        <v>0.78527607361963203</v>
      </c>
      <c r="AL6" s="29">
        <v>0</v>
      </c>
      <c r="AM6" s="29">
        <v>139</v>
      </c>
      <c r="AN6" s="29">
        <v>128</v>
      </c>
      <c r="AO6" s="29">
        <v>120</v>
      </c>
      <c r="AP6" s="29">
        <v>127</v>
      </c>
      <c r="AQ6" s="29">
        <v>0</v>
      </c>
      <c r="AR6" s="29">
        <v>0</v>
      </c>
      <c r="AS6" s="43" t="s">
        <v>39</v>
      </c>
      <c r="AT6" s="37">
        <v>0.92509363295880198</v>
      </c>
      <c r="AU6" s="29">
        <v>480</v>
      </c>
      <c r="AV6" s="29">
        <v>508</v>
      </c>
      <c r="AW6" s="29">
        <v>988</v>
      </c>
      <c r="AY6" s="29" t="str">
        <f t="shared" ref="AY6:AY7" si="24">B6</f>
        <v>'20201119'</v>
      </c>
      <c r="AZ6" s="29" t="s">
        <v>194</v>
      </c>
      <c r="BA6" s="29">
        <f t="shared" si="1"/>
        <v>267</v>
      </c>
      <c r="BB6" s="29">
        <f t="shared" si="2"/>
        <v>988</v>
      </c>
      <c r="BC6" s="29">
        <f t="shared" si="3"/>
        <v>1596.4234999999981</v>
      </c>
      <c r="BD6" s="29">
        <f t="shared" ref="BD6" si="25">BC6/BA6</f>
        <v>5.9791142322097306</v>
      </c>
      <c r="BE6" s="29">
        <f t="shared" si="5"/>
        <v>120</v>
      </c>
      <c r="BF6" s="29">
        <f t="shared" si="6"/>
        <v>127</v>
      </c>
      <c r="BG6" s="29">
        <f t="shared" si="7"/>
        <v>0</v>
      </c>
      <c r="BH6" s="29">
        <f t="shared" si="8"/>
        <v>0</v>
      </c>
      <c r="BI6" s="29">
        <f t="shared" ref="BI6" si="26">SUM(BE6,BG6)</f>
        <v>120</v>
      </c>
      <c r="BJ6" s="29">
        <f t="shared" ref="BJ6" si="27">SUM(BF6,BH6)</f>
        <v>127</v>
      </c>
      <c r="BK6" s="29">
        <f t="shared" si="14"/>
        <v>480</v>
      </c>
      <c r="BL6" s="29">
        <f t="shared" si="15"/>
        <v>508</v>
      </c>
    </row>
    <row r="7" spans="1:68" s="29" customFormat="1" x14ac:dyDescent="0.2">
      <c r="A7" s="29" t="s">
        <v>276</v>
      </c>
      <c r="B7" s="29" t="s">
        <v>269</v>
      </c>
      <c r="C7" s="29">
        <v>1000</v>
      </c>
      <c r="D7" s="29">
        <v>4</v>
      </c>
      <c r="E7" s="29">
        <v>0</v>
      </c>
      <c r="F7" s="29">
        <v>1</v>
      </c>
      <c r="G7" s="29">
        <v>3</v>
      </c>
      <c r="H7" s="29">
        <v>0</v>
      </c>
      <c r="I7" s="29">
        <v>1</v>
      </c>
      <c r="J7" s="29">
        <v>3</v>
      </c>
      <c r="K7" s="29">
        <v>2</v>
      </c>
      <c r="L7" s="29">
        <v>0</v>
      </c>
      <c r="M7" s="29">
        <v>0</v>
      </c>
      <c r="N7" s="29">
        <v>0.2</v>
      </c>
      <c r="O7" s="29">
        <v>0</v>
      </c>
      <c r="P7" s="29">
        <v>0.3</v>
      </c>
      <c r="Q7" s="29">
        <v>0</v>
      </c>
      <c r="R7" s="29">
        <v>0.3</v>
      </c>
      <c r="S7" s="29">
        <v>1</v>
      </c>
      <c r="T7" s="29">
        <v>1</v>
      </c>
      <c r="U7" s="29">
        <v>1</v>
      </c>
      <c r="V7" s="29">
        <v>1</v>
      </c>
      <c r="W7" s="29">
        <v>1</v>
      </c>
      <c r="X7" s="29">
        <v>1</v>
      </c>
      <c r="Y7" s="29">
        <v>10000000000</v>
      </c>
      <c r="Z7" s="29">
        <v>4</v>
      </c>
      <c r="AA7" s="29">
        <v>0</v>
      </c>
      <c r="AB7" s="29">
        <v>0</v>
      </c>
      <c r="AC7" s="29">
        <v>0</v>
      </c>
      <c r="AD7" s="29">
        <v>0</v>
      </c>
      <c r="AF7" s="29">
        <v>205</v>
      </c>
      <c r="AG7" s="29">
        <v>25.627238333333299</v>
      </c>
      <c r="AH7" s="37">
        <v>0.73214285714285698</v>
      </c>
      <c r="AI7" s="37" t="s">
        <v>39</v>
      </c>
      <c r="AJ7" s="37">
        <v>0.74242424242424199</v>
      </c>
      <c r="AK7" s="37">
        <v>0.72297297297297303</v>
      </c>
      <c r="AL7" s="29">
        <v>0</v>
      </c>
      <c r="AM7" s="29">
        <v>98</v>
      </c>
      <c r="AN7" s="29">
        <v>107</v>
      </c>
      <c r="AO7" s="29">
        <v>56</v>
      </c>
      <c r="AP7" s="29">
        <v>56</v>
      </c>
      <c r="AQ7" s="29">
        <v>0</v>
      </c>
      <c r="AR7" s="29">
        <v>0</v>
      </c>
      <c r="AS7" s="43" t="s">
        <v>39</v>
      </c>
      <c r="AT7" s="37">
        <v>0.54634146341463397</v>
      </c>
      <c r="AU7" s="29">
        <v>224</v>
      </c>
      <c r="AV7" s="29">
        <v>220</v>
      </c>
      <c r="AW7" s="29">
        <v>444</v>
      </c>
      <c r="AY7" s="29" t="str">
        <f t="shared" si="24"/>
        <v>'20201120'</v>
      </c>
      <c r="AZ7" s="29" t="s">
        <v>219</v>
      </c>
      <c r="BA7" s="29">
        <f t="shared" si="1"/>
        <v>205</v>
      </c>
      <c r="BB7" s="29">
        <f t="shared" si="2"/>
        <v>444</v>
      </c>
      <c r="BC7" s="29">
        <f t="shared" si="3"/>
        <v>1537.6342999999979</v>
      </c>
      <c r="BD7" s="29">
        <f t="shared" ref="BD7" si="28">BC7/BA7</f>
        <v>7.5006551219512092</v>
      </c>
      <c r="BE7" s="29">
        <f t="shared" si="5"/>
        <v>56</v>
      </c>
      <c r="BF7" s="29">
        <f t="shared" si="6"/>
        <v>56</v>
      </c>
      <c r="BG7" s="29">
        <f t="shared" si="7"/>
        <v>0</v>
      </c>
      <c r="BH7" s="29">
        <f t="shared" si="8"/>
        <v>0</v>
      </c>
      <c r="BI7" s="29">
        <f t="shared" ref="BI7" si="29">SUM(BE7,BG7)</f>
        <v>56</v>
      </c>
      <c r="BJ7" s="29">
        <f t="shared" ref="BJ7" si="30">SUM(BF7,BH7)</f>
        <v>56</v>
      </c>
      <c r="BK7" s="29">
        <f t="shared" si="14"/>
        <v>224</v>
      </c>
      <c r="BL7" s="29">
        <f t="shared" si="15"/>
        <v>220</v>
      </c>
    </row>
    <row r="8" spans="1:68" x14ac:dyDescent="0.2">
      <c r="A8" s="18" t="s">
        <v>288</v>
      </c>
      <c r="B8" s="18" t="s">
        <v>278</v>
      </c>
      <c r="C8" s="18">
        <v>1000</v>
      </c>
      <c r="D8" s="18">
        <v>4</v>
      </c>
      <c r="E8" s="18">
        <v>0</v>
      </c>
      <c r="F8" s="18">
        <v>1</v>
      </c>
      <c r="G8" s="18">
        <v>3</v>
      </c>
      <c r="H8" s="18">
        <v>0</v>
      </c>
      <c r="I8" s="18">
        <v>1</v>
      </c>
      <c r="J8" s="18">
        <v>3</v>
      </c>
      <c r="K8" s="18">
        <v>2</v>
      </c>
      <c r="L8" s="18">
        <v>0</v>
      </c>
      <c r="M8" s="18">
        <v>0</v>
      </c>
      <c r="N8" s="18">
        <v>0.2</v>
      </c>
      <c r="O8" s="18">
        <v>0</v>
      </c>
      <c r="P8" s="18">
        <v>0.3</v>
      </c>
      <c r="Q8" s="18">
        <v>0</v>
      </c>
      <c r="R8" s="18">
        <v>0.3</v>
      </c>
      <c r="S8" s="18">
        <v>1</v>
      </c>
      <c r="T8" s="18">
        <v>1</v>
      </c>
      <c r="U8" s="18">
        <v>1</v>
      </c>
      <c r="V8" s="18">
        <v>1</v>
      </c>
      <c r="W8" s="18">
        <v>1</v>
      </c>
      <c r="X8" s="18">
        <v>1</v>
      </c>
      <c r="Y8" s="18">
        <v>10000000000</v>
      </c>
      <c r="Z8" s="18">
        <v>2</v>
      </c>
      <c r="AA8" s="18">
        <v>0</v>
      </c>
      <c r="AB8" s="18">
        <v>0</v>
      </c>
      <c r="AC8" s="18">
        <v>0</v>
      </c>
      <c r="AD8" s="18">
        <v>0</v>
      </c>
      <c r="AE8" s="18">
        <v>10</v>
      </c>
      <c r="AF8" s="18">
        <v>86</v>
      </c>
      <c r="AG8" s="18">
        <v>20.191708333333299</v>
      </c>
      <c r="AH8" s="41">
        <v>0.75438596491228105</v>
      </c>
      <c r="AI8" s="41" t="s">
        <v>39</v>
      </c>
      <c r="AJ8" s="41">
        <v>0.81578947368421095</v>
      </c>
      <c r="AK8" s="41">
        <v>0.72368421052631604</v>
      </c>
      <c r="AL8" s="18">
        <v>0</v>
      </c>
      <c r="AM8" s="18">
        <v>31</v>
      </c>
      <c r="AN8" s="18">
        <v>55</v>
      </c>
      <c r="AO8" s="18">
        <v>23</v>
      </c>
      <c r="AP8" s="18">
        <v>21</v>
      </c>
      <c r="AQ8" s="18">
        <v>0</v>
      </c>
      <c r="AR8" s="18">
        <v>0</v>
      </c>
      <c r="AS8" s="42" t="s">
        <v>39</v>
      </c>
      <c r="AT8" s="41">
        <v>0.51162790697674398</v>
      </c>
      <c r="AU8" s="18">
        <v>92</v>
      </c>
      <c r="AV8" s="18">
        <v>36</v>
      </c>
      <c r="AW8" s="18">
        <v>128</v>
      </c>
      <c r="AY8" s="52" t="str">
        <f t="shared" ref="AY8" si="31">B8</f>
        <v>'20201123'</v>
      </c>
      <c r="AZ8" s="52" t="s">
        <v>280</v>
      </c>
      <c r="BA8" s="52">
        <f t="shared" si="1"/>
        <v>303</v>
      </c>
      <c r="BB8" s="52">
        <f t="shared" si="2"/>
        <v>652</v>
      </c>
      <c r="BC8" s="52">
        <f t="shared" si="3"/>
        <v>3317.4429999999957</v>
      </c>
      <c r="BD8" s="52">
        <f t="shared" ref="BD8" si="32">BC8/BA8</f>
        <v>10.948656765676553</v>
      </c>
      <c r="BE8" s="52">
        <f t="shared" si="5"/>
        <v>96</v>
      </c>
      <c r="BF8" s="52">
        <f t="shared" si="6"/>
        <v>94</v>
      </c>
      <c r="BG8" s="52">
        <f t="shared" si="7"/>
        <v>0</v>
      </c>
      <c r="BH8" s="52">
        <f t="shared" si="8"/>
        <v>0</v>
      </c>
      <c r="BI8" s="52">
        <f t="shared" ref="BI8" si="33">SUM(BE8,BG8)</f>
        <v>96</v>
      </c>
      <c r="BJ8" s="52">
        <f t="shared" ref="BJ8" si="34">SUM(BF8,BH8)</f>
        <v>94</v>
      </c>
      <c r="BK8" s="18">
        <f t="shared" si="14"/>
        <v>384</v>
      </c>
      <c r="BL8" s="18">
        <f t="shared" si="15"/>
        <v>268</v>
      </c>
    </row>
    <row r="9" spans="1:68" s="25" customFormat="1" x14ac:dyDescent="0.2">
      <c r="A9" s="25" t="s">
        <v>289</v>
      </c>
      <c r="B9" s="25" t="s">
        <v>278</v>
      </c>
      <c r="C9" s="25">
        <v>1000</v>
      </c>
      <c r="D9" s="25">
        <v>4</v>
      </c>
      <c r="E9" s="25">
        <v>0</v>
      </c>
      <c r="F9" s="25">
        <v>1</v>
      </c>
      <c r="G9" s="25">
        <v>3</v>
      </c>
      <c r="H9" s="25">
        <v>0</v>
      </c>
      <c r="I9" s="25">
        <v>1</v>
      </c>
      <c r="J9" s="25">
        <v>3</v>
      </c>
      <c r="K9" s="25">
        <v>2</v>
      </c>
      <c r="L9" s="25">
        <v>0</v>
      </c>
      <c r="M9" s="25">
        <v>0</v>
      </c>
      <c r="N9" s="25">
        <v>0.2</v>
      </c>
      <c r="O9" s="25">
        <v>0</v>
      </c>
      <c r="P9" s="25">
        <v>0.6</v>
      </c>
      <c r="Q9" s="25">
        <v>0</v>
      </c>
      <c r="R9" s="25">
        <v>0</v>
      </c>
      <c r="S9" s="25">
        <v>1</v>
      </c>
      <c r="T9" s="25">
        <v>1</v>
      </c>
      <c r="U9" s="25">
        <v>1</v>
      </c>
      <c r="V9" s="25">
        <v>1</v>
      </c>
      <c r="W9" s="25">
        <v>1</v>
      </c>
      <c r="X9" s="25">
        <v>1</v>
      </c>
      <c r="Y9" s="25">
        <v>10000000000</v>
      </c>
      <c r="Z9" s="25">
        <v>4</v>
      </c>
      <c r="AA9" s="25">
        <v>0</v>
      </c>
      <c r="AB9" s="25">
        <v>0</v>
      </c>
      <c r="AC9" s="25">
        <v>0</v>
      </c>
      <c r="AD9" s="25">
        <v>0</v>
      </c>
      <c r="AE9" s="25">
        <v>10</v>
      </c>
      <c r="AF9" s="25">
        <v>217</v>
      </c>
      <c r="AG9" s="25">
        <v>35.099008333333302</v>
      </c>
      <c r="AH9" s="36">
        <v>0.78909090909090895</v>
      </c>
      <c r="AI9" s="36" t="s">
        <v>39</v>
      </c>
      <c r="AJ9" s="36">
        <v>0.82407407407407396</v>
      </c>
      <c r="AK9" s="36">
        <v>0.76646706586826396</v>
      </c>
      <c r="AL9" s="25">
        <v>0</v>
      </c>
      <c r="AM9" s="25">
        <v>89</v>
      </c>
      <c r="AN9" s="25">
        <v>128</v>
      </c>
      <c r="AO9" s="25">
        <v>73</v>
      </c>
      <c r="AP9" s="25">
        <v>73</v>
      </c>
      <c r="AQ9" s="25">
        <v>0</v>
      </c>
      <c r="AR9" s="25">
        <v>0</v>
      </c>
      <c r="AS9" s="39" t="s">
        <v>39</v>
      </c>
      <c r="AT9" s="36">
        <v>0.67281105990783396</v>
      </c>
      <c r="AU9" s="25">
        <v>292</v>
      </c>
      <c r="AV9" s="25">
        <v>232</v>
      </c>
      <c r="AW9" s="25">
        <v>524</v>
      </c>
      <c r="AY9" s="25" t="str">
        <f t="shared" ref="AY9:AY10" si="35">B9</f>
        <v>'20201123'</v>
      </c>
      <c r="AZ9" s="25" t="s">
        <v>280</v>
      </c>
      <c r="BA9" s="25">
        <f t="shared" si="1"/>
        <v>303</v>
      </c>
      <c r="BB9" s="25">
        <f t="shared" si="2"/>
        <v>652</v>
      </c>
      <c r="BC9" s="25">
        <f t="shared" si="3"/>
        <v>3317.4429999999957</v>
      </c>
      <c r="BD9" s="25">
        <f t="shared" ref="BD9:BD10" si="36">BC9/BA9</f>
        <v>10.948656765676553</v>
      </c>
      <c r="BE9" s="25">
        <f t="shared" si="5"/>
        <v>96</v>
      </c>
      <c r="BF9" s="25">
        <f t="shared" si="6"/>
        <v>94</v>
      </c>
      <c r="BG9" s="25">
        <f t="shared" si="7"/>
        <v>0</v>
      </c>
      <c r="BH9" s="25">
        <f t="shared" si="8"/>
        <v>0</v>
      </c>
      <c r="BI9" s="25">
        <f t="shared" ref="BI9:BI10" si="37">SUM(BE9,BG9)</f>
        <v>96</v>
      </c>
      <c r="BJ9" s="25">
        <f t="shared" ref="BJ9:BJ10" si="38">SUM(BF9,BH9)</f>
        <v>94</v>
      </c>
      <c r="BK9" s="25">
        <f t="shared" si="14"/>
        <v>384</v>
      </c>
      <c r="BL9" s="25">
        <f t="shared" si="15"/>
        <v>268</v>
      </c>
    </row>
    <row r="10" spans="1:68" s="29" customFormat="1" x14ac:dyDescent="0.2">
      <c r="A10" s="29" t="s">
        <v>299</v>
      </c>
      <c r="B10" s="29" t="s">
        <v>293</v>
      </c>
      <c r="C10" s="29">
        <v>1000</v>
      </c>
      <c r="D10" s="29">
        <v>4</v>
      </c>
      <c r="E10" s="29">
        <v>0</v>
      </c>
      <c r="F10" s="29">
        <v>1</v>
      </c>
      <c r="G10" s="29">
        <v>3</v>
      </c>
      <c r="H10" s="29">
        <v>0</v>
      </c>
      <c r="I10" s="29">
        <v>1</v>
      </c>
      <c r="J10" s="29">
        <v>3</v>
      </c>
      <c r="K10" s="29">
        <v>2</v>
      </c>
      <c r="L10" s="29">
        <v>0</v>
      </c>
      <c r="M10" s="29">
        <v>0</v>
      </c>
      <c r="N10" s="29">
        <v>0.2</v>
      </c>
      <c r="O10" s="29">
        <v>0</v>
      </c>
      <c r="P10" s="29">
        <v>0.8</v>
      </c>
      <c r="Q10" s="29">
        <v>0</v>
      </c>
      <c r="R10" s="29">
        <v>0.8</v>
      </c>
      <c r="S10" s="29">
        <v>1</v>
      </c>
      <c r="T10" s="29">
        <v>1</v>
      </c>
      <c r="U10" s="29">
        <v>1</v>
      </c>
      <c r="V10" s="29">
        <v>1</v>
      </c>
      <c r="W10" s="29">
        <v>1</v>
      </c>
      <c r="X10" s="29">
        <v>1</v>
      </c>
      <c r="Y10" s="29">
        <v>4</v>
      </c>
      <c r="Z10" s="29">
        <v>4</v>
      </c>
      <c r="AA10" s="29">
        <v>0</v>
      </c>
      <c r="AB10" s="29">
        <v>0</v>
      </c>
      <c r="AC10" s="29">
        <v>0</v>
      </c>
      <c r="AD10" s="29">
        <v>0</v>
      </c>
      <c r="AE10" s="29">
        <v>5</v>
      </c>
      <c r="AF10" s="29">
        <v>226</v>
      </c>
      <c r="AG10" s="29">
        <v>38.108161666666703</v>
      </c>
      <c r="AH10" s="37">
        <v>0.62258953168044096</v>
      </c>
      <c r="AI10" s="37" t="s">
        <v>39</v>
      </c>
      <c r="AJ10" s="37">
        <v>0.844444444444444</v>
      </c>
      <c r="AK10" s="37">
        <v>0.49122807017543901</v>
      </c>
      <c r="AL10" s="29">
        <v>0</v>
      </c>
      <c r="AM10" s="29">
        <v>114</v>
      </c>
      <c r="AN10" s="29">
        <v>112</v>
      </c>
      <c r="AO10" s="29">
        <v>89</v>
      </c>
      <c r="AP10" s="29">
        <v>90</v>
      </c>
      <c r="AQ10" s="29">
        <v>0</v>
      </c>
      <c r="AR10" s="29">
        <v>0</v>
      </c>
      <c r="AS10" s="43" t="s">
        <v>39</v>
      </c>
      <c r="AT10" s="37">
        <v>0.79203539823008895</v>
      </c>
      <c r="AU10" s="29">
        <v>356</v>
      </c>
      <c r="AV10" s="29">
        <v>332</v>
      </c>
      <c r="AW10" s="29">
        <v>688</v>
      </c>
      <c r="AY10" s="29" t="str">
        <f t="shared" si="35"/>
        <v>'20201124'</v>
      </c>
      <c r="AZ10" s="29" t="s">
        <v>280</v>
      </c>
      <c r="BA10" s="29">
        <f t="shared" si="1"/>
        <v>226</v>
      </c>
      <c r="BB10" s="29">
        <f t="shared" si="2"/>
        <v>688</v>
      </c>
      <c r="BC10" s="29">
        <f t="shared" si="3"/>
        <v>2286.4897000000024</v>
      </c>
      <c r="BD10" s="29">
        <f t="shared" si="36"/>
        <v>10.117211061946913</v>
      </c>
      <c r="BE10" s="29">
        <f t="shared" si="5"/>
        <v>89</v>
      </c>
      <c r="BF10" s="29">
        <f t="shared" si="6"/>
        <v>90</v>
      </c>
      <c r="BG10" s="29">
        <f t="shared" si="7"/>
        <v>0</v>
      </c>
      <c r="BH10" s="29">
        <f t="shared" si="8"/>
        <v>0</v>
      </c>
      <c r="BI10" s="29">
        <f t="shared" si="37"/>
        <v>89</v>
      </c>
      <c r="BJ10" s="29">
        <f t="shared" si="38"/>
        <v>90</v>
      </c>
      <c r="BK10" s="29">
        <f t="shared" si="14"/>
        <v>356</v>
      </c>
      <c r="BL10" s="29">
        <f t="shared" si="15"/>
        <v>332</v>
      </c>
    </row>
    <row r="11" spans="1:68" s="29" customFormat="1" x14ac:dyDescent="0.2">
      <c r="A11" s="29" t="s">
        <v>328</v>
      </c>
      <c r="B11" s="29" t="s">
        <v>303</v>
      </c>
      <c r="C11" s="29">
        <v>1000</v>
      </c>
      <c r="D11" s="29">
        <v>4</v>
      </c>
      <c r="E11" s="29">
        <v>0</v>
      </c>
      <c r="F11" s="29">
        <v>1</v>
      </c>
      <c r="G11" s="29">
        <v>3</v>
      </c>
      <c r="H11" s="29">
        <v>0</v>
      </c>
      <c r="I11" s="29">
        <v>1</v>
      </c>
      <c r="J11" s="29">
        <v>3</v>
      </c>
      <c r="K11" s="29">
        <v>2</v>
      </c>
      <c r="L11" s="29">
        <v>0</v>
      </c>
      <c r="M11" s="29">
        <v>0</v>
      </c>
      <c r="N11" s="29">
        <v>0.2</v>
      </c>
      <c r="O11" s="29">
        <v>0</v>
      </c>
      <c r="P11" s="29">
        <v>1.2</v>
      </c>
      <c r="Q11" s="29">
        <v>0</v>
      </c>
      <c r="R11" s="29">
        <v>3</v>
      </c>
      <c r="S11" s="29">
        <v>1</v>
      </c>
      <c r="T11" s="29">
        <v>1</v>
      </c>
      <c r="U11" s="29">
        <v>1</v>
      </c>
      <c r="V11" s="29">
        <v>1</v>
      </c>
      <c r="W11" s="29">
        <v>1</v>
      </c>
      <c r="X11" s="29">
        <v>1</v>
      </c>
      <c r="Y11" s="29">
        <v>4</v>
      </c>
      <c r="Z11" s="29">
        <v>4</v>
      </c>
      <c r="AA11" s="29">
        <v>0</v>
      </c>
      <c r="AB11" s="29">
        <v>0</v>
      </c>
      <c r="AC11" s="29">
        <v>0</v>
      </c>
      <c r="AD11" s="29">
        <v>0</v>
      </c>
      <c r="AE11" s="29">
        <v>5</v>
      </c>
      <c r="AF11" s="29">
        <v>234</v>
      </c>
      <c r="AG11" s="29">
        <v>47.369745000000002</v>
      </c>
      <c r="AH11" s="37">
        <v>0.75483870967741895</v>
      </c>
      <c r="AI11" s="37" t="s">
        <v>39</v>
      </c>
      <c r="AJ11" s="37">
        <v>0.88549618320610701</v>
      </c>
      <c r="AK11" s="37">
        <v>0.65921787709497204</v>
      </c>
      <c r="AL11" s="29">
        <v>0</v>
      </c>
      <c r="AM11" s="29">
        <v>116</v>
      </c>
      <c r="AN11" s="29">
        <v>118</v>
      </c>
      <c r="AO11" s="29">
        <v>102</v>
      </c>
      <c r="AP11" s="29">
        <v>103</v>
      </c>
      <c r="AQ11" s="29">
        <v>0</v>
      </c>
      <c r="AR11" s="29">
        <v>0</v>
      </c>
      <c r="AS11" s="43" t="s">
        <v>39</v>
      </c>
      <c r="AT11" s="37">
        <v>0.87606837606837595</v>
      </c>
      <c r="AU11" s="29">
        <v>400</v>
      </c>
      <c r="AV11" s="29">
        <v>324</v>
      </c>
      <c r="AW11" s="29">
        <v>724</v>
      </c>
      <c r="AY11" s="29" t="str">
        <f t="shared" ref="AY11" si="39">B11</f>
        <v>'20201125'</v>
      </c>
      <c r="AZ11" s="29" t="s">
        <v>280</v>
      </c>
      <c r="BA11" s="29">
        <f t="shared" si="1"/>
        <v>234</v>
      </c>
      <c r="BB11" s="29">
        <f t="shared" si="2"/>
        <v>724</v>
      </c>
      <c r="BC11" s="29">
        <f t="shared" si="3"/>
        <v>2842.1847000000002</v>
      </c>
      <c r="BD11" s="29">
        <f t="shared" ref="BD11" si="40">BC11/BA11</f>
        <v>12.146088461538463</v>
      </c>
      <c r="BE11" s="29">
        <f t="shared" si="5"/>
        <v>102</v>
      </c>
      <c r="BF11" s="29">
        <f t="shared" si="6"/>
        <v>103</v>
      </c>
      <c r="BG11" s="29">
        <f t="shared" si="7"/>
        <v>0</v>
      </c>
      <c r="BH11" s="29">
        <f t="shared" si="8"/>
        <v>0</v>
      </c>
      <c r="BI11" s="29">
        <f>SUM(BE11,BG11)</f>
        <v>102</v>
      </c>
      <c r="BJ11" s="29">
        <f t="shared" ref="BJ11" si="41">SUM(BF11,BH11)</f>
        <v>103</v>
      </c>
      <c r="BK11" s="29">
        <f t="shared" si="14"/>
        <v>400</v>
      </c>
      <c r="BL11" s="29">
        <f t="shared" si="15"/>
        <v>324</v>
      </c>
    </row>
    <row r="12" spans="1:68" s="29" customFormat="1" x14ac:dyDescent="0.2">
      <c r="A12" s="29" t="s">
        <v>322</v>
      </c>
      <c r="B12" s="29" t="s">
        <v>315</v>
      </c>
      <c r="C12" s="29">
        <v>1000</v>
      </c>
      <c r="D12" s="29">
        <v>4</v>
      </c>
      <c r="E12" s="29">
        <v>0</v>
      </c>
      <c r="F12" s="29">
        <v>1</v>
      </c>
      <c r="G12" s="29">
        <v>3</v>
      </c>
      <c r="H12" s="29">
        <v>0</v>
      </c>
      <c r="I12" s="29">
        <v>1</v>
      </c>
      <c r="J12" s="29">
        <v>3</v>
      </c>
      <c r="K12" s="29">
        <v>2</v>
      </c>
      <c r="L12" s="29">
        <v>0</v>
      </c>
      <c r="M12" s="29">
        <v>0</v>
      </c>
      <c r="N12" s="29">
        <v>0.2</v>
      </c>
      <c r="O12" s="29">
        <v>0</v>
      </c>
      <c r="P12" s="29">
        <v>1.2</v>
      </c>
      <c r="Q12" s="29">
        <v>0</v>
      </c>
      <c r="R12" s="29">
        <v>5</v>
      </c>
      <c r="S12" s="29">
        <v>1</v>
      </c>
      <c r="T12" s="29">
        <v>1</v>
      </c>
      <c r="U12" s="29">
        <v>1</v>
      </c>
      <c r="V12" s="29">
        <v>1</v>
      </c>
      <c r="W12" s="29">
        <v>1</v>
      </c>
      <c r="X12" s="29">
        <v>1</v>
      </c>
      <c r="Y12" s="29">
        <v>4</v>
      </c>
      <c r="Z12" s="29">
        <v>4</v>
      </c>
      <c r="AA12" s="29">
        <v>0</v>
      </c>
      <c r="AB12" s="29">
        <v>0</v>
      </c>
      <c r="AC12" s="29">
        <v>0</v>
      </c>
      <c r="AD12" s="29">
        <v>0</v>
      </c>
      <c r="AE12" s="29">
        <v>5</v>
      </c>
      <c r="AF12" s="29">
        <v>212</v>
      </c>
      <c r="AG12" s="29">
        <v>53.403336666666704</v>
      </c>
      <c r="AH12" s="37">
        <v>0.86885245901639296</v>
      </c>
      <c r="AI12" s="37" t="s">
        <v>39</v>
      </c>
      <c r="AJ12" s="37">
        <v>0.91346153846153799</v>
      </c>
      <c r="AK12" s="37">
        <v>0.83571428571428596</v>
      </c>
      <c r="AL12" s="29">
        <v>0</v>
      </c>
      <c r="AM12" s="29">
        <v>95</v>
      </c>
      <c r="AN12" s="29">
        <v>117</v>
      </c>
      <c r="AO12" s="29">
        <v>94</v>
      </c>
      <c r="AP12" s="29">
        <v>93</v>
      </c>
      <c r="AQ12" s="29">
        <v>0</v>
      </c>
      <c r="AR12" s="29">
        <v>0</v>
      </c>
      <c r="AS12" s="43" t="s">
        <v>39</v>
      </c>
      <c r="AT12" s="37">
        <v>0.88207547169811296</v>
      </c>
      <c r="AU12" s="29">
        <v>340</v>
      </c>
      <c r="AV12" s="29">
        <v>168</v>
      </c>
      <c r="AW12" s="29">
        <v>508</v>
      </c>
      <c r="AY12" s="29" t="str">
        <f t="shared" ref="AY12" si="42">B12</f>
        <v>'20201127'</v>
      </c>
      <c r="AZ12" s="29" t="s">
        <v>280</v>
      </c>
      <c r="BA12" s="29">
        <f t="shared" si="1"/>
        <v>212</v>
      </c>
      <c r="BB12" s="29">
        <f t="shared" si="2"/>
        <v>508</v>
      </c>
      <c r="BC12" s="29">
        <f t="shared" si="3"/>
        <v>3204.200200000002</v>
      </c>
      <c r="BD12" s="29">
        <f t="shared" ref="BD12" si="43">BC12/BA12</f>
        <v>15.114151886792463</v>
      </c>
      <c r="BE12" s="29">
        <f t="shared" si="5"/>
        <v>94</v>
      </c>
      <c r="BF12" s="29">
        <f t="shared" si="6"/>
        <v>93</v>
      </c>
      <c r="BG12" s="29">
        <f t="shared" si="7"/>
        <v>0</v>
      </c>
      <c r="BH12" s="29">
        <f t="shared" si="8"/>
        <v>0</v>
      </c>
      <c r="BI12" s="29">
        <f t="shared" ref="BI12" si="44">SUM(BE12,BG12)</f>
        <v>94</v>
      </c>
      <c r="BJ12" s="29">
        <f t="shared" ref="BJ12" si="45">SUM(BF12,BH12)</f>
        <v>93</v>
      </c>
      <c r="BK12" s="29">
        <f t="shared" si="14"/>
        <v>340</v>
      </c>
      <c r="BL12" s="29">
        <f t="shared" si="15"/>
        <v>168</v>
      </c>
    </row>
    <row r="13" spans="1:68" s="29" customFormat="1" x14ac:dyDescent="0.2">
      <c r="A13" s="29" t="s">
        <v>329</v>
      </c>
      <c r="B13" s="29" t="s">
        <v>324</v>
      </c>
      <c r="C13" s="29">
        <v>1000</v>
      </c>
      <c r="D13" s="29">
        <v>4</v>
      </c>
      <c r="E13" s="29">
        <v>0</v>
      </c>
      <c r="F13" s="29">
        <v>1</v>
      </c>
      <c r="G13" s="29">
        <v>3</v>
      </c>
      <c r="H13" s="29">
        <v>0</v>
      </c>
      <c r="I13" s="29">
        <v>1</v>
      </c>
      <c r="J13" s="29">
        <v>3</v>
      </c>
      <c r="K13" s="29">
        <v>2</v>
      </c>
      <c r="L13" s="29">
        <v>0</v>
      </c>
      <c r="M13" s="29">
        <v>0</v>
      </c>
      <c r="N13" s="29">
        <v>0.2</v>
      </c>
      <c r="O13" s="29">
        <v>0</v>
      </c>
      <c r="P13" s="29">
        <v>1.2</v>
      </c>
      <c r="Q13" s="29">
        <v>0</v>
      </c>
      <c r="R13" s="29">
        <v>5</v>
      </c>
      <c r="S13" s="29">
        <v>1</v>
      </c>
      <c r="T13" s="29">
        <v>1</v>
      </c>
      <c r="U13" s="29">
        <v>1</v>
      </c>
      <c r="V13" s="29">
        <v>1</v>
      </c>
      <c r="W13" s="29">
        <v>1</v>
      </c>
      <c r="X13" s="29">
        <v>1</v>
      </c>
      <c r="Y13" s="29">
        <v>100</v>
      </c>
      <c r="Z13" s="29">
        <v>4</v>
      </c>
      <c r="AA13" s="29">
        <v>0</v>
      </c>
      <c r="AB13" s="29">
        <v>0</v>
      </c>
      <c r="AC13" s="29">
        <v>0</v>
      </c>
      <c r="AD13" s="29">
        <v>0</v>
      </c>
      <c r="AE13" s="29">
        <v>5</v>
      </c>
      <c r="AF13" s="29">
        <v>194</v>
      </c>
      <c r="AG13" s="29">
        <v>41.678698333333301</v>
      </c>
      <c r="AH13" s="37">
        <v>0.79835390946502105</v>
      </c>
      <c r="AI13" s="37" t="s">
        <v>39</v>
      </c>
      <c r="AJ13" s="37">
        <v>0.89423076923076905</v>
      </c>
      <c r="AK13" s="37">
        <v>0.72661870503597104</v>
      </c>
      <c r="AL13" s="29">
        <v>0</v>
      </c>
      <c r="AM13" s="29">
        <v>93</v>
      </c>
      <c r="AN13" s="29">
        <v>101</v>
      </c>
      <c r="AO13" s="29">
        <v>89</v>
      </c>
      <c r="AP13" s="29">
        <v>90</v>
      </c>
      <c r="AQ13" s="29">
        <v>0</v>
      </c>
      <c r="AR13" s="29">
        <v>0</v>
      </c>
      <c r="AS13" s="43" t="s">
        <v>39</v>
      </c>
      <c r="AT13" s="37">
        <v>0.92268041237113396</v>
      </c>
      <c r="AU13" s="29">
        <v>276</v>
      </c>
      <c r="AV13" s="29">
        <v>284</v>
      </c>
      <c r="AW13" s="29">
        <v>560</v>
      </c>
      <c r="AY13" s="29" t="str">
        <f t="shared" ref="AY13" si="46">B13</f>
        <v>'20201130'</v>
      </c>
      <c r="AZ13" s="29" t="s">
        <v>280</v>
      </c>
      <c r="BA13" s="29">
        <f t="shared" si="1"/>
        <v>194</v>
      </c>
      <c r="BB13" s="29">
        <f t="shared" si="2"/>
        <v>560</v>
      </c>
      <c r="BC13" s="29">
        <f t="shared" si="3"/>
        <v>2500.7218999999982</v>
      </c>
      <c r="BD13" s="29">
        <f t="shared" ref="BD13" si="47">BC13/BA13</f>
        <v>12.890319072164939</v>
      </c>
      <c r="BE13" s="29">
        <f t="shared" si="5"/>
        <v>89</v>
      </c>
      <c r="BF13" s="29">
        <f t="shared" si="6"/>
        <v>90</v>
      </c>
      <c r="BG13" s="29">
        <f t="shared" si="7"/>
        <v>0</v>
      </c>
      <c r="BH13" s="29">
        <f t="shared" si="8"/>
        <v>0</v>
      </c>
      <c r="BI13" s="29">
        <f t="shared" ref="BI13" si="48">SUM(BE13,BG13)</f>
        <v>89</v>
      </c>
      <c r="BJ13" s="29">
        <f t="shared" ref="BJ13" si="49">SUM(BF13,BH13)</f>
        <v>90</v>
      </c>
      <c r="BK13" s="29">
        <f t="shared" si="14"/>
        <v>276</v>
      </c>
      <c r="BL13" s="29">
        <f t="shared" si="15"/>
        <v>284</v>
      </c>
    </row>
    <row r="14" spans="1:68" x14ac:dyDescent="0.2">
      <c r="A14" s="18" t="s">
        <v>339</v>
      </c>
      <c r="B14" s="18" t="s">
        <v>335</v>
      </c>
      <c r="C14" s="18">
        <v>1000</v>
      </c>
      <c r="D14" s="18">
        <v>4</v>
      </c>
      <c r="E14" s="18">
        <v>0</v>
      </c>
      <c r="F14" s="18">
        <v>1</v>
      </c>
      <c r="G14" s="18">
        <v>3</v>
      </c>
      <c r="H14" s="18">
        <v>0</v>
      </c>
      <c r="I14" s="18">
        <v>1</v>
      </c>
      <c r="J14" s="18">
        <v>3</v>
      </c>
      <c r="K14" s="18">
        <v>2</v>
      </c>
      <c r="L14" s="18">
        <v>0</v>
      </c>
      <c r="M14" s="18">
        <v>0</v>
      </c>
      <c r="N14" s="18">
        <v>0.2</v>
      </c>
      <c r="O14" s="18">
        <v>0</v>
      </c>
      <c r="P14" s="18">
        <v>1.2</v>
      </c>
      <c r="Q14" s="18">
        <v>0</v>
      </c>
      <c r="R14" s="18">
        <v>3</v>
      </c>
      <c r="S14" s="18">
        <v>1</v>
      </c>
      <c r="T14" s="18">
        <v>1</v>
      </c>
      <c r="U14" s="18">
        <v>1</v>
      </c>
      <c r="V14" s="18">
        <v>1</v>
      </c>
      <c r="W14" s="18">
        <v>1</v>
      </c>
      <c r="X14" s="18">
        <v>1</v>
      </c>
      <c r="Y14" s="18">
        <v>1</v>
      </c>
      <c r="Z14" s="18">
        <v>4</v>
      </c>
      <c r="AA14" s="18">
        <v>0</v>
      </c>
      <c r="AB14" s="18">
        <v>0</v>
      </c>
      <c r="AC14" s="18">
        <v>0</v>
      </c>
      <c r="AD14" s="18">
        <v>0</v>
      </c>
      <c r="AE14" s="18">
        <v>5</v>
      </c>
      <c r="AF14" s="18">
        <v>78</v>
      </c>
      <c r="AG14" s="18">
        <v>18.3144383333333</v>
      </c>
      <c r="AH14" s="41">
        <v>0.74285714285714299</v>
      </c>
      <c r="AI14" s="41" t="s">
        <v>39</v>
      </c>
      <c r="AJ14" s="41">
        <v>0.8</v>
      </c>
      <c r="AK14" s="41">
        <v>0.69090909090909103</v>
      </c>
      <c r="AL14" s="18">
        <v>0</v>
      </c>
      <c r="AM14" s="18">
        <v>40</v>
      </c>
      <c r="AN14" s="18">
        <v>38</v>
      </c>
      <c r="AO14" s="18">
        <v>37</v>
      </c>
      <c r="AP14" s="18">
        <v>36</v>
      </c>
      <c r="AQ14" s="18">
        <v>0</v>
      </c>
      <c r="AR14" s="18">
        <v>0</v>
      </c>
      <c r="AS14" s="42" t="s">
        <v>39</v>
      </c>
      <c r="AT14" s="41">
        <v>0.93589743589743601</v>
      </c>
      <c r="AU14" s="18">
        <v>100</v>
      </c>
      <c r="AV14" s="18">
        <v>76</v>
      </c>
      <c r="AW14" s="18">
        <v>176</v>
      </c>
      <c r="AY14" s="52" t="str">
        <f t="shared" ref="AY14" si="50">B14</f>
        <v>'20201201'</v>
      </c>
      <c r="AZ14" s="52" t="s">
        <v>280</v>
      </c>
      <c r="BA14" s="52">
        <f t="shared" si="1"/>
        <v>249</v>
      </c>
      <c r="BB14" s="52">
        <f t="shared" si="2"/>
        <v>712</v>
      </c>
      <c r="BC14" s="52">
        <f t="shared" si="3"/>
        <v>3246.5143999999977</v>
      </c>
      <c r="BD14" s="52">
        <f t="shared" ref="BD14" si="51">BC14/BA14</f>
        <v>13.03821044176706</v>
      </c>
      <c r="BE14" s="52">
        <f t="shared" si="5"/>
        <v>119</v>
      </c>
      <c r="BF14" s="52">
        <f t="shared" si="6"/>
        <v>116</v>
      </c>
      <c r="BG14" s="52">
        <f t="shared" si="7"/>
        <v>0</v>
      </c>
      <c r="BH14" s="52">
        <f t="shared" si="8"/>
        <v>0</v>
      </c>
      <c r="BI14" s="52">
        <f t="shared" ref="BI14" si="52">SUM(BE14,BG14)</f>
        <v>119</v>
      </c>
      <c r="BJ14" s="52">
        <f t="shared" ref="BJ14" si="53">SUM(BF14,BH14)</f>
        <v>116</v>
      </c>
      <c r="BK14" s="52">
        <f t="shared" si="14"/>
        <v>404</v>
      </c>
      <c r="BL14" s="52">
        <f t="shared" si="15"/>
        <v>308</v>
      </c>
    </row>
    <row r="15" spans="1:68" s="30" customFormat="1" x14ac:dyDescent="0.2">
      <c r="A15" s="30" t="s">
        <v>340</v>
      </c>
      <c r="B15" s="30" t="s">
        <v>335</v>
      </c>
      <c r="C15" s="30">
        <v>1000</v>
      </c>
      <c r="D15" s="30">
        <v>4</v>
      </c>
      <c r="E15" s="30">
        <v>0</v>
      </c>
      <c r="F15" s="30">
        <v>1</v>
      </c>
      <c r="G15" s="30">
        <v>3</v>
      </c>
      <c r="H15" s="30">
        <v>0</v>
      </c>
      <c r="I15" s="30">
        <v>1</v>
      </c>
      <c r="J15" s="30">
        <v>3</v>
      </c>
      <c r="K15" s="30">
        <v>2</v>
      </c>
      <c r="L15" s="30">
        <v>0</v>
      </c>
      <c r="M15" s="30">
        <v>0</v>
      </c>
      <c r="N15" s="30">
        <v>0.2</v>
      </c>
      <c r="O15" s="30">
        <v>0</v>
      </c>
      <c r="P15" s="30">
        <v>1.2</v>
      </c>
      <c r="Q15" s="30">
        <v>0</v>
      </c>
      <c r="R15" s="30">
        <v>3.6</v>
      </c>
      <c r="S15" s="30">
        <v>1</v>
      </c>
      <c r="T15" s="30">
        <v>1</v>
      </c>
      <c r="U15" s="30">
        <v>1</v>
      </c>
      <c r="V15" s="30">
        <v>1</v>
      </c>
      <c r="W15" s="30">
        <v>1</v>
      </c>
      <c r="X15" s="30">
        <v>1</v>
      </c>
      <c r="Y15" s="30">
        <v>1</v>
      </c>
      <c r="Z15" s="30">
        <v>4</v>
      </c>
      <c r="AA15" s="30">
        <v>0</v>
      </c>
      <c r="AB15" s="30">
        <v>0</v>
      </c>
      <c r="AC15" s="30">
        <v>0</v>
      </c>
      <c r="AD15" s="30">
        <v>0</v>
      </c>
      <c r="AE15" s="30">
        <v>5</v>
      </c>
      <c r="AF15" s="30">
        <v>171</v>
      </c>
      <c r="AG15" s="30">
        <v>35.794134999999997</v>
      </c>
      <c r="AH15" s="35">
        <v>0.85499999999999998</v>
      </c>
      <c r="AI15" s="35" t="s">
        <v>39</v>
      </c>
      <c r="AJ15" s="35">
        <v>0.88297872340425498</v>
      </c>
      <c r="AK15" s="35">
        <v>0.83018867924528295</v>
      </c>
      <c r="AL15" s="30">
        <v>0</v>
      </c>
      <c r="AM15" s="30">
        <v>83</v>
      </c>
      <c r="AN15" s="30">
        <v>88</v>
      </c>
      <c r="AO15" s="30">
        <v>82</v>
      </c>
      <c r="AP15" s="30">
        <v>80</v>
      </c>
      <c r="AQ15" s="30">
        <v>0</v>
      </c>
      <c r="AR15" s="30">
        <v>0</v>
      </c>
      <c r="AS15" s="47" t="s">
        <v>39</v>
      </c>
      <c r="AT15" s="35">
        <v>0.94736842105263197</v>
      </c>
      <c r="AU15" s="30">
        <v>304</v>
      </c>
      <c r="AV15" s="30">
        <v>232</v>
      </c>
      <c r="AW15" s="30">
        <v>536</v>
      </c>
      <c r="AY15" s="30" t="str">
        <f t="shared" ref="AY15" si="54">B15</f>
        <v>'20201201'</v>
      </c>
      <c r="AZ15" s="30" t="s">
        <v>280</v>
      </c>
      <c r="BA15" s="30">
        <f t="shared" si="1"/>
        <v>249</v>
      </c>
      <c r="BB15" s="30">
        <f t="shared" si="2"/>
        <v>712</v>
      </c>
      <c r="BC15" s="30">
        <f t="shared" si="3"/>
        <v>3246.5143999999977</v>
      </c>
      <c r="BD15" s="30">
        <f t="shared" ref="BD15" si="55">BC15/BA15</f>
        <v>13.03821044176706</v>
      </c>
      <c r="BE15" s="30">
        <f t="shared" si="5"/>
        <v>119</v>
      </c>
      <c r="BF15" s="30">
        <f t="shared" si="6"/>
        <v>116</v>
      </c>
      <c r="BG15" s="30">
        <f t="shared" si="7"/>
        <v>0</v>
      </c>
      <c r="BH15" s="30">
        <f t="shared" si="8"/>
        <v>0</v>
      </c>
      <c r="BI15" s="30">
        <f t="shared" ref="BI15" si="56">SUM(BE15,BG15)</f>
        <v>119</v>
      </c>
      <c r="BJ15" s="30">
        <f t="shared" ref="BJ15" si="57">SUM(BF15,BH15)</f>
        <v>116</v>
      </c>
      <c r="BK15" s="30">
        <f t="shared" si="14"/>
        <v>404</v>
      </c>
      <c r="BL15" s="30">
        <f t="shared" si="15"/>
        <v>308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JB366</vt:lpstr>
      <vt:lpstr>JB367</vt:lpstr>
      <vt:lpstr>JB368</vt:lpstr>
      <vt:lpstr>JB369</vt:lpstr>
      <vt:lpstr>JB370</vt:lpstr>
      <vt:lpstr>JB371</vt:lpstr>
      <vt:lpstr>JB372</vt:lpstr>
      <vt:lpstr>JB373</vt:lpstr>
      <vt:lpstr>JB374</vt:lpstr>
      <vt:lpstr>JB375</vt:lpstr>
      <vt:lpstr>JB376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Bussell</dc:creator>
  <cp:lastModifiedBy>Axel</cp:lastModifiedBy>
  <dcterms:created xsi:type="dcterms:W3CDTF">2020-10-21T16:16:32Z</dcterms:created>
  <dcterms:modified xsi:type="dcterms:W3CDTF">2020-12-01T22:27:41Z</dcterms:modified>
</cp:coreProperties>
</file>