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7" i="6" l="1"/>
  <c r="BF7" i="6"/>
  <c r="BE7" i="6"/>
  <c r="BI7" i="6" s="1"/>
  <c r="BD7" i="6"/>
  <c r="BH7" i="6" s="1"/>
  <c r="BB7" i="6"/>
  <c r="BC7" i="6" s="1"/>
  <c r="BA7" i="6"/>
  <c r="AZ7" i="6"/>
  <c r="AX7" i="6"/>
  <c r="BG6" i="6"/>
  <c r="BF6" i="6"/>
  <c r="BE6" i="6"/>
  <c r="BI6" i="6" s="1"/>
  <c r="BD6" i="6"/>
  <c r="BH6" i="6" s="1"/>
  <c r="BB6" i="6"/>
  <c r="BC6" i="6" s="1"/>
  <c r="BA6" i="6"/>
  <c r="AZ6" i="6"/>
  <c r="AX6" i="6"/>
  <c r="BG5" i="6"/>
  <c r="BF5" i="6"/>
  <c r="BE5" i="6"/>
  <c r="BI5" i="6" s="1"/>
  <c r="BD5" i="6"/>
  <c r="BH5" i="6" s="1"/>
  <c r="BB5" i="6"/>
  <c r="BC5" i="6" s="1"/>
  <c r="BA5" i="6"/>
  <c r="AZ5" i="6"/>
  <c r="AX5" i="6"/>
  <c r="BG6" i="8" l="1"/>
  <c r="BF6" i="8"/>
  <c r="BE6" i="8"/>
  <c r="BI6" i="8" s="1"/>
  <c r="BD6" i="8"/>
  <c r="BH6" i="8" s="1"/>
  <c r="BB6" i="8"/>
  <c r="BC6" i="8" s="1"/>
  <c r="BA6" i="8"/>
  <c r="AZ6" i="8"/>
  <c r="AX6" i="8"/>
  <c r="BG5" i="8"/>
  <c r="BF5" i="8"/>
  <c r="BE5" i="8"/>
  <c r="BI5" i="8" s="1"/>
  <c r="BD5" i="8"/>
  <c r="BH5" i="8" s="1"/>
  <c r="BB5" i="8"/>
  <c r="BC5" i="8" s="1"/>
  <c r="BA5" i="8"/>
  <c r="AZ5" i="8"/>
  <c r="AX5" i="8"/>
  <c r="BG6" i="9"/>
  <c r="BF6" i="9"/>
  <c r="BE6" i="9"/>
  <c r="BI6" i="9" s="1"/>
  <c r="BD6" i="9"/>
  <c r="BH6" i="9" s="1"/>
  <c r="BB6" i="9"/>
  <c r="BC6" i="9" s="1"/>
  <c r="BA6" i="9"/>
  <c r="AZ6" i="9"/>
  <c r="AX6" i="9"/>
  <c r="BG5" i="9"/>
  <c r="BF5" i="9"/>
  <c r="BE5" i="9"/>
  <c r="BI5" i="9" s="1"/>
  <c r="BD5" i="9"/>
  <c r="BH5" i="9" s="1"/>
  <c r="BB5" i="9"/>
  <c r="BC5" i="9" s="1"/>
  <c r="BA5" i="9"/>
  <c r="AZ5" i="9"/>
  <c r="AX5" i="9"/>
  <c r="BG7" i="7"/>
  <c r="BF7" i="7"/>
  <c r="BE7" i="7"/>
  <c r="BI7" i="7" s="1"/>
  <c r="BD7" i="7"/>
  <c r="BH7" i="7" s="1"/>
  <c r="BB7" i="7"/>
  <c r="BC7" i="7" s="1"/>
  <c r="BA7" i="7"/>
  <c r="AZ7" i="7"/>
  <c r="AX7" i="7"/>
  <c r="BG6" i="7"/>
  <c r="BF6" i="7"/>
  <c r="BE6" i="7"/>
  <c r="BI6" i="7" s="1"/>
  <c r="BD6" i="7"/>
  <c r="BH6" i="7" s="1"/>
  <c r="BB6" i="7"/>
  <c r="BA6" i="7"/>
  <c r="AZ6" i="7"/>
  <c r="BC6" i="7" s="1"/>
  <c r="AX6" i="7"/>
  <c r="BG5" i="7"/>
  <c r="BF5" i="7"/>
  <c r="BE5" i="7"/>
  <c r="BI5" i="7" s="1"/>
  <c r="BD5" i="7"/>
  <c r="BH5" i="7" s="1"/>
  <c r="BB5" i="7"/>
  <c r="BC5" i="7" s="1"/>
  <c r="BA5" i="7"/>
  <c r="AZ5" i="7"/>
  <c r="AX5" i="7"/>
  <c r="BG25" i="1"/>
  <c r="BF25" i="1"/>
  <c r="BE25" i="1"/>
  <c r="BI25" i="1" s="1"/>
  <c r="BD25" i="1"/>
  <c r="BH25" i="1" s="1"/>
  <c r="BB25" i="1"/>
  <c r="BC25" i="1" s="1"/>
  <c r="BA25" i="1"/>
  <c r="AZ25" i="1"/>
  <c r="AX25" i="1"/>
  <c r="BG24" i="3" l="1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I4" i="8" s="1"/>
  <c r="BD4" i="8"/>
  <c r="BH4" i="8" s="1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H3" i="8" s="1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H3" i="7" s="1"/>
  <c r="BE3" i="7"/>
  <c r="BD3" i="7"/>
  <c r="BB3" i="7"/>
  <c r="BA3" i="7"/>
  <c r="AZ3" i="7"/>
  <c r="AX3" i="7"/>
  <c r="BG4" i="6"/>
  <c r="BI4" i="6" s="1"/>
  <c r="BF4" i="6"/>
  <c r="BE4" i="6"/>
  <c r="BD4" i="6"/>
  <c r="BB4" i="6"/>
  <c r="BA4" i="6"/>
  <c r="AZ4" i="6"/>
  <c r="AX4" i="6"/>
  <c r="BI3" i="8" l="1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I23" i="1" s="1"/>
  <c r="BD23" i="1"/>
  <c r="BH23" i="1" s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C23" i="1" l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BC22" i="1" s="1"/>
  <c r="AX22" i="1"/>
  <c r="BH22" i="3" l="1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<sst xmlns="http://schemas.openxmlformats.org/spreadsheetml/2006/main" count="903" uniqueCount="211">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</sst>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"/>
  <sheetViews>
    <sheetView tabSelected="1" workbookViewId="0">
      <selection activeCell="E19" sqref="E19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1744</v>
      </c>
      <c r="BM1" s="10">
        <f>SUM($AO$2:$AO$1048576,$AQ$2:$AQ$1048576)</f>
        <v>1691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5" si="0">SUMIF($B$2:$B$1048576,$B2,$AE$2:$AE$1048576)</f>
        <v>67</v>
      </c>
      <c r="BA2" s="12">
        <f t="shared" ref="BA2:BA25" si="1">SUMIF($B$2:$B$1048576,$B2,$AV$2:$AV$1048576)</f>
        <v>48</v>
      </c>
      <c r="BB2" s="12">
        <f t="shared" ref="BB2:BB25" si="2">SUMIF($B$2:$B$1048576,$B2,$AF$2:$AF$1048576)*60</f>
        <v>2207.4456</v>
      </c>
      <c r="BC2" s="12">
        <f>BB2/AZ2</f>
        <v>32.94694925373134</v>
      </c>
      <c r="BD2" s="12">
        <f t="shared" ref="BD2:BD25" si="3">SUMIF($B$2:$B$1048576,$B2,$AN$2:$AN$1048576)</f>
        <v>11</v>
      </c>
      <c r="BE2" s="12">
        <f t="shared" ref="BE2:BE25" si="4">SUMIF($B$2:$B$1048576,$B2,$AO$2:$AO$1048576)</f>
        <v>10</v>
      </c>
      <c r="BF2" s="12">
        <f t="shared" ref="BF2:BF25" si="5">SUMIF($B$2:$B$1048576,$B2,$AP$2:$AP$1048576)</f>
        <v>0</v>
      </c>
      <c r="BG2" s="12">
        <f t="shared" ref="BG2:BG25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P1" workbookViewId="0">
      <selection activeCell="AY20" sqref="AY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O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27" sqref="A2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74</v>
      </c>
      <c r="BM1" s="10">
        <f>SUM($AO$2:$AO$1048576,$AQ$2:$AQ$1048576)</f>
        <v>84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>B2</f>
        <v>'20201106'</v>
      </c>
      <c r="AY2" s="18" t="s">
        <v>184</v>
      </c>
      <c r="AZ2" s="12">
        <f>SUMIF($B$2:$B$1048576,$B2,$AE$2:$AE$1048576)</f>
        <v>46</v>
      </c>
      <c r="BA2" s="12">
        <f>SUMIF($B$2:$B$1048576,$B2,$AV$2:$AV$1048576)</f>
        <v>180</v>
      </c>
      <c r="BB2" s="12">
        <f>SUMIF($B$2:$B$1048576,$B2,$AF$2:$AF$1048576)*60</f>
        <v>1484.8948000000019</v>
      </c>
      <c r="BC2" s="12">
        <f>BB2/AZ2</f>
        <v>32.280321739130478</v>
      </c>
      <c r="BD2" s="12">
        <f>SUMIF($B$2:$B$1048576,$B2,$AN$2:$AN$1048576)</f>
        <v>22</v>
      </c>
      <c r="BE2" s="12">
        <f>SUMIF($B$2:$B$1048576,$B2,$AO$2:$AO$1048576)</f>
        <v>23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22</v>
      </c>
      <c r="BI2" s="1">
        <f t="shared" si="0"/>
        <v>23</v>
      </c>
    </row>
    <row r="3" spans="1:65" ht="14.25" x14ac:dyDescent="0.2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>B3</f>
        <v>'20201106'</v>
      </c>
      <c r="AY3" s="18" t="s">
        <v>184</v>
      </c>
      <c r="AZ3" s="12">
        <f>SUMIF($B$2:$B$1048576,$B3,$AE$2:$AE$1048576)</f>
        <v>46</v>
      </c>
      <c r="BA3" s="12">
        <f>SUMIF($B$2:$B$1048576,$B3,$AV$2:$AV$1048576)</f>
        <v>180</v>
      </c>
      <c r="BB3" s="12">
        <f>SUMIF($B$2:$B$1048576,$B3,$AF$2:$AF$1048576)*60</f>
        <v>1484.8948000000019</v>
      </c>
      <c r="BC3" s="12">
        <f>BB3/AZ3</f>
        <v>32.280321739130478</v>
      </c>
      <c r="BD3" s="12">
        <f>SUMIF($B$2:$B$1048576,$B3,$AN$2:$AN$1048576)</f>
        <v>22</v>
      </c>
      <c r="BE3" s="12">
        <f>SUMIF($B$2:$B$1048576,$B3,$AO$2:$AO$1048576)</f>
        <v>23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22</v>
      </c>
      <c r="BI3" s="1">
        <f t="shared" si="0"/>
        <v>23</v>
      </c>
    </row>
    <row r="4" spans="1:65" ht="14.25" x14ac:dyDescent="0.2">
      <c r="A4" s="1" t="s">
        <v>182</v>
      </c>
      <c r="B4" s="11" t="s">
        <v>183</v>
      </c>
      <c r="C4" s="1">
        <v>1000</v>
      </c>
      <c r="D4" s="1">
        <v>3</v>
      </c>
      <c r="E4" s="1">
        <v>1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K4" s="1">
        <v>0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93</v>
      </c>
      <c r="AF4" s="1">
        <v>54.706499999999998</v>
      </c>
      <c r="AG4" s="8">
        <v>0.308970099667774</v>
      </c>
      <c r="AH4" s="8" t="s">
        <v>39</v>
      </c>
      <c r="AI4" s="8">
        <v>0.29838709677419401</v>
      </c>
      <c r="AJ4" s="8">
        <v>0.31638418079096098</v>
      </c>
      <c r="AK4" s="1">
        <v>0</v>
      </c>
      <c r="AL4" s="1">
        <v>37</v>
      </c>
      <c r="AM4" s="1">
        <v>56</v>
      </c>
      <c r="AN4" s="1">
        <v>36</v>
      </c>
      <c r="AO4" s="1">
        <v>56</v>
      </c>
      <c r="AP4" s="1">
        <v>0</v>
      </c>
      <c r="AQ4" s="1">
        <v>0</v>
      </c>
      <c r="AR4" s="21" t="s">
        <v>39</v>
      </c>
      <c r="AS4" s="8">
        <v>0.989247311827957</v>
      </c>
      <c r="AT4" s="1">
        <v>144</v>
      </c>
      <c r="AU4" s="1">
        <v>224</v>
      </c>
      <c r="AV4" s="1">
        <v>368</v>
      </c>
      <c r="AX4" s="1" t="str">
        <f>B4</f>
        <v>'20201109'</v>
      </c>
      <c r="AY4" s="18" t="s">
        <v>184</v>
      </c>
      <c r="AZ4" s="12">
        <f>SUMIF($B$2:$B$1048576,$B4,$AE$2:$AE$1048576)</f>
        <v>93</v>
      </c>
      <c r="BA4" s="12">
        <f>SUMIF($B$2:$B$1048576,$B4,$AV$2:$AV$1048576)</f>
        <v>368</v>
      </c>
      <c r="BB4" s="12">
        <f>SUMIF($B$2:$B$1048576,$B4,$AF$2:$AF$1048576)*60</f>
        <v>3282.39</v>
      </c>
      <c r="BC4" s="12">
        <f>BB4/AZ4</f>
        <v>35.29451612903226</v>
      </c>
      <c r="BD4" s="12">
        <f>SUMIF($B$2:$B$1048576,$B4,$AN$2:$AN$1048576)</f>
        <v>36</v>
      </c>
      <c r="BE4" s="12">
        <f>SUMIF($B$2:$B$1048576,$B4,$AO$2:$AO$1048576)</f>
        <v>56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36</v>
      </c>
      <c r="BI4" s="1">
        <f t="shared" si="0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>B5</f>
        <v>'20201110'</v>
      </c>
      <c r="AY5" s="18" t="s">
        <v>184</v>
      </c>
      <c r="AZ5" s="12">
        <f>SUMIF($B$2:$B$1048576,$B5,$AE$2:$AE$1048576)</f>
        <v>10</v>
      </c>
      <c r="BA5" s="12">
        <f>SUMIF($B$2:$B$1048576,$B5,$AV$2:$AV$1048576)</f>
        <v>36</v>
      </c>
      <c r="BB5" s="12">
        <f>SUMIF($B$2:$B$1048576,$B5,$AF$2:$AF$1048576)*60</f>
        <v>2935.536699999996</v>
      </c>
      <c r="BC5" s="12">
        <f>BB5/AZ5</f>
        <v>293.55366999999961</v>
      </c>
      <c r="BD5" s="12">
        <f>SUMIF($B$2:$B$1048576,$B5,$AN$2:$AN$1048576)</f>
        <v>8</v>
      </c>
      <c r="BE5" s="12">
        <f>SUMIF($B$2:$B$1048576,$B5,$AO$2:$AO$1048576)</f>
        <v>1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7" si="1">SUM(BD5,BF5)</f>
        <v>8</v>
      </c>
      <c r="BI5" s="1">
        <f t="shared" ref="BI5:BI7" si="2">SUM(BE5,BG5)</f>
        <v>1</v>
      </c>
    </row>
    <row r="6" spans="1:65" ht="14.25" x14ac:dyDescent="0.2">
      <c r="A6" s="1" t="s">
        <v>201</v>
      </c>
      <c r="B6" s="11" t="s">
        <v>191</v>
      </c>
      <c r="C6" s="1">
        <v>1000</v>
      </c>
      <c r="D6" s="1">
        <v>2</v>
      </c>
      <c r="E6" s="1">
        <v>1</v>
      </c>
      <c r="F6" s="1">
        <v>2</v>
      </c>
      <c r="G6" s="1">
        <v>3</v>
      </c>
      <c r="H6" s="1">
        <v>0</v>
      </c>
      <c r="I6" s="1">
        <v>3</v>
      </c>
      <c r="J6" s="1">
        <v>1</v>
      </c>
      <c r="K6" s="1">
        <v>0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</v>
      </c>
      <c r="AF6" s="1">
        <v>33.939333333333302</v>
      </c>
      <c r="AG6" s="8">
        <v>0.42105263157894701</v>
      </c>
      <c r="AH6" s="8" t="s">
        <v>39</v>
      </c>
      <c r="AI6" s="8">
        <v>0.4</v>
      </c>
      <c r="AJ6" s="8">
        <v>0.5</v>
      </c>
      <c r="AK6" s="1">
        <v>0</v>
      </c>
      <c r="AL6" s="1">
        <v>6</v>
      </c>
      <c r="AM6" s="1">
        <v>2</v>
      </c>
      <c r="AN6" s="1">
        <v>6</v>
      </c>
      <c r="AO6" s="1">
        <v>1</v>
      </c>
      <c r="AP6" s="1">
        <v>0</v>
      </c>
      <c r="AQ6" s="1">
        <v>0</v>
      </c>
      <c r="AR6" s="21" t="s">
        <v>39</v>
      </c>
      <c r="AS6" s="8">
        <v>0.875</v>
      </c>
      <c r="AT6" s="1">
        <v>24</v>
      </c>
      <c r="AU6" s="1">
        <v>4</v>
      </c>
      <c r="AV6" s="1">
        <v>28</v>
      </c>
      <c r="AX6" s="1" t="str">
        <f>B6</f>
        <v>'20201110'</v>
      </c>
      <c r="AY6" s="18" t="s">
        <v>184</v>
      </c>
      <c r="AZ6" s="12">
        <f>SUMIF($B$2:$B$1048576,$B6,$AE$2:$AE$1048576)</f>
        <v>10</v>
      </c>
      <c r="BA6" s="12">
        <f>SUMIF($B$2:$B$1048576,$B6,$AV$2:$AV$1048576)</f>
        <v>36</v>
      </c>
      <c r="BB6" s="12">
        <f>SUMIF($B$2:$B$1048576,$B6,$AF$2:$AF$1048576)*60</f>
        <v>2935.536699999996</v>
      </c>
      <c r="BC6" s="12">
        <f>BB6/AZ6</f>
        <v>293.55366999999961</v>
      </c>
      <c r="BD6" s="12">
        <f>SUMIF($B$2:$B$1048576,$B6,$AN$2:$AN$1048576)</f>
        <v>8</v>
      </c>
      <c r="BE6" s="12">
        <f>SUMIF($B$2:$B$1048576,$B6,$AO$2:$AO$1048576)</f>
        <v>1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8</v>
      </c>
      <c r="BI6" s="1">
        <f t="shared" si="2"/>
        <v>1</v>
      </c>
    </row>
    <row r="7" spans="1:65" ht="14.25" x14ac:dyDescent="0.2">
      <c r="A7" s="1" t="s">
        <v>203</v>
      </c>
      <c r="B7" s="11" t="s">
        <v>200</v>
      </c>
      <c r="C7" s="1">
        <v>1000</v>
      </c>
      <c r="D7" s="1">
        <v>2</v>
      </c>
      <c r="E7" s="1">
        <v>1</v>
      </c>
      <c r="F7" s="1">
        <v>2</v>
      </c>
      <c r="G7" s="1">
        <v>3</v>
      </c>
      <c r="H7" s="1">
        <v>0</v>
      </c>
      <c r="I7" s="1">
        <v>3</v>
      </c>
      <c r="J7" s="1">
        <v>1</v>
      </c>
      <c r="K7" s="1">
        <v>0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13</v>
      </c>
      <c r="AF7" s="1">
        <v>18.055731666666698</v>
      </c>
      <c r="AG7" s="8">
        <v>0.43333333333333302</v>
      </c>
      <c r="AH7" s="8" t="s">
        <v>39</v>
      </c>
      <c r="AI7" s="8">
        <v>0.42105263157894701</v>
      </c>
      <c r="AJ7" s="8">
        <v>0.45454545454545497</v>
      </c>
      <c r="AK7" s="1">
        <v>0</v>
      </c>
      <c r="AL7" s="1">
        <v>8</v>
      </c>
      <c r="AM7" s="1">
        <v>5</v>
      </c>
      <c r="AN7" s="1">
        <v>8</v>
      </c>
      <c r="AO7" s="1">
        <v>4</v>
      </c>
      <c r="AP7" s="1">
        <v>0</v>
      </c>
      <c r="AQ7" s="1">
        <v>0</v>
      </c>
      <c r="AR7" s="21" t="s">
        <v>39</v>
      </c>
      <c r="AS7" s="8">
        <v>0.92307692307692302</v>
      </c>
      <c r="AT7" s="1">
        <v>32</v>
      </c>
      <c r="AU7" s="1">
        <v>16</v>
      </c>
      <c r="AV7" s="1">
        <v>48</v>
      </c>
      <c r="AX7" s="1" t="str">
        <f>B7</f>
        <v>'20201111'</v>
      </c>
      <c r="AY7" s="18" t="s">
        <v>184</v>
      </c>
      <c r="AZ7" s="12">
        <f>SUMIF($B$2:$B$1048576,$B7,$AE$2:$AE$1048576)</f>
        <v>13</v>
      </c>
      <c r="BA7" s="12">
        <f>SUMIF($B$2:$B$1048576,$B7,$AV$2:$AV$1048576)</f>
        <v>48</v>
      </c>
      <c r="BB7" s="12">
        <f>SUMIF($B$2:$B$1048576,$B7,$AF$2:$AF$1048576)*60</f>
        <v>1083.3439000000019</v>
      </c>
      <c r="BC7" s="12">
        <f>BB7/AZ7</f>
        <v>83.334146153846305</v>
      </c>
      <c r="BD7" s="12">
        <f>SUMIF($B$2:$B$1048576,$B7,$AN$2:$AN$1048576)</f>
        <v>8</v>
      </c>
      <c r="BE7" s="12">
        <f>SUMIF($B$2:$B$1048576,$B7,$AO$2:$AO$1048576)</f>
        <v>4</v>
      </c>
      <c r="BF7" s="12">
        <f>SUMIF($B$2:$B$1048576,$B7,$AP$2:$AP$1048576)</f>
        <v>0</v>
      </c>
      <c r="BG7" s="12">
        <f>SUMIF($B$2:$B$1048576,$B7,$AQ$2:$AQ$1048576)</f>
        <v>0</v>
      </c>
      <c r="BH7" s="1">
        <f t="shared" si="1"/>
        <v>8</v>
      </c>
      <c r="BI7" s="1">
        <f t="shared" si="2"/>
        <v>4</v>
      </c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Z1" workbookViewId="0">
      <selection activeCell="AV8" sqref="AV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380</v>
      </c>
      <c r="BM1" s="10">
        <f>SUM($AO$2:$AO$1048576,$AQ$2:$AQ$1048576)</f>
        <v>381</v>
      </c>
    </row>
    <row r="2" spans="1:65" ht="14.25" x14ac:dyDescent="0.2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8" t="s">
        <v>193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20</v>
      </c>
      <c r="BI2" s="1">
        <f t="shared" si="0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ht="14.25" x14ac:dyDescent="0.2">
      <c r="A4" s="1" t="s">
        <v>192</v>
      </c>
      <c r="B4" s="11" t="s">
        <v>191</v>
      </c>
      <c r="C4" s="1">
        <v>1000</v>
      </c>
      <c r="D4" s="1">
        <v>3</v>
      </c>
      <c r="E4" s="1">
        <v>0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25.1864116666667</v>
      </c>
      <c r="AG4" s="8">
        <v>0.56852791878172604</v>
      </c>
      <c r="AH4" s="8" t="s">
        <v>39</v>
      </c>
      <c r="AI4" s="8">
        <v>0.66981132075471705</v>
      </c>
      <c r="AJ4" s="8">
        <v>0.53125</v>
      </c>
      <c r="AK4" s="1">
        <v>0</v>
      </c>
      <c r="AL4" s="1">
        <v>71</v>
      </c>
      <c r="AM4" s="1">
        <v>153</v>
      </c>
      <c r="AN4" s="1">
        <v>71</v>
      </c>
      <c r="AO4" s="1">
        <v>134</v>
      </c>
      <c r="AP4" s="1">
        <v>0</v>
      </c>
      <c r="AQ4" s="1">
        <v>0</v>
      </c>
      <c r="AR4" s="21" t="s">
        <v>39</v>
      </c>
      <c r="AS4" s="8">
        <v>0.91517857142857095</v>
      </c>
      <c r="AT4" s="1">
        <v>284</v>
      </c>
      <c r="AU4" s="1">
        <v>536</v>
      </c>
      <c r="AV4" s="1">
        <v>820</v>
      </c>
      <c r="AX4" s="1" t="str">
        <f>B4</f>
        <v>'20201110'</v>
      </c>
      <c r="AY4" s="18" t="s">
        <v>193</v>
      </c>
      <c r="AZ4" s="12">
        <f>SUMIF($B$2:$B$1048576,$B4,$AE$2:$AE$1048576)</f>
        <v>224</v>
      </c>
      <c r="BA4" s="12">
        <f>SUMIF($B$2:$B$1048576,$B4,$AV$2:$AV$1048576)</f>
        <v>820</v>
      </c>
      <c r="BB4" s="12">
        <f>SUMIF($B$2:$B$1048576,$B4,$AF$2:$AF$1048576)*60</f>
        <v>1511.1847000000021</v>
      </c>
      <c r="BC4" s="12">
        <f>BB4/AZ4</f>
        <v>6.7463602678571517</v>
      </c>
      <c r="BD4" s="12">
        <f>SUMIF($B$2:$B$1048576,$B4,$AN$2:$AN$1048576)</f>
        <v>71</v>
      </c>
      <c r="BE4" s="12">
        <f>SUMIF($B$2:$B$1048576,$B4,$AO$2:$AO$1048576)</f>
        <v>134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71</v>
      </c>
      <c r="BI4" s="1">
        <f t="shared" si="0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 t="shared" ref="AZ5:AZ7" si="2">SUMIF($B$2:$B$1048576,$B5,$AE$2:$AE$1048576)</f>
        <v>284</v>
      </c>
      <c r="BA5" s="12">
        <f t="shared" ref="BA5:BA7" si="3">SUMIF($B$2:$B$1048576,$B5,$AV$2:$AV$1048576)</f>
        <v>1116</v>
      </c>
      <c r="BB5" s="12">
        <f t="shared" ref="BB5:BB7" si="4">SUMIF($B$2:$B$1048576,$B5,$AF$2:$AF$1048576)*60</f>
        <v>1835.5716999999977</v>
      </c>
      <c r="BC5" s="12">
        <f t="shared" ref="BC5:BC7" si="5">BB5/AZ5</f>
        <v>6.4632806338028086</v>
      </c>
      <c r="BD5" s="12">
        <f t="shared" ref="BD5:BD7" si="6">SUMIF($B$2:$B$1048576,$B5,$AN$2:$AN$1048576)</f>
        <v>156</v>
      </c>
      <c r="BE5" s="12">
        <f t="shared" ref="BE5:BE7" si="7">SUMIF($B$2:$B$1048576,$B5,$AO$2:$AO$1048576)</f>
        <v>123</v>
      </c>
      <c r="BF5" s="12">
        <f t="shared" ref="BF5:BF7" si="8">SUMIF($B$2:$B$1048576,$B5,$AP$2:$AP$1048576)</f>
        <v>0</v>
      </c>
      <c r="BG5" s="12">
        <f t="shared" ref="BG5:BG7" si="9">SUMIF($B$2:$B$1048576,$B5,$AQ$2:$AQ$1048576)</f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 t="shared" si="2"/>
        <v>284</v>
      </c>
      <c r="BA6" s="12">
        <f t="shared" si="3"/>
        <v>1116</v>
      </c>
      <c r="BB6" s="12">
        <f t="shared" si="4"/>
        <v>1835.5716999999977</v>
      </c>
      <c r="BC6" s="12">
        <f t="shared" si="5"/>
        <v>6.4632806338028086</v>
      </c>
      <c r="BD6" s="12">
        <f t="shared" si="6"/>
        <v>156</v>
      </c>
      <c r="BE6" s="12">
        <f t="shared" si="7"/>
        <v>123</v>
      </c>
      <c r="BF6" s="12">
        <f t="shared" si="8"/>
        <v>0</v>
      </c>
      <c r="BG6" s="12">
        <f t="shared" si="9"/>
        <v>0</v>
      </c>
      <c r="BH6" s="1">
        <f t="shared" si="10"/>
        <v>156</v>
      </c>
      <c r="BI6" s="1">
        <f t="shared" si="11"/>
        <v>123</v>
      </c>
    </row>
    <row r="7" spans="1:65" ht="14.25" x14ac:dyDescent="0.2">
      <c r="A7" s="1" t="s">
        <v>206</v>
      </c>
      <c r="B7" s="11" t="s">
        <v>200</v>
      </c>
      <c r="C7" s="1">
        <v>1000</v>
      </c>
      <c r="D7" s="1">
        <v>2</v>
      </c>
      <c r="E7" s="1">
        <v>0</v>
      </c>
      <c r="F7" s="1">
        <v>3</v>
      </c>
      <c r="G7" s="1">
        <v>2</v>
      </c>
      <c r="H7" s="1">
        <v>1</v>
      </c>
      <c r="I7" s="1">
        <v>1</v>
      </c>
      <c r="J7" s="1">
        <v>0</v>
      </c>
      <c r="K7" s="1">
        <v>3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110</v>
      </c>
      <c r="AF7" s="1">
        <v>11.6381983333333</v>
      </c>
      <c r="AG7" s="8">
        <v>0.378006872852234</v>
      </c>
      <c r="AH7" s="8" t="s">
        <v>39</v>
      </c>
      <c r="AI7" s="8">
        <v>0.58426966292134797</v>
      </c>
      <c r="AJ7" s="8">
        <v>0.287128712871287</v>
      </c>
      <c r="AK7" s="1">
        <v>0</v>
      </c>
      <c r="AL7" s="1">
        <v>52</v>
      </c>
      <c r="AM7" s="1">
        <v>58</v>
      </c>
      <c r="AN7" s="1">
        <v>52</v>
      </c>
      <c r="AO7" s="1">
        <v>57</v>
      </c>
      <c r="AP7" s="1">
        <v>0</v>
      </c>
      <c r="AQ7" s="1">
        <v>0</v>
      </c>
      <c r="AR7" s="21" t="s">
        <v>39</v>
      </c>
      <c r="AS7" s="8">
        <v>0.99090909090909096</v>
      </c>
      <c r="AT7" s="1">
        <v>208</v>
      </c>
      <c r="AU7" s="1">
        <v>228</v>
      </c>
      <c r="AV7" s="1">
        <v>436</v>
      </c>
      <c r="AX7" s="1" t="str">
        <f t="shared" si="1"/>
        <v>'20201111'</v>
      </c>
      <c r="AY7" s="18" t="s">
        <v>193</v>
      </c>
      <c r="AZ7" s="12">
        <f t="shared" si="2"/>
        <v>284</v>
      </c>
      <c r="BA7" s="12">
        <f t="shared" si="3"/>
        <v>1116</v>
      </c>
      <c r="BB7" s="12">
        <f t="shared" si="4"/>
        <v>1835.5716999999977</v>
      </c>
      <c r="BC7" s="12">
        <f t="shared" si="5"/>
        <v>6.4632806338028086</v>
      </c>
      <c r="BD7" s="12">
        <f t="shared" si="6"/>
        <v>156</v>
      </c>
      <c r="BE7" s="12">
        <f t="shared" si="7"/>
        <v>123</v>
      </c>
      <c r="BF7" s="12">
        <f t="shared" si="8"/>
        <v>0</v>
      </c>
      <c r="BG7" s="12">
        <f t="shared" si="9"/>
        <v>0</v>
      </c>
      <c r="BH7" s="1">
        <f t="shared" si="10"/>
        <v>156</v>
      </c>
      <c r="BI7" s="1">
        <f t="shared" si="11"/>
        <v>123</v>
      </c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Z1" workbookViewId="0">
      <selection activeCell="AX6" sqref="AX6:BI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349</v>
      </c>
      <c r="BM1" s="10">
        <f>SUM($AO$2:$AO$1048576,$AQ$2:$AQ$1048576)</f>
        <v>338</v>
      </c>
    </row>
    <row r="2" spans="1:65" ht="14.25" x14ac:dyDescent="0.2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8" t="s">
        <v>194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26</v>
      </c>
      <c r="BI2" s="1">
        <f t="shared" si="0"/>
        <v>28</v>
      </c>
    </row>
    <row r="3" spans="1:65" ht="14.25" x14ac:dyDescent="0.2">
      <c r="A3" s="1" t="s">
        <v>186</v>
      </c>
      <c r="B3" s="11" t="s">
        <v>183</v>
      </c>
      <c r="C3" s="1">
        <v>1000</v>
      </c>
      <c r="D3" s="1">
        <v>3</v>
      </c>
      <c r="E3" s="1">
        <v>0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3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80</v>
      </c>
      <c r="AF3" s="1">
        <v>27.8406466666667</v>
      </c>
      <c r="AG3" s="8">
        <v>0.26229508196721302</v>
      </c>
      <c r="AH3" s="8" t="s">
        <v>39</v>
      </c>
      <c r="AI3" s="8">
        <v>0.31550802139037398</v>
      </c>
      <c r="AJ3" s="8">
        <v>0.177966101694915</v>
      </c>
      <c r="AK3" s="1">
        <v>0</v>
      </c>
      <c r="AL3" s="1">
        <v>59</v>
      </c>
      <c r="AM3" s="1">
        <v>21</v>
      </c>
      <c r="AN3" s="1">
        <v>59</v>
      </c>
      <c r="AO3" s="1">
        <v>21</v>
      </c>
      <c r="AP3" s="1">
        <v>0</v>
      </c>
      <c r="AQ3" s="1">
        <v>0</v>
      </c>
      <c r="AR3" s="21" t="s">
        <v>39</v>
      </c>
      <c r="AS3" s="8">
        <v>1</v>
      </c>
      <c r="AT3" s="1">
        <v>236</v>
      </c>
      <c r="AU3" s="1">
        <v>84</v>
      </c>
      <c r="AV3" s="1">
        <v>320</v>
      </c>
      <c r="AX3" s="1" t="str">
        <f>B3</f>
        <v>'20201109'</v>
      </c>
      <c r="AY3" s="18" t="s">
        <v>194</v>
      </c>
      <c r="AZ3" s="12">
        <f>SUMIF($B$2:$B$1048576,$B3,$AE$2:$AE$1048576)</f>
        <v>80</v>
      </c>
      <c r="BA3" s="12">
        <f>SUMIF($B$2:$B$1048576,$B3,$AV$2:$AV$1048576)</f>
        <v>320</v>
      </c>
      <c r="BB3" s="12">
        <f>SUMIF($B$2:$B$1048576,$B3,$AF$2:$AF$1048576)*60</f>
        <v>1670.4388000000019</v>
      </c>
      <c r="BC3" s="12">
        <f>BB3/AZ3</f>
        <v>20.880485000000025</v>
      </c>
      <c r="BD3" s="12">
        <f>SUMIF($B$2:$B$1048576,$B3,$AN$2:$AN$1048576)</f>
        <v>59</v>
      </c>
      <c r="BE3" s="12">
        <f>SUMIF($B$2:$B$1048576,$B3,$AO$2:$AO$1048576)</f>
        <v>21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59</v>
      </c>
      <c r="BI3" s="1">
        <f t="shared" si="0"/>
        <v>21</v>
      </c>
    </row>
    <row r="4" spans="1:65" ht="14.25" x14ac:dyDescent="0.2">
      <c r="A4" s="1" t="s">
        <v>195</v>
      </c>
      <c r="B4" s="11" t="s">
        <v>191</v>
      </c>
      <c r="C4" s="1">
        <v>1000</v>
      </c>
      <c r="D4" s="1">
        <v>3</v>
      </c>
      <c r="E4" s="1">
        <v>0</v>
      </c>
      <c r="F4" s="1">
        <v>1</v>
      </c>
      <c r="G4" s="1">
        <v>2</v>
      </c>
      <c r="H4" s="1">
        <v>3</v>
      </c>
      <c r="I4" s="1">
        <v>2</v>
      </c>
      <c r="J4" s="1">
        <v>0</v>
      </c>
      <c r="K4" s="1">
        <v>3</v>
      </c>
      <c r="L4" s="1">
        <v>1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29.653130000000001</v>
      </c>
      <c r="AG4" s="8">
        <v>0.64850136239781997</v>
      </c>
      <c r="AH4" s="8" t="s">
        <v>39</v>
      </c>
      <c r="AI4" s="8">
        <v>0.70552147239263796</v>
      </c>
      <c r="AJ4" s="8">
        <v>0.60294117647058798</v>
      </c>
      <c r="AK4" s="1">
        <v>0</v>
      </c>
      <c r="AL4" s="1">
        <v>115</v>
      </c>
      <c r="AM4" s="1">
        <v>123</v>
      </c>
      <c r="AN4" s="1">
        <v>113</v>
      </c>
      <c r="AO4" s="1">
        <v>121</v>
      </c>
      <c r="AP4" s="1">
        <v>0</v>
      </c>
      <c r="AQ4" s="1">
        <v>0</v>
      </c>
      <c r="AR4" s="21" t="s">
        <v>39</v>
      </c>
      <c r="AS4" s="8">
        <v>0.98319327731092399</v>
      </c>
      <c r="AT4" s="1">
        <v>452</v>
      </c>
      <c r="AU4" s="1">
        <v>484</v>
      </c>
      <c r="AV4" s="1">
        <v>936</v>
      </c>
      <c r="AX4" s="1" t="str">
        <f>B4</f>
        <v>'20201110'</v>
      </c>
      <c r="AY4" s="18" t="s">
        <v>194</v>
      </c>
      <c r="AZ4" s="12">
        <f>SUMIF($B$2:$B$1048576,$B4,$AE$2:$AE$1048576)</f>
        <v>238</v>
      </c>
      <c r="BA4" s="12">
        <f>SUMIF($B$2:$B$1048576,$B4,$AV$2:$AV$1048576)</f>
        <v>936</v>
      </c>
      <c r="BB4" s="12">
        <f>SUMIF($B$2:$B$1048576,$B4,$AF$2:$AF$1048576)*60</f>
        <v>1779.1878000000002</v>
      </c>
      <c r="BC4" s="12">
        <f>BB4/AZ4</f>
        <v>7.4755789915966391</v>
      </c>
      <c r="BD4" s="12">
        <f>SUMIF($B$2:$B$1048576,$B4,$AN$2:$AN$1048576)</f>
        <v>113</v>
      </c>
      <c r="BE4" s="12">
        <f>SUMIF($B$2:$B$1048576,$B4,$AO$2:$AO$1048576)</f>
        <v>121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113</v>
      </c>
      <c r="BI4" s="1">
        <f t="shared" si="0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>B5</f>
        <v>'20201111'</v>
      </c>
      <c r="AY5" s="18" t="s">
        <v>194</v>
      </c>
      <c r="AZ5" s="12">
        <f>SUMIF($B$2:$B$1048576,$B5,$AE$2:$AE$1048576)</f>
        <v>323</v>
      </c>
      <c r="BA5" s="12">
        <f>SUMIF($B$2:$B$1048576,$B5,$AV$2:$AV$1048576)</f>
        <v>1276</v>
      </c>
      <c r="BB5" s="12">
        <f>SUMIF($B$2:$B$1048576,$B5,$AF$2:$AF$1048576)*60</f>
        <v>1507.3524</v>
      </c>
      <c r="BC5" s="12">
        <f>BB5/AZ5</f>
        <v>4.666725696594427</v>
      </c>
      <c r="BD5" s="12">
        <f>SUMIF($B$2:$B$1048576,$B5,$AN$2:$AN$1048576)</f>
        <v>151</v>
      </c>
      <c r="BE5" s="12">
        <f>SUMIF($B$2:$B$1048576,$B5,$AO$2:$AO$1048576)</f>
        <v>168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151</v>
      </c>
      <c r="BI5" s="1">
        <f t="shared" ref="BI5:BI6" si="2">SUM(BE5,BG5)</f>
        <v>168</v>
      </c>
    </row>
    <row r="6" spans="1:65" ht="14.25" x14ac:dyDescent="0.2">
      <c r="A6" s="1" t="s">
        <v>208</v>
      </c>
      <c r="B6" s="11" t="s">
        <v>200</v>
      </c>
      <c r="C6" s="1">
        <v>1000</v>
      </c>
      <c r="D6" s="1">
        <v>3</v>
      </c>
      <c r="E6" s="1">
        <v>0</v>
      </c>
      <c r="F6" s="1">
        <v>1</v>
      </c>
      <c r="G6" s="1">
        <v>2</v>
      </c>
      <c r="H6" s="1">
        <v>3</v>
      </c>
      <c r="I6" s="1">
        <v>2</v>
      </c>
      <c r="J6" s="1">
        <v>0</v>
      </c>
      <c r="K6" s="1">
        <v>3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138</v>
      </c>
      <c r="AF6" s="1">
        <v>8.7449399999999997</v>
      </c>
      <c r="AG6" s="8">
        <v>0.582278481012658</v>
      </c>
      <c r="AH6" s="8" t="s">
        <v>39</v>
      </c>
      <c r="AI6" s="8">
        <v>0.633663366336634</v>
      </c>
      <c r="AJ6" s="8">
        <v>0.54411764705882404</v>
      </c>
      <c r="AK6" s="1">
        <v>0</v>
      </c>
      <c r="AL6" s="1">
        <v>64</v>
      </c>
      <c r="AM6" s="1">
        <v>74</v>
      </c>
      <c r="AN6" s="1">
        <v>64</v>
      </c>
      <c r="AO6" s="1">
        <v>74</v>
      </c>
      <c r="AP6" s="1">
        <v>0</v>
      </c>
      <c r="AQ6" s="1">
        <v>0</v>
      </c>
      <c r="AR6" s="21" t="s">
        <v>39</v>
      </c>
      <c r="AS6" s="8">
        <v>1</v>
      </c>
      <c r="AT6" s="1">
        <v>256</v>
      </c>
      <c r="AU6" s="1">
        <v>296</v>
      </c>
      <c r="AV6" s="1">
        <v>552</v>
      </c>
      <c r="AX6" s="1" t="str">
        <f>B6</f>
        <v>'20201111'</v>
      </c>
      <c r="AY6" s="18" t="s">
        <v>194</v>
      </c>
      <c r="AZ6" s="12">
        <f>SUMIF($B$2:$B$1048576,$B6,$AE$2:$AE$1048576)</f>
        <v>323</v>
      </c>
      <c r="BA6" s="12">
        <f>SUMIF($B$2:$B$1048576,$B6,$AV$2:$AV$1048576)</f>
        <v>1276</v>
      </c>
      <c r="BB6" s="12">
        <f>SUMIF($B$2:$B$1048576,$B6,$AF$2:$AF$1048576)*60</f>
        <v>1507.3524</v>
      </c>
      <c r="BC6" s="12">
        <f>BB6/AZ6</f>
        <v>4.666725696594427</v>
      </c>
      <c r="BD6" s="12">
        <f>SUMIF($B$2:$B$1048576,$B6,$AN$2:$AN$1048576)</f>
        <v>151</v>
      </c>
      <c r="BE6" s="12">
        <f>SUMIF($B$2:$B$1048576,$B6,$AO$2:$AO$1048576)</f>
        <v>168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151</v>
      </c>
      <c r="BI6" s="1">
        <f t="shared" si="2"/>
        <v>168</v>
      </c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6" sqref="A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386</v>
      </c>
      <c r="BM1" s="10">
        <f>SUM($AO$2:$AO$1048576,$AQ$2:$AQ$1048576)</f>
        <v>447</v>
      </c>
    </row>
    <row r="2" spans="1:65" ht="14.25" x14ac:dyDescent="0.2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8" t="s">
        <v>194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38</v>
      </c>
      <c r="BI2" s="1">
        <f t="shared" si="0"/>
        <v>35</v>
      </c>
    </row>
    <row r="3" spans="1:65" ht="14.25" x14ac:dyDescent="0.2">
      <c r="A3" s="1" t="s">
        <v>188</v>
      </c>
      <c r="B3" s="11" t="s">
        <v>183</v>
      </c>
      <c r="C3" s="1">
        <v>1000</v>
      </c>
      <c r="D3" s="1">
        <v>3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3</v>
      </c>
      <c r="K3" s="1">
        <v>1</v>
      </c>
      <c r="L3" s="1">
        <v>0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294</v>
      </c>
      <c r="AF3" s="1">
        <v>39.987746666666702</v>
      </c>
      <c r="AG3" s="8">
        <v>0.35336538461538503</v>
      </c>
      <c r="AH3" s="8" t="s">
        <v>39</v>
      </c>
      <c r="AI3" s="8">
        <v>0.41265060240963902</v>
      </c>
      <c r="AJ3" s="8">
        <v>0.314</v>
      </c>
      <c r="AK3" s="1">
        <v>0</v>
      </c>
      <c r="AL3" s="1">
        <v>137</v>
      </c>
      <c r="AM3" s="1">
        <v>157</v>
      </c>
      <c r="AN3" s="1">
        <v>137</v>
      </c>
      <c r="AO3" s="1">
        <v>119</v>
      </c>
      <c r="AP3" s="1">
        <v>0</v>
      </c>
      <c r="AQ3" s="1">
        <v>0</v>
      </c>
      <c r="AR3" s="21" t="s">
        <v>39</v>
      </c>
      <c r="AS3" s="8">
        <v>0.87074829931972797</v>
      </c>
      <c r="AT3" s="1">
        <v>548</v>
      </c>
      <c r="AU3" s="1">
        <v>476</v>
      </c>
      <c r="AV3" s="1">
        <v>1024</v>
      </c>
      <c r="AX3" s="1" t="str">
        <f>B3</f>
        <v>'20201109'</v>
      </c>
      <c r="AY3" s="18" t="s">
        <v>194</v>
      </c>
      <c r="AZ3" s="12">
        <f>SUMIF($B$2:$B$1048576,$B3,$AE$2:$AE$1048576)</f>
        <v>294</v>
      </c>
      <c r="BA3" s="12">
        <f>SUMIF($B$2:$B$1048576,$B3,$AV$2:$AV$1048576)</f>
        <v>1024</v>
      </c>
      <c r="BB3" s="12">
        <f>SUMIF($B$2:$B$1048576,$B3,$AF$2:$AF$1048576)*60</f>
        <v>2399.2648000000022</v>
      </c>
      <c r="BC3" s="12">
        <f>BB3/AZ3</f>
        <v>8.1607646258503479</v>
      </c>
      <c r="BD3" s="12">
        <f>SUMIF($B$2:$B$1048576,$B3,$AN$2:$AN$1048576)</f>
        <v>137</v>
      </c>
      <c r="BE3" s="12">
        <f>SUMIF($B$2:$B$1048576,$B3,$AO$2:$AO$1048576)</f>
        <v>119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137</v>
      </c>
      <c r="BI3" s="1">
        <f t="shared" si="0"/>
        <v>119</v>
      </c>
    </row>
    <row r="4" spans="1:65" ht="14.25" x14ac:dyDescent="0.2">
      <c r="A4" s="1" t="s">
        <v>196</v>
      </c>
      <c r="B4" s="11" t="s">
        <v>191</v>
      </c>
      <c r="C4" s="1">
        <v>1000</v>
      </c>
      <c r="D4" s="1">
        <v>3</v>
      </c>
      <c r="E4" s="1">
        <v>1</v>
      </c>
      <c r="F4" s="1">
        <v>0</v>
      </c>
      <c r="G4" s="1">
        <v>2</v>
      </c>
      <c r="H4" s="1">
        <v>1</v>
      </c>
      <c r="I4" s="1">
        <v>2</v>
      </c>
      <c r="J4" s="1">
        <v>3</v>
      </c>
      <c r="K4" s="1">
        <v>1</v>
      </c>
      <c r="L4" s="1">
        <v>0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24.0364</v>
      </c>
      <c r="AG4" s="8">
        <v>0.39024390243902402</v>
      </c>
      <c r="AH4" s="8" t="s">
        <v>39</v>
      </c>
      <c r="AI4" s="8">
        <v>0.365079365079365</v>
      </c>
      <c r="AJ4" s="8">
        <v>0.40993788819875798</v>
      </c>
      <c r="AK4" s="1">
        <v>0</v>
      </c>
      <c r="AL4" s="1">
        <v>92</v>
      </c>
      <c r="AM4" s="1">
        <v>132</v>
      </c>
      <c r="AN4" s="1">
        <v>91</v>
      </c>
      <c r="AO4" s="1">
        <v>131</v>
      </c>
      <c r="AP4" s="1">
        <v>0</v>
      </c>
      <c r="AQ4" s="1">
        <v>0</v>
      </c>
      <c r="AR4" s="21" t="s">
        <v>39</v>
      </c>
      <c r="AS4" s="8">
        <v>0.99107142857142905</v>
      </c>
      <c r="AT4" s="1">
        <v>364</v>
      </c>
      <c r="AU4" s="1">
        <v>524</v>
      </c>
      <c r="AV4" s="1">
        <v>888</v>
      </c>
      <c r="AX4" s="1" t="str">
        <f>B4</f>
        <v>'20201110'</v>
      </c>
      <c r="AY4" s="18" t="s">
        <v>194</v>
      </c>
      <c r="AZ4" s="12">
        <f>SUMIF($B$2:$B$1048576,$B4,$AE$2:$AE$1048576)</f>
        <v>224</v>
      </c>
      <c r="BA4" s="12">
        <f>SUMIF($B$2:$B$1048576,$B4,$AV$2:$AV$1048576)</f>
        <v>888</v>
      </c>
      <c r="BB4" s="12">
        <f>SUMIF($B$2:$B$1048576,$B4,$AF$2:$AF$1048576)*60</f>
        <v>1442.184</v>
      </c>
      <c r="BC4" s="12">
        <f>BB4/AZ4</f>
        <v>6.4383214285714283</v>
      </c>
      <c r="BD4" s="12">
        <f>SUMIF($B$2:$B$1048576,$B4,$AN$2:$AN$1048576)</f>
        <v>91</v>
      </c>
      <c r="BE4" s="12">
        <f>SUMIF($B$2:$B$1048576,$B4,$AO$2:$AO$1048576)</f>
        <v>131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91</v>
      </c>
      <c r="BI4" s="1">
        <f t="shared" si="0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>B5</f>
        <v>'20201111'</v>
      </c>
      <c r="AY5" s="18" t="s">
        <v>194</v>
      </c>
      <c r="AZ5" s="12">
        <f>SUMIF($B$2:$B$1048576,$B5,$AE$2:$AE$1048576)</f>
        <v>302</v>
      </c>
      <c r="BA5" s="12">
        <f>SUMIF($B$2:$B$1048576,$B5,$AV$2:$AV$1048576)</f>
        <v>1128</v>
      </c>
      <c r="BB5" s="12">
        <f>SUMIF($B$2:$B$1048576,$B5,$AF$2:$AF$1048576)*60</f>
        <v>1803.4593000000002</v>
      </c>
      <c r="BC5" s="12">
        <f>BB5/AZ5</f>
        <v>5.9717195364238416</v>
      </c>
      <c r="BD5" s="12">
        <f>SUMIF($B$2:$B$1048576,$B5,$AN$2:$AN$1048576)</f>
        <v>120</v>
      </c>
      <c r="BE5" s="12">
        <f>SUMIF($B$2:$B$1048576,$B5,$AO$2:$AO$1048576)</f>
        <v>162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120</v>
      </c>
      <c r="BI5" s="1">
        <f t="shared" ref="BI5:BI6" si="2">SUM(BE5,BG5)</f>
        <v>162</v>
      </c>
    </row>
    <row r="6" spans="1:65" ht="14.25" x14ac:dyDescent="0.2">
      <c r="A6" s="1" t="s">
        <v>210</v>
      </c>
      <c r="B6" s="11" t="s">
        <v>200</v>
      </c>
      <c r="C6" s="1">
        <v>1000</v>
      </c>
      <c r="D6" s="1">
        <v>3</v>
      </c>
      <c r="E6" s="1">
        <v>1</v>
      </c>
      <c r="F6" s="1">
        <v>0</v>
      </c>
      <c r="G6" s="1">
        <v>2</v>
      </c>
      <c r="H6" s="1">
        <v>1</v>
      </c>
      <c r="I6" s="1">
        <v>2</v>
      </c>
      <c r="J6" s="1">
        <v>3</v>
      </c>
      <c r="K6" s="1">
        <v>1</v>
      </c>
      <c r="L6" s="1">
        <v>0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87</v>
      </c>
      <c r="AF6" s="1">
        <v>9.6391550000000006</v>
      </c>
      <c r="AG6" s="8">
        <v>0.31182795698924698</v>
      </c>
      <c r="AH6" s="8" t="s">
        <v>39</v>
      </c>
      <c r="AI6" s="8">
        <v>0.26956521739130401</v>
      </c>
      <c r="AJ6" s="8">
        <v>0.34146341463414598</v>
      </c>
      <c r="AK6" s="1">
        <v>0</v>
      </c>
      <c r="AL6" s="1">
        <v>31</v>
      </c>
      <c r="AM6" s="1">
        <v>56</v>
      </c>
      <c r="AN6" s="1">
        <v>31</v>
      </c>
      <c r="AO6" s="1">
        <v>56</v>
      </c>
      <c r="AP6" s="1">
        <v>0</v>
      </c>
      <c r="AQ6" s="1">
        <v>0</v>
      </c>
      <c r="AR6" s="21" t="s">
        <v>39</v>
      </c>
      <c r="AS6" s="8">
        <v>1</v>
      </c>
      <c r="AT6" s="1">
        <v>124</v>
      </c>
      <c r="AU6" s="1">
        <v>224</v>
      </c>
      <c r="AV6" s="1">
        <v>348</v>
      </c>
      <c r="AX6" s="1" t="str">
        <f>B6</f>
        <v>'20201111'</v>
      </c>
      <c r="AY6" s="18" t="s">
        <v>194</v>
      </c>
      <c r="AZ6" s="12">
        <f>SUMIF($B$2:$B$1048576,$B6,$AE$2:$AE$1048576)</f>
        <v>302</v>
      </c>
      <c r="BA6" s="12">
        <f>SUMIF($B$2:$B$1048576,$B6,$AV$2:$AV$1048576)</f>
        <v>1128</v>
      </c>
      <c r="BB6" s="12">
        <f>SUMIF($B$2:$B$1048576,$B6,$AF$2:$AF$1048576)*60</f>
        <v>1803.4593000000002</v>
      </c>
      <c r="BC6" s="12">
        <f>BB6/AZ6</f>
        <v>5.9717195364238416</v>
      </c>
      <c r="BD6" s="12">
        <f>SUMIF($B$2:$B$1048576,$B6,$AN$2:$AN$1048576)</f>
        <v>120</v>
      </c>
      <c r="BE6" s="12">
        <f>SUMIF($B$2:$B$1048576,$B6,$AO$2:$AO$1048576)</f>
        <v>162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120</v>
      </c>
      <c r="BI6" s="1">
        <f t="shared" si="2"/>
        <v>162</v>
      </c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2020-11-13T02:21:15Z</dcterms:modified>
</cp:coreProperties>
</file>