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7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9" i="8" l="1"/>
  <c r="BF9" i="8"/>
  <c r="BE9" i="8"/>
  <c r="BI9" i="8" s="1"/>
  <c r="BD9" i="8"/>
  <c r="BH9" i="8" s="1"/>
  <c r="BB9" i="8"/>
  <c r="BC9" i="8" s="1"/>
  <c r="BA9" i="8"/>
  <c r="AZ9" i="8"/>
  <c r="BG8" i="8"/>
  <c r="BI8" i="8" s="1"/>
  <c r="BF8" i="8"/>
  <c r="BE8" i="8"/>
  <c r="BD8" i="8"/>
  <c r="BH8" i="8" s="1"/>
  <c r="BB8" i="8"/>
  <c r="BC8" i="8" s="1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G9" i="9" l="1"/>
  <c r="BF9" i="9"/>
  <c r="BE9" i="9"/>
  <c r="BI9" i="9" s="1"/>
  <c r="BD9" i="9"/>
  <c r="BH9" i="9" s="1"/>
  <c r="BB9" i="9"/>
  <c r="BC9" i="9" s="1"/>
  <c r="BA9" i="9"/>
  <c r="AZ9" i="9"/>
  <c r="AX9" i="9"/>
  <c r="BG11" i="7"/>
  <c r="BF11" i="7"/>
  <c r="BE11" i="7"/>
  <c r="BI11" i="7" s="1"/>
  <c r="BD11" i="7"/>
  <c r="BH11" i="7" s="1"/>
  <c r="BB11" i="7"/>
  <c r="BC11" i="7" s="1"/>
  <c r="BA11" i="7"/>
  <c r="AZ11" i="7"/>
  <c r="BG10" i="7"/>
  <c r="BI10" i="7" s="1"/>
  <c r="BF10" i="7"/>
  <c r="BE10" i="7"/>
  <c r="BD10" i="7"/>
  <c r="BH10" i="7" s="1"/>
  <c r="BB10" i="7"/>
  <c r="BC10" i="7" s="1"/>
  <c r="BA10" i="7"/>
  <c r="AZ10" i="7"/>
  <c r="BI9" i="7"/>
  <c r="BG9" i="7"/>
  <c r="BF9" i="7"/>
  <c r="BE9" i="7"/>
  <c r="BD9" i="7"/>
  <c r="BH9" i="7" s="1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8" i="9" l="1"/>
  <c r="BH8" i="9"/>
  <c r="BI8" i="9"/>
  <c r="BG7" i="8"/>
  <c r="BF7" i="8"/>
  <c r="BE7" i="8"/>
  <c r="BI7" i="8" s="1"/>
  <c r="BD7" i="8"/>
  <c r="BH7" i="8" s="1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I8" i="6" s="1"/>
  <c r="BD8" i="6"/>
  <c r="BH8" i="6" s="1"/>
  <c r="BB8" i="6"/>
  <c r="BA8" i="6"/>
  <c r="AZ8" i="6"/>
  <c r="BC8" i="6" s="1"/>
  <c r="AX8" i="6"/>
  <c r="BG26" i="1"/>
  <c r="BF26" i="1"/>
  <c r="BE26" i="1"/>
  <c r="BI26" i="1" s="1"/>
  <c r="BD26" i="1"/>
  <c r="BB26" i="1"/>
  <c r="BC26" i="1" s="1"/>
  <c r="BA26" i="1"/>
  <c r="AZ26" i="1"/>
  <c r="AX26" i="1"/>
  <c r="BC7" i="8" l="1"/>
  <c r="BH26" i="1"/>
  <c r="BI7" i="9"/>
  <c r="BH7" i="9"/>
  <c r="BC8" i="7"/>
  <c r="BI8" i="7"/>
  <c r="BH8" i="7"/>
  <c r="BC7" i="9"/>
  <c r="BG7" i="6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D6" i="8"/>
  <c r="BH6" i="8" s="1"/>
  <c r="BB6" i="8"/>
  <c r="BA6" i="8"/>
  <c r="AZ6" i="8"/>
  <c r="AX6" i="8"/>
  <c r="BG5" i="8"/>
  <c r="BF5" i="8"/>
  <c r="BE5" i="8"/>
  <c r="BD5" i="8"/>
  <c r="BH5" i="8" s="1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I5" i="8" l="1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H3" i="8" l="1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<sst xmlns="http://schemas.openxmlformats.org/spreadsheetml/2006/main" count="964" uniqueCount="228">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</sst>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AI5" workbookViewId="0">
      <selection activeCell="AP14" sqref="AP14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8" sqref="A8:XFD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83</v>
      </c>
      <c r="BM1" s="10">
        <f>SUM($AO$2:$AO$1048576,$AQ$2:$AQ$1048576)</f>
        <v>90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 t="shared" ref="AX2:AX7" si="0">B2</f>
        <v>'20201106'</v>
      </c>
      <c r="AY2" s="18" t="s">
        <v>184</v>
      </c>
      <c r="AZ2" s="12">
        <f t="shared" ref="AZ2:AZ8" si="1">SUMIF($B$2:$B$1048576,$B2,$AE$2:$AE$1048576)</f>
        <v>46</v>
      </c>
      <c r="BA2" s="12">
        <f t="shared" ref="BA2:BA8" si="2">SUMIF($B$2:$B$1048576,$B2,$AV$2:$AV$1048576)</f>
        <v>180</v>
      </c>
      <c r="BB2" s="12">
        <f t="shared" ref="BB2:BB8" si="3">SUMIF($B$2:$B$1048576,$B2,$AF$2:$AF$1048576)*60</f>
        <v>1484.8948000000019</v>
      </c>
      <c r="BC2" s="12">
        <f t="shared" ref="BC2:BC7" si="4">BB2/AZ2</f>
        <v>32.280321739130478</v>
      </c>
      <c r="BD2" s="12">
        <f t="shared" ref="BD2:BD8" si="5">SUMIF($B$2:$B$1048576,$B2,$AN$2:$AN$1048576)</f>
        <v>22</v>
      </c>
      <c r="BE2" s="12">
        <f t="shared" ref="BE2:BE8" si="6">SUMIF($B$2:$B$1048576,$B2,$AO$2:$AO$1048576)</f>
        <v>23</v>
      </c>
      <c r="BF2" s="12">
        <f t="shared" ref="BF2:BF8" si="7">SUMIF($B$2:$B$1048576,$B2,$AP$2:$AP$1048576)</f>
        <v>0</v>
      </c>
      <c r="BG2" s="12">
        <f t="shared" ref="BG2:BG8" si="8">SUMIF($B$2:$B$1048576,$B2,$AQ$2:$AQ$1048576)</f>
        <v>0</v>
      </c>
      <c r="BH2" s="1">
        <f t="shared" ref="BH2:BI4" si="9">SUM(BD2,BF2)</f>
        <v>22</v>
      </c>
      <c r="BI2" s="1">
        <f t="shared" si="9"/>
        <v>23</v>
      </c>
    </row>
    <row r="3" spans="1:65" s="22" customFormat="1" ht="14.25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2" t="str">
        <f t="shared" si="0"/>
        <v>'20201106'</v>
      </c>
      <c r="AY3" s="26" t="s">
        <v>184</v>
      </c>
      <c r="AZ3" s="10">
        <f t="shared" si="1"/>
        <v>46</v>
      </c>
      <c r="BA3" s="10">
        <f t="shared" si="2"/>
        <v>180</v>
      </c>
      <c r="BB3" s="10">
        <f t="shared" si="3"/>
        <v>1484.8948000000019</v>
      </c>
      <c r="BC3" s="10">
        <f t="shared" si="4"/>
        <v>32.280321739130478</v>
      </c>
      <c r="BD3" s="10">
        <f t="shared" si="5"/>
        <v>22</v>
      </c>
      <c r="BE3" s="10">
        <f t="shared" si="6"/>
        <v>23</v>
      </c>
      <c r="BF3" s="10">
        <f t="shared" si="7"/>
        <v>0</v>
      </c>
      <c r="BG3" s="10">
        <f t="shared" si="8"/>
        <v>0</v>
      </c>
      <c r="BH3" s="22">
        <f t="shared" si="9"/>
        <v>22</v>
      </c>
      <c r="BI3" s="22">
        <f t="shared" si="9"/>
        <v>23</v>
      </c>
    </row>
    <row r="4" spans="1:65" s="27" customFormat="1" ht="14.25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27" t="str">
        <f t="shared" si="0"/>
        <v>'20201109'</v>
      </c>
      <c r="AY4" s="31" t="s">
        <v>184</v>
      </c>
      <c r="AZ4" s="32">
        <f t="shared" si="1"/>
        <v>93</v>
      </c>
      <c r="BA4" s="32">
        <f t="shared" si="2"/>
        <v>368</v>
      </c>
      <c r="BB4" s="32">
        <f t="shared" si="3"/>
        <v>3282.39</v>
      </c>
      <c r="BC4" s="32">
        <f t="shared" si="4"/>
        <v>35.29451612903226</v>
      </c>
      <c r="BD4" s="32">
        <f t="shared" si="5"/>
        <v>36</v>
      </c>
      <c r="BE4" s="32">
        <f t="shared" si="6"/>
        <v>56</v>
      </c>
      <c r="BF4" s="32">
        <f t="shared" si="7"/>
        <v>0</v>
      </c>
      <c r="BG4" s="32">
        <f t="shared" si="8"/>
        <v>0</v>
      </c>
      <c r="BH4" s="27">
        <f t="shared" si="9"/>
        <v>36</v>
      </c>
      <c r="BI4" s="27">
        <f t="shared" si="9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 t="shared" si="0"/>
        <v>'20201110'</v>
      </c>
      <c r="AY5" s="18" t="s">
        <v>184</v>
      </c>
      <c r="AZ5" s="12">
        <f t="shared" si="1"/>
        <v>10</v>
      </c>
      <c r="BA5" s="12">
        <f t="shared" si="2"/>
        <v>36</v>
      </c>
      <c r="BB5" s="12">
        <f t="shared" si="3"/>
        <v>2935.536699999996</v>
      </c>
      <c r="BC5" s="12">
        <f t="shared" si="4"/>
        <v>293.55366999999961</v>
      </c>
      <c r="BD5" s="12">
        <f t="shared" si="5"/>
        <v>8</v>
      </c>
      <c r="BE5" s="12">
        <f t="shared" si="6"/>
        <v>1</v>
      </c>
      <c r="BF5" s="12">
        <f t="shared" si="7"/>
        <v>0</v>
      </c>
      <c r="BG5" s="12">
        <f t="shared" si="8"/>
        <v>0</v>
      </c>
      <c r="BH5" s="1">
        <f t="shared" ref="BH5:BH7" si="10">SUM(BD5,BF5)</f>
        <v>8</v>
      </c>
      <c r="BI5" s="1">
        <f t="shared" ref="BI5:BI7" si="11">SUM(BE5,BG5)</f>
        <v>1</v>
      </c>
    </row>
    <row r="6" spans="1:65" s="22" customFormat="1" ht="14.25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2" t="str">
        <f t="shared" si="0"/>
        <v>'20201110'</v>
      </c>
      <c r="AY6" s="26" t="s">
        <v>184</v>
      </c>
      <c r="AZ6" s="10">
        <f t="shared" si="1"/>
        <v>10</v>
      </c>
      <c r="BA6" s="10">
        <f t="shared" si="2"/>
        <v>36</v>
      </c>
      <c r="BB6" s="10">
        <f t="shared" si="3"/>
        <v>2935.536699999996</v>
      </c>
      <c r="BC6" s="10">
        <f t="shared" si="4"/>
        <v>293.55366999999961</v>
      </c>
      <c r="BD6" s="10">
        <f t="shared" si="5"/>
        <v>8</v>
      </c>
      <c r="BE6" s="10">
        <f t="shared" si="6"/>
        <v>1</v>
      </c>
      <c r="BF6" s="10">
        <f t="shared" si="7"/>
        <v>0</v>
      </c>
      <c r="BG6" s="10">
        <f t="shared" si="8"/>
        <v>0</v>
      </c>
      <c r="BH6" s="22">
        <f t="shared" si="10"/>
        <v>8</v>
      </c>
      <c r="BI6" s="22">
        <f t="shared" si="11"/>
        <v>1</v>
      </c>
    </row>
    <row r="7" spans="1:65" s="27" customFormat="1" ht="14.25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27" t="str">
        <f t="shared" si="0"/>
        <v>'20201111'</v>
      </c>
      <c r="AY7" s="31" t="s">
        <v>184</v>
      </c>
      <c r="AZ7" s="32">
        <f t="shared" si="1"/>
        <v>13</v>
      </c>
      <c r="BA7" s="32">
        <f t="shared" si="2"/>
        <v>48</v>
      </c>
      <c r="BB7" s="32">
        <f t="shared" si="3"/>
        <v>1083.3439000000019</v>
      </c>
      <c r="BC7" s="32">
        <f t="shared" si="4"/>
        <v>83.334146153846305</v>
      </c>
      <c r="BD7" s="32">
        <f t="shared" si="5"/>
        <v>8</v>
      </c>
      <c r="BE7" s="32">
        <f t="shared" si="6"/>
        <v>4</v>
      </c>
      <c r="BF7" s="32">
        <f t="shared" si="7"/>
        <v>0</v>
      </c>
      <c r="BG7" s="32">
        <f t="shared" si="8"/>
        <v>0</v>
      </c>
      <c r="BH7" s="27">
        <f t="shared" si="10"/>
        <v>8</v>
      </c>
      <c r="BI7" s="27">
        <f t="shared" si="11"/>
        <v>4</v>
      </c>
    </row>
    <row r="8" spans="1:65" s="27" customFormat="1" ht="14.25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27" t="str">
        <f t="shared" ref="AX8" si="12">B8</f>
        <v>'20201112'</v>
      </c>
      <c r="AY8" s="31" t="s">
        <v>184</v>
      </c>
      <c r="AZ8" s="32">
        <f t="shared" si="1"/>
        <v>16</v>
      </c>
      <c r="BA8" s="32">
        <f t="shared" si="2"/>
        <v>60</v>
      </c>
      <c r="BB8" s="32">
        <f t="shared" si="3"/>
        <v>785.87839999999801</v>
      </c>
      <c r="BC8" s="32">
        <f t="shared" ref="BC8" si="13">BB8/AZ8</f>
        <v>49.117399999999876</v>
      </c>
      <c r="BD8" s="32">
        <f t="shared" si="5"/>
        <v>9</v>
      </c>
      <c r="BE8" s="32">
        <f t="shared" si="6"/>
        <v>6</v>
      </c>
      <c r="BF8" s="32">
        <f t="shared" si="7"/>
        <v>0</v>
      </c>
      <c r="BG8" s="32">
        <f t="shared" si="8"/>
        <v>0</v>
      </c>
      <c r="BH8" s="27">
        <f t="shared" ref="BH8" si="14">SUM(BD8,BF8)</f>
        <v>9</v>
      </c>
      <c r="BI8" s="27">
        <f t="shared" ref="BI8" si="15">SUM(BE8,BG8)</f>
        <v>6</v>
      </c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C12" sqref="C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616</v>
      </c>
      <c r="BM1" s="10">
        <f>SUM($AO$2:$AO$1048576,$AQ$2:$AQ$1048576)</f>
        <v>615</v>
      </c>
    </row>
    <row r="2" spans="1:65" s="22" customFormat="1" ht="14.25" x14ac:dyDescent="0.2">
      <c r="A2" s="22" t="s">
        <v>177</v>
      </c>
      <c r="B2" s="23" t="s">
        <v>175</v>
      </c>
      <c r="C2" s="22">
        <v>1000</v>
      </c>
      <c r="D2" s="22">
        <v>3</v>
      </c>
      <c r="E2" s="22">
        <v>0</v>
      </c>
      <c r="F2" s="22">
        <v>3</v>
      </c>
      <c r="G2" s="22">
        <v>2</v>
      </c>
      <c r="H2" s="22">
        <v>2</v>
      </c>
      <c r="I2" s="22">
        <v>1</v>
      </c>
      <c r="J2" s="22">
        <v>0</v>
      </c>
      <c r="K2" s="22">
        <v>3</v>
      </c>
      <c r="L2" s="22">
        <v>2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42</v>
      </c>
      <c r="AF2" s="22">
        <v>28.242326666666699</v>
      </c>
      <c r="AG2" s="24">
        <v>0.77777777777777801</v>
      </c>
      <c r="AH2" s="24" t="s">
        <v>39</v>
      </c>
      <c r="AI2" s="24">
        <v>0.86956521739130399</v>
      </c>
      <c r="AJ2" s="24">
        <v>0.70967741935483897</v>
      </c>
      <c r="AK2" s="22">
        <v>0</v>
      </c>
      <c r="AL2" s="22">
        <v>20</v>
      </c>
      <c r="AM2" s="22">
        <v>22</v>
      </c>
      <c r="AN2" s="22">
        <v>20</v>
      </c>
      <c r="AO2" s="22">
        <v>21</v>
      </c>
      <c r="AP2" s="22">
        <v>0</v>
      </c>
      <c r="AQ2" s="22">
        <v>0</v>
      </c>
      <c r="AR2" s="25" t="s">
        <v>39</v>
      </c>
      <c r="AS2" s="24">
        <v>0.97619047619047605</v>
      </c>
      <c r="AT2" s="22">
        <v>80</v>
      </c>
      <c r="AU2" s="22">
        <v>84</v>
      </c>
      <c r="AV2" s="22">
        <v>164</v>
      </c>
      <c r="AX2" s="22" t="str">
        <f>B2</f>
        <v>'20201106'</v>
      </c>
      <c r="AY2" s="26" t="s">
        <v>193</v>
      </c>
      <c r="AZ2" s="10">
        <f>SUMIF($B$2:$B$1048576,$B2,$AE$2:$AE$1048576)</f>
        <v>42</v>
      </c>
      <c r="BA2" s="10">
        <f>SUMIF($B$2:$B$1048576,$B2,$AV$2:$AV$1048576)</f>
        <v>164</v>
      </c>
      <c r="BB2" s="10">
        <f>SUMIF($B$2:$B$1048576,$B2,$AF$2:$AF$1048576)*60</f>
        <v>1694.5396000000019</v>
      </c>
      <c r="BC2" s="10">
        <f>BB2/AZ2</f>
        <v>40.346180952380998</v>
      </c>
      <c r="BD2" s="10">
        <f>SUMIF($B$2:$B$1048576,$B2,$AN$2:$AN$1048576)</f>
        <v>20</v>
      </c>
      <c r="BE2" s="10">
        <f>SUMIF($B$2:$B$1048576,$B2,$AO$2:$AO$1048576)</f>
        <v>21</v>
      </c>
      <c r="BF2" s="10">
        <f>SUMIF($B$2:$B$1048576,$B2,$AP$2:$AP$1048576)</f>
        <v>0</v>
      </c>
      <c r="BG2" s="10">
        <f>SUMIF($B$2:$B$1048576,$B2,$AQ$2:$AQ$1048576)</f>
        <v>0</v>
      </c>
      <c r="BH2" s="22">
        <f t="shared" ref="BH2:BI4" si="0">SUM(BD2,BF2)</f>
        <v>20</v>
      </c>
      <c r="BI2" s="22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s="22" customFormat="1" ht="14.25" x14ac:dyDescent="0.2">
      <c r="A4" s="22" t="s">
        <v>192</v>
      </c>
      <c r="B4" s="23" t="s">
        <v>191</v>
      </c>
      <c r="C4" s="22">
        <v>1000</v>
      </c>
      <c r="D4" s="22">
        <v>3</v>
      </c>
      <c r="E4" s="22">
        <v>0</v>
      </c>
      <c r="F4" s="22">
        <v>3</v>
      </c>
      <c r="G4" s="22">
        <v>2</v>
      </c>
      <c r="H4" s="22">
        <v>1</v>
      </c>
      <c r="I4" s="22">
        <v>1</v>
      </c>
      <c r="J4" s="22">
        <v>0</v>
      </c>
      <c r="K4" s="22">
        <v>3</v>
      </c>
      <c r="L4" s="22">
        <v>2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224</v>
      </c>
      <c r="AF4" s="22">
        <v>25.1864116666667</v>
      </c>
      <c r="AG4" s="24">
        <v>0.56852791878172604</v>
      </c>
      <c r="AH4" s="24" t="s">
        <v>39</v>
      </c>
      <c r="AI4" s="24">
        <v>0.66981132075471705</v>
      </c>
      <c r="AJ4" s="24">
        <v>0.53125</v>
      </c>
      <c r="AK4" s="22">
        <v>0</v>
      </c>
      <c r="AL4" s="22">
        <v>71</v>
      </c>
      <c r="AM4" s="22">
        <v>153</v>
      </c>
      <c r="AN4" s="22">
        <v>71</v>
      </c>
      <c r="AO4" s="22">
        <v>134</v>
      </c>
      <c r="AP4" s="22">
        <v>0</v>
      </c>
      <c r="AQ4" s="22">
        <v>0</v>
      </c>
      <c r="AR4" s="25" t="s">
        <v>39</v>
      </c>
      <c r="AS4" s="24">
        <v>0.91517857142857095</v>
      </c>
      <c r="AT4" s="22">
        <v>284</v>
      </c>
      <c r="AU4" s="22">
        <v>536</v>
      </c>
      <c r="AV4" s="22">
        <v>820</v>
      </c>
      <c r="AX4" s="22" t="str">
        <f>B4</f>
        <v>'20201110'</v>
      </c>
      <c r="AY4" s="26" t="s">
        <v>193</v>
      </c>
      <c r="AZ4" s="10">
        <f>SUMIF($B$2:$B$1048576,$B4,$AE$2:$AE$1048576)</f>
        <v>224</v>
      </c>
      <c r="BA4" s="10">
        <f>SUMIF($B$2:$B$1048576,$B4,$AV$2:$AV$1048576)</f>
        <v>820</v>
      </c>
      <c r="BB4" s="10">
        <f>SUMIF($B$2:$B$1048576,$B4,$AF$2:$AF$1048576)*60</f>
        <v>1511.1847000000021</v>
      </c>
      <c r="BC4" s="10">
        <f>BB4/AZ4</f>
        <v>6.7463602678571517</v>
      </c>
      <c r="BD4" s="10">
        <f>SUMIF($B$2:$B$1048576,$B4,$AN$2:$AN$1048576)</f>
        <v>71</v>
      </c>
      <c r="BE4" s="10">
        <f>SUMIF($B$2:$B$1048576,$B4,$AO$2:$AO$1048576)</f>
        <v>134</v>
      </c>
      <c r="BF4" s="10">
        <f>SUMIF($B$2:$B$1048576,$B4,$AP$2:$AP$1048576)</f>
        <v>0</v>
      </c>
      <c r="BG4" s="10">
        <f>SUMIF($B$2:$B$1048576,$B4,$AQ$2:$AQ$1048576)</f>
        <v>0</v>
      </c>
      <c r="BH4" s="22">
        <f t="shared" si="0"/>
        <v>71</v>
      </c>
      <c r="BI4" s="22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11" si="2">SUMIF($B$2:$B$1048576,$B5,$AE$2:$AE$1048576)</f>
        <v>284</v>
      </c>
      <c r="BA5" s="12">
        <f t="shared" ref="BA5:BA11" si="3">SUMIF($B$2:$B$1048576,$B5,$AV$2:$AV$1048576)</f>
        <v>1116</v>
      </c>
      <c r="BB5" s="12">
        <f t="shared" ref="BB5:BB11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11" si="6">SUMIF($B$2:$B$1048576,$B5,$AN$2:$AN$1048576)</f>
        <v>156</v>
      </c>
      <c r="BE5" s="12">
        <f t="shared" ref="BE5:BE11" si="7">SUMIF($B$2:$B$1048576,$B5,$AO$2:$AO$1048576)</f>
        <v>123</v>
      </c>
      <c r="BF5" s="12">
        <f t="shared" ref="BF5:BF11" si="8">SUMIF($B$2:$B$1048576,$B5,$AP$2:$AP$1048576)</f>
        <v>0</v>
      </c>
      <c r="BG5" s="12">
        <f t="shared" ref="BG5:BG11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s="22" customFormat="1" ht="14.25" x14ac:dyDescent="0.2">
      <c r="A7" s="22" t="s">
        <v>206</v>
      </c>
      <c r="B7" s="23" t="s">
        <v>200</v>
      </c>
      <c r="C7" s="22">
        <v>1000</v>
      </c>
      <c r="D7" s="22">
        <v>2</v>
      </c>
      <c r="E7" s="22">
        <v>0</v>
      </c>
      <c r="F7" s="22">
        <v>3</v>
      </c>
      <c r="G7" s="22">
        <v>2</v>
      </c>
      <c r="H7" s="22">
        <v>1</v>
      </c>
      <c r="I7" s="22">
        <v>1</v>
      </c>
      <c r="J7" s="22">
        <v>0</v>
      </c>
      <c r="K7" s="22">
        <v>3</v>
      </c>
      <c r="L7" s="22">
        <v>2</v>
      </c>
      <c r="M7" s="22">
        <v>0</v>
      </c>
      <c r="N7" s="22">
        <v>0.2</v>
      </c>
      <c r="O7" s="22">
        <v>0</v>
      </c>
      <c r="P7" s="22">
        <v>0</v>
      </c>
      <c r="Q7" s="22">
        <v>0</v>
      </c>
      <c r="R7" s="22">
        <v>0</v>
      </c>
      <c r="S7" s="22">
        <v>1</v>
      </c>
      <c r="T7" s="22">
        <v>0</v>
      </c>
      <c r="U7" s="22">
        <v>1</v>
      </c>
      <c r="V7" s="22">
        <v>0</v>
      </c>
      <c r="W7" s="22">
        <v>1</v>
      </c>
      <c r="X7" s="22">
        <v>1</v>
      </c>
      <c r="Y7" s="22">
        <v>100000000000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110</v>
      </c>
      <c r="AF7" s="22">
        <v>11.6381983333333</v>
      </c>
      <c r="AG7" s="24">
        <v>0.378006872852234</v>
      </c>
      <c r="AH7" s="24" t="s">
        <v>39</v>
      </c>
      <c r="AI7" s="24">
        <v>0.58426966292134797</v>
      </c>
      <c r="AJ7" s="24">
        <v>0.287128712871287</v>
      </c>
      <c r="AK7" s="22">
        <v>0</v>
      </c>
      <c r="AL7" s="22">
        <v>52</v>
      </c>
      <c r="AM7" s="22">
        <v>58</v>
      </c>
      <c r="AN7" s="22">
        <v>52</v>
      </c>
      <c r="AO7" s="22">
        <v>57</v>
      </c>
      <c r="AP7" s="22">
        <v>0</v>
      </c>
      <c r="AQ7" s="22">
        <v>0</v>
      </c>
      <c r="AR7" s="25" t="s">
        <v>39</v>
      </c>
      <c r="AS7" s="24">
        <v>0.99090909090909096</v>
      </c>
      <c r="AT7" s="22">
        <v>208</v>
      </c>
      <c r="AU7" s="22">
        <v>228</v>
      </c>
      <c r="AV7" s="22">
        <v>436</v>
      </c>
      <c r="AX7" s="22" t="str">
        <f t="shared" si="1"/>
        <v>'20201111'</v>
      </c>
      <c r="AY7" s="26" t="s">
        <v>193</v>
      </c>
      <c r="AZ7" s="10">
        <f t="shared" si="2"/>
        <v>284</v>
      </c>
      <c r="BA7" s="10">
        <f t="shared" si="3"/>
        <v>1116</v>
      </c>
      <c r="BB7" s="10">
        <f t="shared" si="4"/>
        <v>1835.5716999999977</v>
      </c>
      <c r="BC7" s="10">
        <f t="shared" si="5"/>
        <v>6.4632806338028086</v>
      </c>
      <c r="BD7" s="10">
        <f t="shared" si="6"/>
        <v>156</v>
      </c>
      <c r="BE7" s="10">
        <f t="shared" si="7"/>
        <v>123</v>
      </c>
      <c r="BF7" s="10">
        <f t="shared" si="8"/>
        <v>0</v>
      </c>
      <c r="BG7" s="10">
        <f t="shared" si="9"/>
        <v>0</v>
      </c>
      <c r="BH7" s="22">
        <f t="shared" si="10"/>
        <v>156</v>
      </c>
      <c r="BI7" s="22">
        <f t="shared" si="11"/>
        <v>123</v>
      </c>
    </row>
    <row r="8" spans="1:65" s="22" customFormat="1" ht="14.25" x14ac:dyDescent="0.2">
      <c r="A8" s="22" t="s">
        <v>214</v>
      </c>
      <c r="B8" s="23" t="s">
        <v>212</v>
      </c>
      <c r="C8" s="22">
        <v>1000</v>
      </c>
      <c r="D8" s="22">
        <v>2</v>
      </c>
      <c r="E8" s="22">
        <v>0</v>
      </c>
      <c r="F8" s="22">
        <v>3</v>
      </c>
      <c r="G8" s="22">
        <v>2</v>
      </c>
      <c r="H8" s="22">
        <v>1</v>
      </c>
      <c r="I8" s="22">
        <v>1</v>
      </c>
      <c r="J8" s="22">
        <v>0</v>
      </c>
      <c r="K8" s="22">
        <v>3</v>
      </c>
      <c r="L8" s="22">
        <v>2</v>
      </c>
      <c r="M8" s="22">
        <v>0</v>
      </c>
      <c r="N8" s="22">
        <v>0.2</v>
      </c>
      <c r="O8" s="22">
        <v>0</v>
      </c>
      <c r="P8" s="22">
        <v>0</v>
      </c>
      <c r="Q8" s="22">
        <v>0</v>
      </c>
      <c r="R8" s="22">
        <v>0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100000000000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200</v>
      </c>
      <c r="AF8" s="22">
        <v>14.5198966666667</v>
      </c>
      <c r="AG8" s="24">
        <v>0.45045045045045001</v>
      </c>
      <c r="AH8" s="24" t="s">
        <v>39</v>
      </c>
      <c r="AI8" s="24">
        <v>0.58235294117647096</v>
      </c>
      <c r="AJ8" s="24">
        <v>0.36861313868613099</v>
      </c>
      <c r="AK8" s="22">
        <v>0</v>
      </c>
      <c r="AL8" s="22">
        <v>99</v>
      </c>
      <c r="AM8" s="22">
        <v>101</v>
      </c>
      <c r="AN8" s="22">
        <v>97</v>
      </c>
      <c r="AO8" s="22">
        <v>94</v>
      </c>
      <c r="AP8" s="22">
        <v>0</v>
      </c>
      <c r="AQ8" s="22">
        <v>0</v>
      </c>
      <c r="AR8" s="25" t="s">
        <v>39</v>
      </c>
      <c r="AS8" s="24">
        <v>0.95499999999999996</v>
      </c>
      <c r="AT8" s="22">
        <v>388</v>
      </c>
      <c r="AU8" s="22">
        <v>376</v>
      </c>
      <c r="AV8" s="22">
        <v>764</v>
      </c>
      <c r="AX8" s="22" t="str">
        <f t="shared" ref="AX8:AX10" si="12">B8</f>
        <v>'20201112'</v>
      </c>
      <c r="AY8" s="26" t="s">
        <v>193</v>
      </c>
      <c r="AZ8" s="10">
        <f t="shared" si="2"/>
        <v>200</v>
      </c>
      <c r="BA8" s="10">
        <f t="shared" si="3"/>
        <v>764</v>
      </c>
      <c r="BB8" s="10">
        <f t="shared" si="4"/>
        <v>871.19380000000194</v>
      </c>
      <c r="BC8" s="10">
        <f t="shared" ref="BC8" si="13">BB8/AZ8</f>
        <v>4.3559690000000097</v>
      </c>
      <c r="BD8" s="10">
        <f t="shared" si="6"/>
        <v>97</v>
      </c>
      <c r="BE8" s="10">
        <f t="shared" si="7"/>
        <v>94</v>
      </c>
      <c r="BF8" s="10">
        <f t="shared" si="8"/>
        <v>0</v>
      </c>
      <c r="BG8" s="10">
        <f t="shared" si="9"/>
        <v>0</v>
      </c>
      <c r="BH8" s="22">
        <f t="shared" ref="BH8" si="14">SUM(BD8,BF8)</f>
        <v>97</v>
      </c>
      <c r="BI8" s="22">
        <f t="shared" ref="BI8" si="15">SUM(BE8,BG8)</f>
        <v>94</v>
      </c>
    </row>
    <row r="9" spans="1:65" ht="14.25" x14ac:dyDescent="0.2">
      <c r="A9" s="1" t="s">
        <v>220</v>
      </c>
      <c r="B9" s="1" t="s">
        <v>218</v>
      </c>
      <c r="C9" s="1">
        <v>1000</v>
      </c>
      <c r="D9" s="1">
        <v>4</v>
      </c>
      <c r="E9" s="1">
        <v>0</v>
      </c>
      <c r="F9" s="1">
        <v>3</v>
      </c>
      <c r="G9" s="1">
        <v>2</v>
      </c>
      <c r="H9" s="1">
        <v>1</v>
      </c>
      <c r="I9" s="1">
        <v>1</v>
      </c>
      <c r="J9" s="1">
        <v>0</v>
      </c>
      <c r="K9" s="1">
        <v>3</v>
      </c>
      <c r="L9" s="1">
        <v>2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48</v>
      </c>
      <c r="AF9" s="1">
        <v>2.4232383333333298</v>
      </c>
      <c r="AG9" s="8">
        <v>0.68571428571428605</v>
      </c>
      <c r="AH9" s="8" t="s">
        <v>39</v>
      </c>
      <c r="AI9" s="8">
        <v>0.60526315789473695</v>
      </c>
      <c r="AJ9" s="8">
        <v>0.78125</v>
      </c>
      <c r="AK9" s="1">
        <v>0</v>
      </c>
      <c r="AL9" s="1">
        <v>23</v>
      </c>
      <c r="AM9" s="1">
        <v>25</v>
      </c>
      <c r="AN9" s="1">
        <v>11</v>
      </c>
      <c r="AO9" s="1">
        <v>12</v>
      </c>
      <c r="AP9" s="1">
        <v>0</v>
      </c>
      <c r="AQ9" s="1">
        <v>0</v>
      </c>
      <c r="AR9" s="21" t="s">
        <v>39</v>
      </c>
      <c r="AS9" s="8">
        <v>0.47916666666666702</v>
      </c>
      <c r="AT9" s="1">
        <v>44</v>
      </c>
      <c r="AU9" s="1">
        <v>48</v>
      </c>
      <c r="AV9" s="1">
        <v>92</v>
      </c>
      <c r="AX9" s="1" t="str">
        <f t="shared" si="12"/>
        <v>'20201113'</v>
      </c>
      <c r="AY9" s="18" t="s">
        <v>221</v>
      </c>
      <c r="AZ9" s="12">
        <f t="shared" si="2"/>
        <v>390</v>
      </c>
      <c r="BA9" s="12">
        <f t="shared" si="3"/>
        <v>1060</v>
      </c>
      <c r="BB9" s="12">
        <f t="shared" si="4"/>
        <v>2359.8423000000016</v>
      </c>
      <c r="BC9" s="12">
        <f t="shared" ref="BC9:BC11" si="16">BB9/AZ9</f>
        <v>6.0508776923076963</v>
      </c>
      <c r="BD9" s="12">
        <f t="shared" si="6"/>
        <v>139</v>
      </c>
      <c r="BE9" s="12">
        <f t="shared" si="7"/>
        <v>140</v>
      </c>
      <c r="BF9" s="12">
        <f t="shared" si="8"/>
        <v>0</v>
      </c>
      <c r="BG9" s="12">
        <f t="shared" si="9"/>
        <v>0</v>
      </c>
      <c r="BH9" s="1">
        <f t="shared" ref="BH9:BH11" si="17">SUM(BD9,BF9)</f>
        <v>139</v>
      </c>
      <c r="BI9" s="1">
        <f t="shared" ref="BI9:BI11" si="18">SUM(BE9,BG9)</f>
        <v>140</v>
      </c>
    </row>
    <row r="10" spans="1:65" ht="14.25" x14ac:dyDescent="0.2">
      <c r="A10" s="1" t="s">
        <v>222</v>
      </c>
      <c r="B10" s="1" t="s">
        <v>218</v>
      </c>
      <c r="C10" s="1">
        <v>1000</v>
      </c>
      <c r="D10" s="1">
        <v>4</v>
      </c>
      <c r="E10" s="1">
        <v>0</v>
      </c>
      <c r="F10" s="1">
        <v>3</v>
      </c>
      <c r="G10" s="1">
        <v>2</v>
      </c>
      <c r="H10" s="1">
        <v>1</v>
      </c>
      <c r="I10" s="1">
        <v>1</v>
      </c>
      <c r="J10" s="1">
        <v>0</v>
      </c>
      <c r="K10" s="1">
        <v>3</v>
      </c>
      <c r="L10" s="1">
        <v>2</v>
      </c>
      <c r="M10" s="1">
        <v>0</v>
      </c>
      <c r="N10" s="1">
        <v>0.2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135</v>
      </c>
      <c r="AF10" s="1">
        <v>10.475669999999999</v>
      </c>
      <c r="AG10" s="8">
        <v>0.66831683168316802</v>
      </c>
      <c r="AH10" s="8" t="s">
        <v>39</v>
      </c>
      <c r="AI10" s="8">
        <v>0.66355140186915895</v>
      </c>
      <c r="AJ10" s="8">
        <v>0.673684210526316</v>
      </c>
      <c r="AK10" s="1">
        <v>0</v>
      </c>
      <c r="AL10" s="1">
        <v>71</v>
      </c>
      <c r="AM10" s="1">
        <v>64</v>
      </c>
      <c r="AN10" s="1">
        <v>43</v>
      </c>
      <c r="AO10" s="1">
        <v>43</v>
      </c>
      <c r="AP10" s="1">
        <v>0</v>
      </c>
      <c r="AQ10" s="1">
        <v>0</v>
      </c>
      <c r="AR10" s="21" t="s">
        <v>39</v>
      </c>
      <c r="AS10" s="8">
        <v>0.63703703703703696</v>
      </c>
      <c r="AT10" s="1">
        <v>160</v>
      </c>
      <c r="AU10" s="1">
        <v>140</v>
      </c>
      <c r="AV10" s="1">
        <v>300</v>
      </c>
      <c r="AX10" s="1" t="str">
        <f t="shared" si="12"/>
        <v>'20201113'</v>
      </c>
      <c r="AY10" s="18" t="s">
        <v>219</v>
      </c>
      <c r="AZ10" s="12">
        <f t="shared" si="2"/>
        <v>390</v>
      </c>
      <c r="BA10" s="12">
        <f t="shared" si="3"/>
        <v>1060</v>
      </c>
      <c r="BB10" s="12">
        <f t="shared" si="4"/>
        <v>2359.8423000000016</v>
      </c>
      <c r="BC10" s="12">
        <f t="shared" si="16"/>
        <v>6.0508776923076963</v>
      </c>
      <c r="BD10" s="12">
        <f t="shared" si="6"/>
        <v>139</v>
      </c>
      <c r="BE10" s="12">
        <f t="shared" si="7"/>
        <v>140</v>
      </c>
      <c r="BF10" s="12">
        <f t="shared" si="8"/>
        <v>0</v>
      </c>
      <c r="BG10" s="12">
        <f t="shared" si="9"/>
        <v>0</v>
      </c>
      <c r="BH10" s="1">
        <f t="shared" si="17"/>
        <v>139</v>
      </c>
      <c r="BI10" s="1">
        <f t="shared" si="18"/>
        <v>140</v>
      </c>
    </row>
    <row r="11" spans="1:65" ht="14.25" x14ac:dyDescent="0.2">
      <c r="A11" s="1" t="s">
        <v>223</v>
      </c>
      <c r="B11" s="1" t="s">
        <v>218</v>
      </c>
      <c r="C11" s="1">
        <v>1000</v>
      </c>
      <c r="D11" s="1">
        <v>4</v>
      </c>
      <c r="E11" s="1">
        <v>0</v>
      </c>
      <c r="F11" s="1">
        <v>3</v>
      </c>
      <c r="G11" s="1">
        <v>2</v>
      </c>
      <c r="H11" s="1">
        <v>1</v>
      </c>
      <c r="I11" s="1">
        <v>1</v>
      </c>
      <c r="J11" s="1">
        <v>0</v>
      </c>
      <c r="K11" s="1">
        <v>3</v>
      </c>
      <c r="L11" s="1">
        <v>2</v>
      </c>
      <c r="M11" s="1">
        <v>0</v>
      </c>
      <c r="N11" s="1">
        <v>0.2</v>
      </c>
      <c r="O11" s="1">
        <v>0</v>
      </c>
      <c r="P11" s="1">
        <v>0.3</v>
      </c>
      <c r="Q11" s="1">
        <v>0</v>
      </c>
      <c r="R11" s="1">
        <v>0.3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3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207</v>
      </c>
      <c r="AF11" s="1">
        <v>26.431796666666699</v>
      </c>
      <c r="AG11" s="8">
        <v>0.82142857142857095</v>
      </c>
      <c r="AH11" s="8" t="s">
        <v>39</v>
      </c>
      <c r="AI11" s="8">
        <v>0.86607142857142905</v>
      </c>
      <c r="AJ11" s="8">
        <v>0.78571428571428603</v>
      </c>
      <c r="AK11" s="1">
        <v>0</v>
      </c>
      <c r="AL11" s="1">
        <v>97</v>
      </c>
      <c r="AM11" s="1">
        <v>110</v>
      </c>
      <c r="AN11" s="1">
        <v>85</v>
      </c>
      <c r="AO11" s="1">
        <v>85</v>
      </c>
      <c r="AP11" s="1">
        <v>0</v>
      </c>
      <c r="AQ11" s="1">
        <v>0</v>
      </c>
      <c r="AR11" s="21" t="s">
        <v>39</v>
      </c>
      <c r="AS11" s="8">
        <v>0.82125603864734298</v>
      </c>
      <c r="AT11" s="1">
        <v>340</v>
      </c>
      <c r="AU11" s="1">
        <v>328</v>
      </c>
      <c r="AV11" s="1">
        <v>668</v>
      </c>
      <c r="AX11" s="1" t="str">
        <f t="shared" ref="AX11" si="19">B11</f>
        <v>'20201113'</v>
      </c>
      <c r="AY11" s="18" t="s">
        <v>219</v>
      </c>
      <c r="AZ11" s="12">
        <f t="shared" si="2"/>
        <v>390</v>
      </c>
      <c r="BA11" s="12">
        <f t="shared" si="3"/>
        <v>1060</v>
      </c>
      <c r="BB11" s="12">
        <f t="shared" si="4"/>
        <v>2359.8423000000016</v>
      </c>
      <c r="BC11" s="12">
        <f t="shared" si="16"/>
        <v>6.0508776923076963</v>
      </c>
      <c r="BD11" s="12">
        <f t="shared" si="6"/>
        <v>139</v>
      </c>
      <c r="BE11" s="12">
        <f t="shared" si="7"/>
        <v>140</v>
      </c>
      <c r="BF11" s="12">
        <f t="shared" si="8"/>
        <v>0</v>
      </c>
      <c r="BG11" s="12">
        <f t="shared" si="9"/>
        <v>0</v>
      </c>
      <c r="BH11" s="1">
        <f t="shared" si="17"/>
        <v>139</v>
      </c>
      <c r="BI11" s="1">
        <f t="shared" si="18"/>
        <v>140</v>
      </c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D1" workbookViewId="0">
      <selection activeCell="AD9" sqref="AD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546</v>
      </c>
      <c r="BM1" s="10">
        <f>SUM($AO$2:$AO$1048576,$AQ$2:$AQ$1048576)</f>
        <v>563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22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9" si="1">SUMIF($B$2:$B$1048576,$B2,$AE$2:$AE$1048576)</f>
        <v>56</v>
      </c>
      <c r="BA2" s="10">
        <f t="shared" ref="BA2:BA9" si="2">SUMIF($B$2:$B$1048576,$B2,$AV$2:$AV$1048576)</f>
        <v>216</v>
      </c>
      <c r="BB2" s="10">
        <f t="shared" ref="BB2:BB9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9" si="5">SUMIF($B$2:$B$1048576,$B2,$AN$2:$AN$1048576)</f>
        <v>26</v>
      </c>
      <c r="BE2" s="10">
        <f t="shared" ref="BE2:BE9" si="6">SUMIF($B$2:$B$1048576,$B2,$AO$2:$AO$1048576)</f>
        <v>28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27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27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22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27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1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ht="14.25" x14ac:dyDescent="0.2">
      <c r="A9" s="1" t="s">
        <v>224</v>
      </c>
      <c r="B9" s="1" t="s">
        <v>218</v>
      </c>
      <c r="C9" s="1">
        <v>1000</v>
      </c>
      <c r="D9" s="1">
        <v>4</v>
      </c>
      <c r="E9" s="1">
        <v>0</v>
      </c>
      <c r="F9" s="1">
        <v>1</v>
      </c>
      <c r="G9" s="1">
        <v>2</v>
      </c>
      <c r="H9" s="1">
        <v>3</v>
      </c>
      <c r="I9" s="1">
        <v>2</v>
      </c>
      <c r="J9" s="1">
        <v>0</v>
      </c>
      <c r="K9" s="1">
        <v>3</v>
      </c>
      <c r="L9" s="1">
        <v>1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137</v>
      </c>
      <c r="AF9" s="1">
        <v>23.9206033333333</v>
      </c>
      <c r="AG9" s="8">
        <v>0.61990950226244401</v>
      </c>
      <c r="AH9" s="8" t="s">
        <v>39</v>
      </c>
      <c r="AI9" s="8">
        <v>0.56701030927835105</v>
      </c>
      <c r="AJ9" s="8">
        <v>0.66129032258064502</v>
      </c>
      <c r="AK9" s="1">
        <v>0</v>
      </c>
      <c r="AL9" s="1">
        <v>55</v>
      </c>
      <c r="AM9" s="1">
        <v>82</v>
      </c>
      <c r="AN9" s="1">
        <v>36</v>
      </c>
      <c r="AO9" s="1">
        <v>36</v>
      </c>
      <c r="AP9" s="1">
        <v>0</v>
      </c>
      <c r="AQ9" s="1">
        <v>0</v>
      </c>
      <c r="AR9" s="21" t="s">
        <v>39</v>
      </c>
      <c r="AS9" s="8">
        <v>0.52554744525547503</v>
      </c>
      <c r="AT9" s="1">
        <v>140</v>
      </c>
      <c r="AU9" s="1">
        <v>136</v>
      </c>
      <c r="AV9" s="1">
        <v>276</v>
      </c>
      <c r="AX9" s="1" t="str">
        <f t="shared" ref="AX9" si="18">B9</f>
        <v>'20201113'</v>
      </c>
      <c r="AY9" s="18" t="s">
        <v>221</v>
      </c>
      <c r="AZ9" s="12">
        <f t="shared" si="1"/>
        <v>487</v>
      </c>
      <c r="BA9" s="12">
        <f t="shared" si="2"/>
        <v>828</v>
      </c>
      <c r="BB9" s="12">
        <f t="shared" si="3"/>
        <v>3264.6624000000002</v>
      </c>
      <c r="BC9" s="12">
        <f t="shared" ref="BC9" si="19">BB9/AZ9</f>
        <v>6.7036188911704313</v>
      </c>
      <c r="BD9" s="12">
        <f t="shared" si="5"/>
        <v>123</v>
      </c>
      <c r="BE9" s="12">
        <f t="shared" si="6"/>
        <v>122</v>
      </c>
      <c r="BF9" s="12">
        <f t="shared" si="7"/>
        <v>0</v>
      </c>
      <c r="BG9" s="12">
        <f t="shared" si="8"/>
        <v>0</v>
      </c>
      <c r="BH9" s="1">
        <f t="shared" ref="BH9" si="20">SUM(BD9,BF9)</f>
        <v>123</v>
      </c>
      <c r="BI9" s="1">
        <f t="shared" ref="BI9" si="21">SUM(BE9,BG9)</f>
        <v>122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workbookViewId="0">
      <selection activeCell="D9" sqref="D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623</v>
      </c>
      <c r="BM1" s="10">
        <f>SUM($AO$2:$AO$1048576,$AQ$2:$AQ$1048576)</f>
        <v>673</v>
      </c>
    </row>
    <row r="2" spans="1:65" s="22" customFormat="1" ht="14.25" x14ac:dyDescent="0.2">
      <c r="A2" s="22" t="s">
        <v>180</v>
      </c>
      <c r="B2" s="23" t="s">
        <v>175</v>
      </c>
      <c r="C2" s="22">
        <v>1000</v>
      </c>
      <c r="D2" s="22">
        <v>2</v>
      </c>
      <c r="E2" s="22">
        <v>1</v>
      </c>
      <c r="F2" s="22">
        <v>0</v>
      </c>
      <c r="G2" s="22">
        <v>2</v>
      </c>
      <c r="H2" s="22">
        <v>1</v>
      </c>
      <c r="I2" s="22">
        <v>2</v>
      </c>
      <c r="J2" s="22">
        <v>3</v>
      </c>
      <c r="K2" s="22">
        <v>1</v>
      </c>
      <c r="L2" s="22">
        <v>0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74</v>
      </c>
      <c r="AF2" s="22">
        <v>28.582685000000001</v>
      </c>
      <c r="AG2" s="24">
        <v>0.32314410480349298</v>
      </c>
      <c r="AH2" s="24" t="s">
        <v>39</v>
      </c>
      <c r="AI2" s="24">
        <v>0.34862385321100903</v>
      </c>
      <c r="AJ2" s="24">
        <v>0.3</v>
      </c>
      <c r="AK2" s="22">
        <v>0</v>
      </c>
      <c r="AL2" s="22">
        <v>38</v>
      </c>
      <c r="AM2" s="22">
        <v>36</v>
      </c>
      <c r="AN2" s="22">
        <v>38</v>
      </c>
      <c r="AO2" s="22">
        <v>35</v>
      </c>
      <c r="AP2" s="22">
        <v>0</v>
      </c>
      <c r="AQ2" s="22">
        <v>0</v>
      </c>
      <c r="AR2" s="25" t="s">
        <v>39</v>
      </c>
      <c r="AS2" s="24">
        <v>0.98648648648648696</v>
      </c>
      <c r="AT2" s="22">
        <v>152</v>
      </c>
      <c r="AU2" s="22">
        <v>140</v>
      </c>
      <c r="AV2" s="22">
        <v>292</v>
      </c>
      <c r="AX2" s="22" t="str">
        <f t="shared" ref="AX2:AX9" si="0">B2</f>
        <v>'20201106'</v>
      </c>
      <c r="AY2" s="26" t="s">
        <v>194</v>
      </c>
      <c r="AZ2" s="10">
        <f t="shared" ref="AZ2:AZ9" si="1">SUMIF($B$2:$B$1048576,$B2,$AE$2:$AE$1048576)</f>
        <v>74</v>
      </c>
      <c r="BA2" s="10">
        <f t="shared" ref="BA2:BA9" si="2">SUMIF($B$2:$B$1048576,$B2,$AV$2:$AV$1048576)</f>
        <v>292</v>
      </c>
      <c r="BB2" s="10">
        <f t="shared" ref="BB2:BB9" si="3">SUMIF($B$2:$B$1048576,$B2,$AF$2:$AF$1048576)*60</f>
        <v>1714.9611</v>
      </c>
      <c r="BC2" s="10">
        <f t="shared" ref="BC2:BC7" si="4">BB2/AZ2</f>
        <v>23.175149999999999</v>
      </c>
      <c r="BD2" s="10">
        <f t="shared" ref="BD2:BD9" si="5">SUMIF($B$2:$B$1048576,$B2,$AN$2:$AN$1048576)</f>
        <v>38</v>
      </c>
      <c r="BE2" s="10">
        <f t="shared" ref="BE2:BE9" si="6">SUMIF($B$2:$B$1048576,$B2,$AO$2:$AO$1048576)</f>
        <v>35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38</v>
      </c>
      <c r="BI2" s="22">
        <f t="shared" si="9"/>
        <v>35</v>
      </c>
    </row>
    <row r="3" spans="1:65" s="27" customFormat="1" ht="14.25" x14ac:dyDescent="0.2">
      <c r="A3" s="27" t="s">
        <v>188</v>
      </c>
      <c r="B3" s="28" t="s">
        <v>183</v>
      </c>
      <c r="C3" s="27">
        <v>1000</v>
      </c>
      <c r="D3" s="27">
        <v>3</v>
      </c>
      <c r="E3" s="27">
        <v>1</v>
      </c>
      <c r="F3" s="27">
        <v>0</v>
      </c>
      <c r="G3" s="27">
        <v>2</v>
      </c>
      <c r="H3" s="27">
        <v>1</v>
      </c>
      <c r="I3" s="27">
        <v>2</v>
      </c>
      <c r="J3" s="27">
        <v>3</v>
      </c>
      <c r="K3" s="27">
        <v>1</v>
      </c>
      <c r="L3" s="27">
        <v>0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294</v>
      </c>
      <c r="AF3" s="27">
        <v>39.987746666666702</v>
      </c>
      <c r="AG3" s="29">
        <v>0.35336538461538503</v>
      </c>
      <c r="AH3" s="29" t="s">
        <v>39</v>
      </c>
      <c r="AI3" s="29">
        <v>0.41265060240963902</v>
      </c>
      <c r="AJ3" s="29">
        <v>0.314</v>
      </c>
      <c r="AK3" s="27">
        <v>0</v>
      </c>
      <c r="AL3" s="27">
        <v>137</v>
      </c>
      <c r="AM3" s="27">
        <v>157</v>
      </c>
      <c r="AN3" s="27">
        <v>137</v>
      </c>
      <c r="AO3" s="27">
        <v>119</v>
      </c>
      <c r="AP3" s="27">
        <v>0</v>
      </c>
      <c r="AQ3" s="27">
        <v>0</v>
      </c>
      <c r="AR3" s="30" t="s">
        <v>39</v>
      </c>
      <c r="AS3" s="29">
        <v>0.87074829931972797</v>
      </c>
      <c r="AT3" s="27">
        <v>548</v>
      </c>
      <c r="AU3" s="27">
        <v>476</v>
      </c>
      <c r="AV3" s="27">
        <v>1024</v>
      </c>
      <c r="AX3" s="27" t="str">
        <f t="shared" si="0"/>
        <v>'20201109'</v>
      </c>
      <c r="AY3" s="31" t="s">
        <v>194</v>
      </c>
      <c r="AZ3" s="32">
        <f t="shared" si="1"/>
        <v>294</v>
      </c>
      <c r="BA3" s="32">
        <f t="shared" si="2"/>
        <v>1024</v>
      </c>
      <c r="BB3" s="32">
        <f t="shared" si="3"/>
        <v>2399.2648000000022</v>
      </c>
      <c r="BC3" s="32">
        <f t="shared" si="4"/>
        <v>8.1607646258503479</v>
      </c>
      <c r="BD3" s="32">
        <f t="shared" si="5"/>
        <v>137</v>
      </c>
      <c r="BE3" s="32">
        <f t="shared" si="6"/>
        <v>119</v>
      </c>
      <c r="BF3" s="32">
        <f t="shared" si="7"/>
        <v>0</v>
      </c>
      <c r="BG3" s="32">
        <f t="shared" si="8"/>
        <v>0</v>
      </c>
      <c r="BH3" s="27">
        <f t="shared" si="9"/>
        <v>137</v>
      </c>
      <c r="BI3" s="27">
        <f t="shared" si="9"/>
        <v>119</v>
      </c>
    </row>
    <row r="4" spans="1:65" s="27" customFormat="1" ht="14.25" x14ac:dyDescent="0.2">
      <c r="A4" s="27" t="s">
        <v>196</v>
      </c>
      <c r="B4" s="28" t="s">
        <v>191</v>
      </c>
      <c r="C4" s="27">
        <v>1000</v>
      </c>
      <c r="D4" s="27">
        <v>3</v>
      </c>
      <c r="E4" s="27">
        <v>1</v>
      </c>
      <c r="F4" s="27">
        <v>0</v>
      </c>
      <c r="G4" s="27">
        <v>2</v>
      </c>
      <c r="H4" s="27">
        <v>1</v>
      </c>
      <c r="I4" s="27">
        <v>2</v>
      </c>
      <c r="J4" s="27">
        <v>3</v>
      </c>
      <c r="K4" s="27">
        <v>1</v>
      </c>
      <c r="L4" s="27">
        <v>0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224</v>
      </c>
      <c r="AF4" s="27">
        <v>24.0364</v>
      </c>
      <c r="AG4" s="29">
        <v>0.39024390243902402</v>
      </c>
      <c r="AH4" s="29" t="s">
        <v>39</v>
      </c>
      <c r="AI4" s="29">
        <v>0.365079365079365</v>
      </c>
      <c r="AJ4" s="29">
        <v>0.40993788819875798</v>
      </c>
      <c r="AK4" s="27">
        <v>0</v>
      </c>
      <c r="AL4" s="27">
        <v>92</v>
      </c>
      <c r="AM4" s="27">
        <v>132</v>
      </c>
      <c r="AN4" s="27">
        <v>91</v>
      </c>
      <c r="AO4" s="27">
        <v>131</v>
      </c>
      <c r="AP4" s="27">
        <v>0</v>
      </c>
      <c r="AQ4" s="27">
        <v>0</v>
      </c>
      <c r="AR4" s="30" t="s">
        <v>39</v>
      </c>
      <c r="AS4" s="29">
        <v>0.99107142857142905</v>
      </c>
      <c r="AT4" s="27">
        <v>364</v>
      </c>
      <c r="AU4" s="27">
        <v>524</v>
      </c>
      <c r="AV4" s="27">
        <v>888</v>
      </c>
      <c r="AX4" s="27" t="str">
        <f t="shared" si="0"/>
        <v>'20201110'</v>
      </c>
      <c r="AY4" s="31" t="s">
        <v>194</v>
      </c>
      <c r="AZ4" s="32">
        <f t="shared" si="1"/>
        <v>224</v>
      </c>
      <c r="BA4" s="32">
        <f t="shared" si="2"/>
        <v>888</v>
      </c>
      <c r="BB4" s="32">
        <f t="shared" si="3"/>
        <v>1442.184</v>
      </c>
      <c r="BC4" s="32">
        <f t="shared" si="4"/>
        <v>6.4383214285714283</v>
      </c>
      <c r="BD4" s="32">
        <f t="shared" si="5"/>
        <v>91</v>
      </c>
      <c r="BE4" s="32">
        <f t="shared" si="6"/>
        <v>131</v>
      </c>
      <c r="BF4" s="32">
        <f t="shared" si="7"/>
        <v>0</v>
      </c>
      <c r="BG4" s="32">
        <f t="shared" si="8"/>
        <v>0</v>
      </c>
      <c r="BH4" s="27">
        <f t="shared" si="9"/>
        <v>91</v>
      </c>
      <c r="BI4" s="27">
        <f t="shared" si="9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 t="shared" si="0"/>
        <v>'20201111'</v>
      </c>
      <c r="AY5" s="18" t="s">
        <v>194</v>
      </c>
      <c r="AZ5" s="12">
        <f t="shared" si="1"/>
        <v>302</v>
      </c>
      <c r="BA5" s="12">
        <f t="shared" si="2"/>
        <v>1128</v>
      </c>
      <c r="BB5" s="12">
        <f t="shared" si="3"/>
        <v>1803.4593000000002</v>
      </c>
      <c r="BC5" s="12">
        <f t="shared" si="4"/>
        <v>5.9717195364238416</v>
      </c>
      <c r="BD5" s="12">
        <f t="shared" si="5"/>
        <v>120</v>
      </c>
      <c r="BE5" s="12">
        <f t="shared" si="6"/>
        <v>162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120</v>
      </c>
      <c r="BI5" s="1">
        <f t="shared" ref="BI5:BI6" si="11">SUM(BE5,BG5)</f>
        <v>162</v>
      </c>
    </row>
    <row r="6" spans="1:65" s="22" customFormat="1" ht="14.25" x14ac:dyDescent="0.2">
      <c r="A6" s="22" t="s">
        <v>210</v>
      </c>
      <c r="B6" s="23" t="s">
        <v>200</v>
      </c>
      <c r="C6" s="22">
        <v>1000</v>
      </c>
      <c r="D6" s="22">
        <v>3</v>
      </c>
      <c r="E6" s="22">
        <v>1</v>
      </c>
      <c r="F6" s="22">
        <v>0</v>
      </c>
      <c r="G6" s="22">
        <v>2</v>
      </c>
      <c r="H6" s="22">
        <v>1</v>
      </c>
      <c r="I6" s="22">
        <v>2</v>
      </c>
      <c r="J6" s="22">
        <v>3</v>
      </c>
      <c r="K6" s="22">
        <v>1</v>
      </c>
      <c r="L6" s="22">
        <v>0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87</v>
      </c>
      <c r="AF6" s="22">
        <v>9.6391550000000006</v>
      </c>
      <c r="AG6" s="24">
        <v>0.31182795698924698</v>
      </c>
      <c r="AH6" s="24" t="s">
        <v>39</v>
      </c>
      <c r="AI6" s="24">
        <v>0.26956521739130401</v>
      </c>
      <c r="AJ6" s="24">
        <v>0.34146341463414598</v>
      </c>
      <c r="AK6" s="22">
        <v>0</v>
      </c>
      <c r="AL6" s="22">
        <v>31</v>
      </c>
      <c r="AM6" s="22">
        <v>56</v>
      </c>
      <c r="AN6" s="22">
        <v>31</v>
      </c>
      <c r="AO6" s="22">
        <v>56</v>
      </c>
      <c r="AP6" s="22">
        <v>0</v>
      </c>
      <c r="AQ6" s="22">
        <v>0</v>
      </c>
      <c r="AR6" s="25" t="s">
        <v>39</v>
      </c>
      <c r="AS6" s="24">
        <v>1</v>
      </c>
      <c r="AT6" s="22">
        <v>124</v>
      </c>
      <c r="AU6" s="22">
        <v>224</v>
      </c>
      <c r="AV6" s="22">
        <v>348</v>
      </c>
      <c r="AX6" s="22" t="str">
        <f t="shared" si="0"/>
        <v>'20201111'</v>
      </c>
      <c r="AY6" s="26" t="s">
        <v>194</v>
      </c>
      <c r="AZ6" s="10">
        <f t="shared" si="1"/>
        <v>302</v>
      </c>
      <c r="BA6" s="10">
        <f t="shared" si="2"/>
        <v>1128</v>
      </c>
      <c r="BB6" s="10">
        <f t="shared" si="3"/>
        <v>1803.4593000000002</v>
      </c>
      <c r="BC6" s="10">
        <f t="shared" si="4"/>
        <v>5.9717195364238416</v>
      </c>
      <c r="BD6" s="10">
        <f t="shared" si="5"/>
        <v>120</v>
      </c>
      <c r="BE6" s="10">
        <f t="shared" si="6"/>
        <v>162</v>
      </c>
      <c r="BF6" s="10">
        <f t="shared" si="7"/>
        <v>0</v>
      </c>
      <c r="BG6" s="10">
        <f t="shared" si="8"/>
        <v>0</v>
      </c>
      <c r="BH6" s="22">
        <f t="shared" si="10"/>
        <v>120</v>
      </c>
      <c r="BI6" s="22">
        <f t="shared" si="11"/>
        <v>162</v>
      </c>
    </row>
    <row r="7" spans="1:65" s="27" customFormat="1" ht="14.25" x14ac:dyDescent="0.2">
      <c r="A7" s="27" t="s">
        <v>216</v>
      </c>
      <c r="B7" s="28" t="s">
        <v>212</v>
      </c>
      <c r="C7" s="27">
        <v>1000</v>
      </c>
      <c r="D7" s="27">
        <v>3</v>
      </c>
      <c r="E7" s="27">
        <v>1</v>
      </c>
      <c r="F7" s="27">
        <v>0</v>
      </c>
      <c r="G7" s="27">
        <v>2</v>
      </c>
      <c r="H7" s="27">
        <v>1</v>
      </c>
      <c r="I7" s="27">
        <v>2</v>
      </c>
      <c r="J7" s="27">
        <v>3</v>
      </c>
      <c r="K7" s="27">
        <v>1</v>
      </c>
      <c r="L7" s="27">
        <v>0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206</v>
      </c>
      <c r="AF7" s="27">
        <v>13.465400000000001</v>
      </c>
      <c r="AG7" s="29">
        <v>0.49047619047619001</v>
      </c>
      <c r="AH7" s="29" t="s">
        <v>39</v>
      </c>
      <c r="AI7" s="29">
        <v>0.51690821256038599</v>
      </c>
      <c r="AJ7" s="29">
        <v>0.46478873239436602</v>
      </c>
      <c r="AK7" s="27">
        <v>0</v>
      </c>
      <c r="AL7" s="27">
        <v>107</v>
      </c>
      <c r="AM7" s="27">
        <v>99</v>
      </c>
      <c r="AN7" s="27">
        <v>107</v>
      </c>
      <c r="AO7" s="27">
        <v>98</v>
      </c>
      <c r="AP7" s="27">
        <v>0</v>
      </c>
      <c r="AQ7" s="27">
        <v>0</v>
      </c>
      <c r="AR7" s="30" t="s">
        <v>39</v>
      </c>
      <c r="AS7" s="29">
        <v>0.99514563106796095</v>
      </c>
      <c r="AT7" s="27">
        <v>428</v>
      </c>
      <c r="AU7" s="27">
        <v>392</v>
      </c>
      <c r="AV7" s="27">
        <v>820</v>
      </c>
      <c r="AX7" s="27" t="str">
        <f t="shared" si="0"/>
        <v>'20201112'</v>
      </c>
      <c r="AY7" s="31" t="s">
        <v>194</v>
      </c>
      <c r="AZ7" s="32">
        <f t="shared" si="1"/>
        <v>206</v>
      </c>
      <c r="BA7" s="32">
        <f t="shared" si="2"/>
        <v>820</v>
      </c>
      <c r="BB7" s="32">
        <f t="shared" si="3"/>
        <v>807.92400000000009</v>
      </c>
      <c r="BC7" s="32">
        <f t="shared" si="4"/>
        <v>3.9219611650485442</v>
      </c>
      <c r="BD7" s="32">
        <f t="shared" si="5"/>
        <v>107</v>
      </c>
      <c r="BE7" s="32">
        <f t="shared" si="6"/>
        <v>98</v>
      </c>
      <c r="BF7" s="32">
        <f t="shared" si="7"/>
        <v>0</v>
      </c>
      <c r="BG7" s="32">
        <f t="shared" si="8"/>
        <v>0</v>
      </c>
      <c r="BH7" s="27">
        <f t="shared" ref="BH7:BH9" si="12">SUM(BD7,BF7)</f>
        <v>107</v>
      </c>
      <c r="BI7" s="27">
        <f t="shared" ref="BI7:BI9" si="13">SUM(BE7,BG7)</f>
        <v>98</v>
      </c>
    </row>
    <row r="8" spans="1:65" ht="14.25" x14ac:dyDescent="0.2">
      <c r="A8" s="1" t="s">
        <v>226</v>
      </c>
      <c r="B8" s="11" t="s">
        <v>218</v>
      </c>
      <c r="C8" s="1">
        <v>1000</v>
      </c>
      <c r="D8" s="1">
        <v>4</v>
      </c>
      <c r="E8" s="1">
        <v>1</v>
      </c>
      <c r="F8" s="1">
        <v>0</v>
      </c>
      <c r="G8" s="1">
        <v>2</v>
      </c>
      <c r="H8" s="1">
        <v>1</v>
      </c>
      <c r="I8" s="1">
        <v>2</v>
      </c>
      <c r="J8" s="1">
        <v>3</v>
      </c>
      <c r="K8" s="1">
        <v>1</v>
      </c>
      <c r="L8" s="1">
        <v>0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3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99</v>
      </c>
      <c r="AF8" s="1">
        <v>8.5369033333333295</v>
      </c>
      <c r="AG8" s="8">
        <v>0.58235294117647096</v>
      </c>
      <c r="AH8" s="8" t="s">
        <v>39</v>
      </c>
      <c r="AI8" s="8">
        <v>0.57291666666666696</v>
      </c>
      <c r="AJ8" s="8">
        <v>0.59459459459459496</v>
      </c>
      <c r="AK8" s="1">
        <v>0</v>
      </c>
      <c r="AL8" s="1">
        <v>55</v>
      </c>
      <c r="AM8" s="1">
        <v>44</v>
      </c>
      <c r="AN8" s="1">
        <v>29</v>
      </c>
      <c r="AO8" s="1">
        <v>28</v>
      </c>
      <c r="AP8" s="1">
        <v>0</v>
      </c>
      <c r="AQ8" s="1">
        <v>0</v>
      </c>
      <c r="AR8" s="21" t="s">
        <v>39</v>
      </c>
      <c r="AS8" s="8">
        <v>0.57575757575757602</v>
      </c>
      <c r="AT8" s="1">
        <v>104</v>
      </c>
      <c r="AU8" s="1">
        <v>108</v>
      </c>
      <c r="AV8" s="1">
        <v>212</v>
      </c>
      <c r="AX8" s="1" t="str">
        <f t="shared" si="0"/>
        <v>'20201113'</v>
      </c>
      <c r="AY8" s="18" t="s">
        <v>221</v>
      </c>
      <c r="AZ8" s="12">
        <f t="shared" si="1"/>
        <v>429</v>
      </c>
      <c r="BA8" s="12">
        <f t="shared" si="2"/>
        <v>972</v>
      </c>
      <c r="BB8" s="12">
        <f t="shared" si="3"/>
        <v>2410.3906999999999</v>
      </c>
      <c r="BC8" s="12">
        <f t="shared" ref="BC8:BC9" si="14">BB8/AZ8</f>
        <v>5.6186263403263403</v>
      </c>
      <c r="BD8" s="12">
        <f t="shared" si="5"/>
        <v>130</v>
      </c>
      <c r="BE8" s="12">
        <f t="shared" si="6"/>
        <v>128</v>
      </c>
      <c r="BF8" s="12">
        <f t="shared" si="7"/>
        <v>0</v>
      </c>
      <c r="BG8" s="12">
        <f t="shared" si="8"/>
        <v>0</v>
      </c>
      <c r="BH8" s="1">
        <f t="shared" si="12"/>
        <v>130</v>
      </c>
      <c r="BI8" s="1">
        <f t="shared" si="13"/>
        <v>128</v>
      </c>
    </row>
    <row r="9" spans="1:65" ht="14.25" x14ac:dyDescent="0.2">
      <c r="A9" s="1" t="s">
        <v>227</v>
      </c>
      <c r="B9" s="1" t="s">
        <v>218</v>
      </c>
      <c r="C9" s="1">
        <v>1000</v>
      </c>
      <c r="D9" s="1">
        <v>4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3</v>
      </c>
      <c r="K9" s="1">
        <v>1</v>
      </c>
      <c r="L9" s="1">
        <v>0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3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330</v>
      </c>
      <c r="AF9" s="1">
        <v>31.636275000000001</v>
      </c>
      <c r="AG9" s="8">
        <v>0.65346534653465405</v>
      </c>
      <c r="AH9" s="8" t="s">
        <v>39</v>
      </c>
      <c r="AI9" s="8">
        <v>0.62783171521035597</v>
      </c>
      <c r="AJ9" s="8">
        <v>0.69387755102040805</v>
      </c>
      <c r="AK9" s="1">
        <v>0</v>
      </c>
      <c r="AL9" s="1">
        <v>194</v>
      </c>
      <c r="AM9" s="1">
        <v>136</v>
      </c>
      <c r="AN9" s="1">
        <v>101</v>
      </c>
      <c r="AO9" s="1">
        <v>100</v>
      </c>
      <c r="AP9" s="1">
        <v>0</v>
      </c>
      <c r="AQ9" s="1">
        <v>0</v>
      </c>
      <c r="AR9" s="21" t="s">
        <v>39</v>
      </c>
      <c r="AS9" s="8">
        <v>0.60909090909090902</v>
      </c>
      <c r="AT9" s="1">
        <v>364</v>
      </c>
      <c r="AU9" s="1">
        <v>396</v>
      </c>
      <c r="AV9" s="1">
        <v>760</v>
      </c>
      <c r="AX9" s="1" t="str">
        <f t="shared" si="0"/>
        <v>'20201113'</v>
      </c>
      <c r="AY9" s="18" t="s">
        <v>221</v>
      </c>
      <c r="AZ9" s="12">
        <f t="shared" si="1"/>
        <v>429</v>
      </c>
      <c r="BA9" s="12">
        <f t="shared" si="2"/>
        <v>972</v>
      </c>
      <c r="BB9" s="12">
        <f t="shared" si="3"/>
        <v>2410.3906999999999</v>
      </c>
      <c r="BC9" s="12">
        <f t="shared" si="14"/>
        <v>5.6186263403263403</v>
      </c>
      <c r="BD9" s="12">
        <f t="shared" si="5"/>
        <v>130</v>
      </c>
      <c r="BE9" s="12">
        <f t="shared" si="6"/>
        <v>128</v>
      </c>
      <c r="BF9" s="12">
        <f t="shared" si="7"/>
        <v>0</v>
      </c>
      <c r="BG9" s="12">
        <f t="shared" si="8"/>
        <v>0</v>
      </c>
      <c r="BH9" s="1">
        <f t="shared" si="12"/>
        <v>130</v>
      </c>
      <c r="BI9" s="1">
        <f t="shared" si="13"/>
        <v>128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2020-11-16T15:42:14Z</dcterms:modified>
</cp:coreProperties>
</file>