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01456074\OneDrive - University of North Florida\Other Projects\Belize Florida Mangroves Exp\Physiology Data\"/>
    </mc:Choice>
  </mc:AlternateContent>
  <xr:revisionPtr revIDLastSave="1" documentId="11_ACE0710057235EF835AEE3A47D0B7D123C34ED2E" xr6:coauthVersionLast="36" xr6:coauthVersionMax="36" xr10:uidLastSave="{D129318A-5D3A-4D5B-911A-1BD2532C967B}"/>
  <bookViews>
    <workbookView xWindow="240" yWindow="15" windowWidth="16095" windowHeight="9660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AN158" i="1" l="1"/>
  <c r="AM158" i="1"/>
  <c r="AK158" i="1"/>
  <c r="AL158" i="1" s="1"/>
  <c r="Q158" i="1" s="1"/>
  <c r="AJ158" i="1"/>
  <c r="AH158" i="1" s="1"/>
  <c r="W158" i="1"/>
  <c r="V158" i="1"/>
  <c r="N158" i="1"/>
  <c r="AN157" i="1"/>
  <c r="AM157" i="1"/>
  <c r="AL157" i="1"/>
  <c r="AK157" i="1"/>
  <c r="AJ157" i="1"/>
  <c r="AH157" i="1"/>
  <c r="W157" i="1"/>
  <c r="V157" i="1"/>
  <c r="U157" i="1"/>
  <c r="Q157" i="1"/>
  <c r="N157" i="1"/>
  <c r="AN156" i="1"/>
  <c r="AM156" i="1"/>
  <c r="AL156" i="1" s="1"/>
  <c r="Q156" i="1" s="1"/>
  <c r="AK156" i="1"/>
  <c r="AJ156" i="1"/>
  <c r="AI156" i="1"/>
  <c r="AH156" i="1"/>
  <c r="W156" i="1"/>
  <c r="V156" i="1"/>
  <c r="U156" i="1" s="1"/>
  <c r="N156" i="1"/>
  <c r="I156" i="1"/>
  <c r="AN155" i="1"/>
  <c r="AM155" i="1"/>
  <c r="AL155" i="1" s="1"/>
  <c r="AK155" i="1"/>
  <c r="AJ155" i="1"/>
  <c r="AH155" i="1" s="1"/>
  <c r="W155" i="1"/>
  <c r="V155" i="1"/>
  <c r="N155" i="1"/>
  <c r="AN154" i="1"/>
  <c r="AM154" i="1"/>
  <c r="AK154" i="1"/>
  <c r="AL154" i="1" s="1"/>
  <c r="Q154" i="1" s="1"/>
  <c r="AJ154" i="1"/>
  <c r="AH154" i="1" s="1"/>
  <c r="W154" i="1"/>
  <c r="V154" i="1"/>
  <c r="N154" i="1"/>
  <c r="AN153" i="1"/>
  <c r="AM153" i="1"/>
  <c r="AL153" i="1"/>
  <c r="AK153" i="1"/>
  <c r="AJ153" i="1"/>
  <c r="AH153" i="1"/>
  <c r="W153" i="1"/>
  <c r="V153" i="1"/>
  <c r="U153" i="1"/>
  <c r="Q153" i="1"/>
  <c r="N153" i="1"/>
  <c r="AN152" i="1"/>
  <c r="AM152" i="1"/>
  <c r="AL152" i="1" s="1"/>
  <c r="Q152" i="1" s="1"/>
  <c r="AK152" i="1"/>
  <c r="AJ152" i="1"/>
  <c r="AI152" i="1"/>
  <c r="AH152" i="1"/>
  <c r="W152" i="1"/>
  <c r="V152" i="1"/>
  <c r="U152" i="1" s="1"/>
  <c r="N152" i="1"/>
  <c r="I152" i="1"/>
  <c r="AN151" i="1"/>
  <c r="AM151" i="1"/>
  <c r="AL151" i="1" s="1"/>
  <c r="AK151" i="1"/>
  <c r="AJ151" i="1"/>
  <c r="AH151" i="1" s="1"/>
  <c r="G151" i="1" s="1"/>
  <c r="W151" i="1"/>
  <c r="V151" i="1"/>
  <c r="N151" i="1"/>
  <c r="AN150" i="1"/>
  <c r="AM150" i="1"/>
  <c r="AK150" i="1"/>
  <c r="AL150" i="1" s="1"/>
  <c r="Q150" i="1" s="1"/>
  <c r="AJ150" i="1"/>
  <c r="AH150" i="1" s="1"/>
  <c r="W150" i="1"/>
  <c r="V150" i="1"/>
  <c r="N150" i="1"/>
  <c r="AN149" i="1"/>
  <c r="AM149" i="1"/>
  <c r="AL149" i="1"/>
  <c r="AK149" i="1"/>
  <c r="AJ149" i="1"/>
  <c r="AH149" i="1"/>
  <c r="L149" i="1" s="1"/>
  <c r="W149" i="1"/>
  <c r="V149" i="1"/>
  <c r="U149" i="1"/>
  <c r="Q149" i="1"/>
  <c r="N149" i="1"/>
  <c r="AN148" i="1"/>
  <c r="AM148" i="1"/>
  <c r="AL148" i="1" s="1"/>
  <c r="AK148" i="1"/>
  <c r="AJ148" i="1"/>
  <c r="AI148" i="1"/>
  <c r="AH148" i="1"/>
  <c r="W148" i="1"/>
  <c r="V148" i="1"/>
  <c r="U148" i="1" s="1"/>
  <c r="Q148" i="1"/>
  <c r="N148" i="1"/>
  <c r="I148" i="1"/>
  <c r="AN147" i="1"/>
  <c r="AM147" i="1"/>
  <c r="AK147" i="1"/>
  <c r="AL147" i="1" s="1"/>
  <c r="Q147" i="1" s="1"/>
  <c r="AJ147" i="1"/>
  <c r="AH147" i="1" s="1"/>
  <c r="G147" i="1" s="1"/>
  <c r="W147" i="1"/>
  <c r="V147" i="1"/>
  <c r="N147" i="1"/>
  <c r="AN146" i="1"/>
  <c r="AM146" i="1"/>
  <c r="AK146" i="1"/>
  <c r="AL146" i="1" s="1"/>
  <c r="Q146" i="1" s="1"/>
  <c r="AJ146" i="1"/>
  <c r="AH146" i="1" s="1"/>
  <c r="W146" i="1"/>
  <c r="V146" i="1"/>
  <c r="N146" i="1"/>
  <c r="AN145" i="1"/>
  <c r="AM145" i="1"/>
  <c r="AL145" i="1"/>
  <c r="AK145" i="1"/>
  <c r="AJ145" i="1"/>
  <c r="AH145" i="1"/>
  <c r="W145" i="1"/>
  <c r="V145" i="1"/>
  <c r="U145" i="1"/>
  <c r="Q145" i="1"/>
  <c r="N145" i="1"/>
  <c r="L145" i="1"/>
  <c r="AN144" i="1"/>
  <c r="AM144" i="1"/>
  <c r="AL144" i="1" s="1"/>
  <c r="Q144" i="1" s="1"/>
  <c r="AK144" i="1"/>
  <c r="AJ144" i="1"/>
  <c r="AI144" i="1"/>
  <c r="AH144" i="1"/>
  <c r="W144" i="1"/>
  <c r="V144" i="1"/>
  <c r="U144" i="1" s="1"/>
  <c r="N144" i="1"/>
  <c r="I144" i="1"/>
  <c r="AN143" i="1"/>
  <c r="AM143" i="1"/>
  <c r="AK143" i="1"/>
  <c r="AL143" i="1" s="1"/>
  <c r="AJ143" i="1"/>
  <c r="AH143" i="1" s="1"/>
  <c r="W143" i="1"/>
  <c r="V143" i="1"/>
  <c r="Q143" i="1"/>
  <c r="N143" i="1"/>
  <c r="I143" i="1"/>
  <c r="AN142" i="1"/>
  <c r="AM142" i="1"/>
  <c r="AL142" i="1" s="1"/>
  <c r="Q142" i="1" s="1"/>
  <c r="AK142" i="1"/>
  <c r="AJ142" i="1"/>
  <c r="AH142" i="1" s="1"/>
  <c r="AI142" i="1"/>
  <c r="W142" i="1"/>
  <c r="V142" i="1"/>
  <c r="U142" i="1" s="1"/>
  <c r="N142" i="1"/>
  <c r="AN141" i="1"/>
  <c r="AM141" i="1"/>
  <c r="AK141" i="1"/>
  <c r="AL141" i="1" s="1"/>
  <c r="AJ141" i="1"/>
  <c r="AH141" i="1" s="1"/>
  <c r="G141" i="1" s="1"/>
  <c r="W141" i="1"/>
  <c r="V141" i="1"/>
  <c r="N141" i="1"/>
  <c r="AN140" i="1"/>
  <c r="AM140" i="1"/>
  <c r="AK140" i="1"/>
  <c r="AL140" i="1" s="1"/>
  <c r="Q140" i="1" s="1"/>
  <c r="R140" i="1" s="1"/>
  <c r="S140" i="1" s="1"/>
  <c r="AA140" i="1" s="1"/>
  <c r="AJ140" i="1"/>
  <c r="AH140" i="1"/>
  <c r="G140" i="1" s="1"/>
  <c r="W140" i="1"/>
  <c r="V140" i="1"/>
  <c r="U140" i="1"/>
  <c r="T140" i="1"/>
  <c r="X140" i="1" s="1"/>
  <c r="N140" i="1"/>
  <c r="L140" i="1"/>
  <c r="I140" i="1"/>
  <c r="H140" i="1"/>
  <c r="AN139" i="1"/>
  <c r="AM139" i="1"/>
  <c r="AL139" i="1"/>
  <c r="AK139" i="1"/>
  <c r="AJ139" i="1"/>
  <c r="AH139" i="1"/>
  <c r="W139" i="1"/>
  <c r="V139" i="1"/>
  <c r="U139" i="1"/>
  <c r="Q139" i="1"/>
  <c r="N139" i="1"/>
  <c r="I139" i="1"/>
  <c r="AN138" i="1"/>
  <c r="AM138" i="1"/>
  <c r="AL138" i="1" s="1"/>
  <c r="Q138" i="1" s="1"/>
  <c r="AK138" i="1"/>
  <c r="AJ138" i="1"/>
  <c r="AH138" i="1" s="1"/>
  <c r="AI138" i="1"/>
  <c r="W138" i="1"/>
  <c r="V138" i="1"/>
  <c r="U138" i="1" s="1"/>
  <c r="N138" i="1"/>
  <c r="AN137" i="1"/>
  <c r="AM137" i="1"/>
  <c r="AK137" i="1"/>
  <c r="AL137" i="1" s="1"/>
  <c r="Q137" i="1" s="1"/>
  <c r="AJ137" i="1"/>
  <c r="AH137" i="1" s="1"/>
  <c r="W137" i="1"/>
  <c r="V137" i="1"/>
  <c r="U137" i="1" s="1"/>
  <c r="N137" i="1"/>
  <c r="G137" i="1"/>
  <c r="Y137" i="1" s="1"/>
  <c r="AN136" i="1"/>
  <c r="AM136" i="1"/>
  <c r="AK136" i="1"/>
  <c r="AL136" i="1" s="1"/>
  <c r="Q136" i="1" s="1"/>
  <c r="AJ136" i="1"/>
  <c r="AH136" i="1"/>
  <c r="G136" i="1" s="1"/>
  <c r="Y136" i="1"/>
  <c r="W136" i="1"/>
  <c r="V136" i="1"/>
  <c r="U136" i="1"/>
  <c r="N136" i="1"/>
  <c r="L136" i="1"/>
  <c r="I136" i="1"/>
  <c r="H136" i="1"/>
  <c r="AN135" i="1"/>
  <c r="AM135" i="1"/>
  <c r="AL135" i="1"/>
  <c r="Q135" i="1" s="1"/>
  <c r="AK135" i="1"/>
  <c r="AJ135" i="1"/>
  <c r="AH135" i="1"/>
  <c r="G135" i="1" s="1"/>
  <c r="W135" i="1"/>
  <c r="V135" i="1"/>
  <c r="U135" i="1"/>
  <c r="N135" i="1"/>
  <c r="I135" i="1"/>
  <c r="AN134" i="1"/>
  <c r="AM134" i="1"/>
  <c r="AL134" i="1"/>
  <c r="Q134" i="1" s="1"/>
  <c r="AK134" i="1"/>
  <c r="AJ134" i="1"/>
  <c r="AH134" i="1"/>
  <c r="G134" i="1" s="1"/>
  <c r="W134" i="1"/>
  <c r="U134" i="1" s="1"/>
  <c r="V134" i="1"/>
  <c r="R134" i="1"/>
  <c r="S134" i="1" s="1"/>
  <c r="N134" i="1"/>
  <c r="AN133" i="1"/>
  <c r="AM133" i="1"/>
  <c r="AK133" i="1"/>
  <c r="AL133" i="1" s="1"/>
  <c r="Q133" i="1" s="1"/>
  <c r="AJ133" i="1"/>
  <c r="AH133" i="1" s="1"/>
  <c r="W133" i="1"/>
  <c r="V133" i="1"/>
  <c r="U133" i="1" s="1"/>
  <c r="N133" i="1"/>
  <c r="AN132" i="1"/>
  <c r="AM132" i="1"/>
  <c r="AK132" i="1"/>
  <c r="AL132" i="1" s="1"/>
  <c r="Q132" i="1" s="1"/>
  <c r="AJ132" i="1"/>
  <c r="AH132" i="1"/>
  <c r="W132" i="1"/>
  <c r="V132" i="1"/>
  <c r="U132" i="1"/>
  <c r="N132" i="1"/>
  <c r="AN131" i="1"/>
  <c r="AM131" i="1"/>
  <c r="AK131" i="1"/>
  <c r="AL131" i="1" s="1"/>
  <c r="AJ131" i="1"/>
  <c r="AH131" i="1"/>
  <c r="G131" i="1" s="1"/>
  <c r="W131" i="1"/>
  <c r="V131" i="1"/>
  <c r="U131" i="1" s="1"/>
  <c r="Q131" i="1"/>
  <c r="N131" i="1"/>
  <c r="L131" i="1"/>
  <c r="I131" i="1"/>
  <c r="H131" i="1"/>
  <c r="AN130" i="1"/>
  <c r="Q130" i="1" s="1"/>
  <c r="AM130" i="1"/>
  <c r="AL130" i="1"/>
  <c r="AK130" i="1"/>
  <c r="AJ130" i="1"/>
  <c r="AH130" i="1" s="1"/>
  <c r="W130" i="1"/>
  <c r="V130" i="1"/>
  <c r="U130" i="1"/>
  <c r="N130" i="1"/>
  <c r="AN129" i="1"/>
  <c r="AM129" i="1"/>
  <c r="AK129" i="1"/>
  <c r="AJ129" i="1"/>
  <c r="AH129" i="1" s="1"/>
  <c r="I129" i="1" s="1"/>
  <c r="AI129" i="1"/>
  <c r="W129" i="1"/>
  <c r="V129" i="1"/>
  <c r="N129" i="1"/>
  <c r="L129" i="1"/>
  <c r="H129" i="1"/>
  <c r="G129" i="1"/>
  <c r="AN128" i="1"/>
  <c r="AM128" i="1"/>
  <c r="AK128" i="1"/>
  <c r="AL128" i="1" s="1"/>
  <c r="Q128" i="1" s="1"/>
  <c r="AJ128" i="1"/>
  <c r="AH128" i="1"/>
  <c r="AI128" i="1" s="1"/>
  <c r="W128" i="1"/>
  <c r="U128" i="1" s="1"/>
  <c r="V128" i="1"/>
  <c r="N128" i="1"/>
  <c r="I128" i="1"/>
  <c r="G128" i="1"/>
  <c r="Y128" i="1" s="1"/>
  <c r="AN127" i="1"/>
  <c r="AM127" i="1"/>
  <c r="AK127" i="1"/>
  <c r="AJ127" i="1"/>
  <c r="AH127" i="1" s="1"/>
  <c r="AI127" i="1"/>
  <c r="W127" i="1"/>
  <c r="V127" i="1"/>
  <c r="U127" i="1" s="1"/>
  <c r="N127" i="1"/>
  <c r="AN126" i="1"/>
  <c r="AM126" i="1"/>
  <c r="AK126" i="1"/>
  <c r="AL126" i="1" s="1"/>
  <c r="Q126" i="1" s="1"/>
  <c r="AJ126" i="1"/>
  <c r="AH126" i="1" s="1"/>
  <c r="W126" i="1"/>
  <c r="U126" i="1" s="1"/>
  <c r="V126" i="1"/>
  <c r="N126" i="1"/>
  <c r="G126" i="1"/>
  <c r="Y126" i="1" s="1"/>
  <c r="AN125" i="1"/>
  <c r="AM125" i="1"/>
  <c r="AK125" i="1"/>
  <c r="AL125" i="1" s="1"/>
  <c r="Q125" i="1" s="1"/>
  <c r="AJ125" i="1"/>
  <c r="AH125" i="1"/>
  <c r="G125" i="1" s="1"/>
  <c r="W125" i="1"/>
  <c r="V125" i="1"/>
  <c r="U125" i="1"/>
  <c r="N125" i="1"/>
  <c r="L125" i="1"/>
  <c r="I125" i="1"/>
  <c r="H125" i="1"/>
  <c r="AN124" i="1"/>
  <c r="AM124" i="1"/>
  <c r="AL124" i="1"/>
  <c r="AK124" i="1"/>
  <c r="AJ124" i="1"/>
  <c r="AH124" i="1"/>
  <c r="W124" i="1"/>
  <c r="V124" i="1"/>
  <c r="U124" i="1"/>
  <c r="Q124" i="1"/>
  <c r="N124" i="1"/>
  <c r="I124" i="1"/>
  <c r="AN123" i="1"/>
  <c r="AM123" i="1"/>
  <c r="AK123" i="1"/>
  <c r="AJ123" i="1"/>
  <c r="AH123" i="1" s="1"/>
  <c r="AI123" i="1"/>
  <c r="W123" i="1"/>
  <c r="V123" i="1"/>
  <c r="U123" i="1" s="1"/>
  <c r="N123" i="1"/>
  <c r="G123" i="1"/>
  <c r="Y123" i="1" s="1"/>
  <c r="AN122" i="1"/>
  <c r="AM122" i="1"/>
  <c r="AK122" i="1"/>
  <c r="AL122" i="1" s="1"/>
  <c r="AJ122" i="1"/>
  <c r="AH122" i="1" s="1"/>
  <c r="W122" i="1"/>
  <c r="U122" i="1" s="1"/>
  <c r="V122" i="1"/>
  <c r="N122" i="1"/>
  <c r="H122" i="1"/>
  <c r="G122" i="1"/>
  <c r="Y122" i="1" s="1"/>
  <c r="AN121" i="1"/>
  <c r="AM121" i="1"/>
  <c r="AL121" i="1"/>
  <c r="Q121" i="1" s="1"/>
  <c r="AK121" i="1"/>
  <c r="AJ121" i="1"/>
  <c r="AH121" i="1"/>
  <c r="W121" i="1"/>
  <c r="V121" i="1"/>
  <c r="U121" i="1"/>
  <c r="N121" i="1"/>
  <c r="L121" i="1"/>
  <c r="I121" i="1"/>
  <c r="H121" i="1"/>
  <c r="AN120" i="1"/>
  <c r="AM120" i="1"/>
  <c r="AL120" i="1"/>
  <c r="Q120" i="1" s="1"/>
  <c r="AK120" i="1"/>
  <c r="AJ120" i="1"/>
  <c r="AH120" i="1"/>
  <c r="W120" i="1"/>
  <c r="V120" i="1"/>
  <c r="U120" i="1" s="1"/>
  <c r="N120" i="1"/>
  <c r="AN119" i="1"/>
  <c r="AM119" i="1"/>
  <c r="AK119" i="1"/>
  <c r="AJ119" i="1"/>
  <c r="AH119" i="1" s="1"/>
  <c r="AI119" i="1"/>
  <c r="W119" i="1"/>
  <c r="V119" i="1"/>
  <c r="U119" i="1" s="1"/>
  <c r="N119" i="1"/>
  <c r="G119" i="1"/>
  <c r="Y119" i="1" s="1"/>
  <c r="AN118" i="1"/>
  <c r="AM118" i="1"/>
  <c r="AK118" i="1"/>
  <c r="AL118" i="1" s="1"/>
  <c r="AJ118" i="1"/>
  <c r="AH118" i="1" s="1"/>
  <c r="W118" i="1"/>
  <c r="U118" i="1" s="1"/>
  <c r="V118" i="1"/>
  <c r="N118" i="1"/>
  <c r="H118" i="1"/>
  <c r="AN117" i="1"/>
  <c r="AM117" i="1"/>
  <c r="AL117" i="1"/>
  <c r="Q117" i="1" s="1"/>
  <c r="AK117" i="1"/>
  <c r="AJ117" i="1"/>
  <c r="AH117" i="1"/>
  <c r="W117" i="1"/>
  <c r="V117" i="1"/>
  <c r="U117" i="1"/>
  <c r="N117" i="1"/>
  <c r="L117" i="1"/>
  <c r="I117" i="1"/>
  <c r="AN116" i="1"/>
  <c r="AM116" i="1"/>
  <c r="AL116" i="1"/>
  <c r="Q116" i="1" s="1"/>
  <c r="AK116" i="1"/>
  <c r="AJ116" i="1"/>
  <c r="AH116" i="1"/>
  <c r="W116" i="1"/>
  <c r="V116" i="1"/>
  <c r="U116" i="1" s="1"/>
  <c r="N116" i="1"/>
  <c r="AN115" i="1"/>
  <c r="AM115" i="1"/>
  <c r="AK115" i="1"/>
  <c r="AJ115" i="1"/>
  <c r="AH115" i="1" s="1"/>
  <c r="AI115" i="1"/>
  <c r="W115" i="1"/>
  <c r="V115" i="1"/>
  <c r="U115" i="1" s="1"/>
  <c r="N115" i="1"/>
  <c r="G115" i="1"/>
  <c r="Y115" i="1" s="1"/>
  <c r="AN114" i="1"/>
  <c r="AM114" i="1"/>
  <c r="AK114" i="1"/>
  <c r="AL114" i="1" s="1"/>
  <c r="AJ114" i="1"/>
  <c r="AH114" i="1" s="1"/>
  <c r="W114" i="1"/>
  <c r="U114" i="1" s="1"/>
  <c r="V114" i="1"/>
  <c r="N114" i="1"/>
  <c r="H114" i="1"/>
  <c r="AN113" i="1"/>
  <c r="AM113" i="1"/>
  <c r="AL113" i="1"/>
  <c r="Q113" i="1" s="1"/>
  <c r="AK113" i="1"/>
  <c r="AJ113" i="1"/>
  <c r="AH113" i="1"/>
  <c r="W113" i="1"/>
  <c r="V113" i="1"/>
  <c r="U113" i="1"/>
  <c r="N113" i="1"/>
  <c r="L113" i="1"/>
  <c r="I113" i="1"/>
  <c r="AN112" i="1"/>
  <c r="AM112" i="1"/>
  <c r="AL112" i="1"/>
  <c r="Q112" i="1" s="1"/>
  <c r="AK112" i="1"/>
  <c r="AJ112" i="1"/>
  <c r="AH112" i="1"/>
  <c r="W112" i="1"/>
  <c r="V112" i="1"/>
  <c r="U112" i="1" s="1"/>
  <c r="N112" i="1"/>
  <c r="AN111" i="1"/>
  <c r="AM111" i="1"/>
  <c r="AK111" i="1"/>
  <c r="AJ111" i="1"/>
  <c r="AH111" i="1" s="1"/>
  <c r="AI111" i="1"/>
  <c r="W111" i="1"/>
  <c r="V111" i="1"/>
  <c r="U111" i="1" s="1"/>
  <c r="N111" i="1"/>
  <c r="G111" i="1"/>
  <c r="Y111" i="1" s="1"/>
  <c r="AN110" i="1"/>
  <c r="AM110" i="1"/>
  <c r="AK110" i="1"/>
  <c r="AL110" i="1" s="1"/>
  <c r="AJ110" i="1"/>
  <c r="AH110" i="1" s="1"/>
  <c r="W110" i="1"/>
  <c r="V110" i="1"/>
  <c r="U110" i="1" s="1"/>
  <c r="N110" i="1"/>
  <c r="H110" i="1"/>
  <c r="AN109" i="1"/>
  <c r="AM109" i="1"/>
  <c r="AL109" i="1"/>
  <c r="Q109" i="1" s="1"/>
  <c r="AK109" i="1"/>
  <c r="AJ109" i="1"/>
  <c r="AH109" i="1"/>
  <c r="W109" i="1"/>
  <c r="V109" i="1"/>
  <c r="U109" i="1"/>
  <c r="N109" i="1"/>
  <c r="L109" i="1"/>
  <c r="I109" i="1"/>
  <c r="AN108" i="1"/>
  <c r="AM108" i="1"/>
  <c r="AL108" i="1"/>
  <c r="Q108" i="1" s="1"/>
  <c r="AK108" i="1"/>
  <c r="AJ108" i="1"/>
  <c r="AH108" i="1"/>
  <c r="W108" i="1"/>
  <c r="V108" i="1"/>
  <c r="U108" i="1" s="1"/>
  <c r="N108" i="1"/>
  <c r="AN107" i="1"/>
  <c r="AM107" i="1"/>
  <c r="AK107" i="1"/>
  <c r="AJ107" i="1"/>
  <c r="AH107" i="1" s="1"/>
  <c r="AI107" i="1"/>
  <c r="W107" i="1"/>
  <c r="V107" i="1"/>
  <c r="U107" i="1" s="1"/>
  <c r="N107" i="1"/>
  <c r="G107" i="1"/>
  <c r="Y107" i="1" s="1"/>
  <c r="AN106" i="1"/>
  <c r="AM106" i="1"/>
  <c r="AK106" i="1"/>
  <c r="AL106" i="1" s="1"/>
  <c r="Q106" i="1" s="1"/>
  <c r="AJ106" i="1"/>
  <c r="AH106" i="1" s="1"/>
  <c r="W106" i="1"/>
  <c r="V106" i="1"/>
  <c r="U106" i="1" s="1"/>
  <c r="N106" i="1"/>
  <c r="G106" i="1"/>
  <c r="Y106" i="1" s="1"/>
  <c r="AN105" i="1"/>
  <c r="AM105" i="1"/>
  <c r="AK105" i="1"/>
  <c r="AL105" i="1" s="1"/>
  <c r="Q105" i="1" s="1"/>
  <c r="AJ105" i="1"/>
  <c r="AH105" i="1"/>
  <c r="G105" i="1" s="1"/>
  <c r="W105" i="1"/>
  <c r="V105" i="1"/>
  <c r="U105" i="1"/>
  <c r="N105" i="1"/>
  <c r="L105" i="1"/>
  <c r="I105" i="1"/>
  <c r="H105" i="1"/>
  <c r="AN104" i="1"/>
  <c r="AM104" i="1"/>
  <c r="AL104" i="1"/>
  <c r="AK104" i="1"/>
  <c r="AJ104" i="1"/>
  <c r="AH104" i="1"/>
  <c r="W104" i="1"/>
  <c r="V104" i="1"/>
  <c r="U104" i="1"/>
  <c r="Q104" i="1"/>
  <c r="N104" i="1"/>
  <c r="I104" i="1"/>
  <c r="AN103" i="1"/>
  <c r="AM103" i="1"/>
  <c r="AL103" i="1" s="1"/>
  <c r="Q103" i="1" s="1"/>
  <c r="AK103" i="1"/>
  <c r="AJ103" i="1"/>
  <c r="AH103" i="1" s="1"/>
  <c r="AI103" i="1"/>
  <c r="W103" i="1"/>
  <c r="V103" i="1"/>
  <c r="U103" i="1" s="1"/>
  <c r="R103" i="1"/>
  <c r="S103" i="1" s="1"/>
  <c r="N103" i="1"/>
  <c r="G103" i="1"/>
  <c r="AN102" i="1"/>
  <c r="AM102" i="1"/>
  <c r="AK102" i="1"/>
  <c r="AL102" i="1" s="1"/>
  <c r="AJ102" i="1"/>
  <c r="AH102" i="1" s="1"/>
  <c r="W102" i="1"/>
  <c r="V102" i="1"/>
  <c r="U102" i="1" s="1"/>
  <c r="N102" i="1"/>
  <c r="H102" i="1"/>
  <c r="G102" i="1"/>
  <c r="Y102" i="1" s="1"/>
  <c r="AN101" i="1"/>
  <c r="AM101" i="1"/>
  <c r="AL101" i="1"/>
  <c r="Q101" i="1" s="1"/>
  <c r="AK101" i="1"/>
  <c r="AJ101" i="1"/>
  <c r="AH101" i="1"/>
  <c r="W101" i="1"/>
  <c r="V101" i="1"/>
  <c r="U101" i="1"/>
  <c r="N101" i="1"/>
  <c r="L101" i="1"/>
  <c r="I101" i="1"/>
  <c r="H101" i="1"/>
  <c r="AN100" i="1"/>
  <c r="AM100" i="1"/>
  <c r="AL100" i="1"/>
  <c r="Q100" i="1" s="1"/>
  <c r="AK100" i="1"/>
  <c r="AJ100" i="1"/>
  <c r="AH100" i="1"/>
  <c r="W100" i="1"/>
  <c r="V100" i="1"/>
  <c r="U100" i="1" s="1"/>
  <c r="N100" i="1"/>
  <c r="AN99" i="1"/>
  <c r="AM99" i="1"/>
  <c r="AL99" i="1" s="1"/>
  <c r="AK99" i="1"/>
  <c r="AJ99" i="1"/>
  <c r="AH99" i="1" s="1"/>
  <c r="AI99" i="1"/>
  <c r="W99" i="1"/>
  <c r="V99" i="1"/>
  <c r="U99" i="1" s="1"/>
  <c r="N99" i="1"/>
  <c r="G99" i="1"/>
  <c r="Y99" i="1" s="1"/>
  <c r="AN98" i="1"/>
  <c r="AM98" i="1"/>
  <c r="AK98" i="1"/>
  <c r="AL98" i="1" s="1"/>
  <c r="AJ98" i="1"/>
  <c r="AH98" i="1" s="1"/>
  <c r="W98" i="1"/>
  <c r="V98" i="1"/>
  <c r="U98" i="1" s="1"/>
  <c r="N98" i="1"/>
  <c r="H98" i="1"/>
  <c r="G98" i="1"/>
  <c r="Y98" i="1" s="1"/>
  <c r="AN97" i="1"/>
  <c r="AM97" i="1"/>
  <c r="AL97" i="1"/>
  <c r="Q97" i="1" s="1"/>
  <c r="AK97" i="1"/>
  <c r="AJ97" i="1"/>
  <c r="AH97" i="1"/>
  <c r="W97" i="1"/>
  <c r="V97" i="1"/>
  <c r="U97" i="1"/>
  <c r="N97" i="1"/>
  <c r="L97" i="1"/>
  <c r="I97" i="1"/>
  <c r="H97" i="1"/>
  <c r="AN96" i="1"/>
  <c r="AM96" i="1"/>
  <c r="AL96" i="1"/>
  <c r="Q96" i="1" s="1"/>
  <c r="AK96" i="1"/>
  <c r="AJ96" i="1"/>
  <c r="AH96" i="1"/>
  <c r="W96" i="1"/>
  <c r="V96" i="1"/>
  <c r="U96" i="1" s="1"/>
  <c r="N96" i="1"/>
  <c r="AN95" i="1"/>
  <c r="AM95" i="1"/>
  <c r="AL95" i="1" s="1"/>
  <c r="AK95" i="1"/>
  <c r="AJ95" i="1"/>
  <c r="AH95" i="1" s="1"/>
  <c r="AI95" i="1"/>
  <c r="W95" i="1"/>
  <c r="V95" i="1"/>
  <c r="U95" i="1" s="1"/>
  <c r="N95" i="1"/>
  <c r="G95" i="1"/>
  <c r="Y95" i="1" s="1"/>
  <c r="AN94" i="1"/>
  <c r="AM94" i="1"/>
  <c r="AK94" i="1"/>
  <c r="AL94" i="1" s="1"/>
  <c r="AJ94" i="1"/>
  <c r="AH94" i="1" s="1"/>
  <c r="W94" i="1"/>
  <c r="V94" i="1"/>
  <c r="N94" i="1"/>
  <c r="L94" i="1"/>
  <c r="H94" i="1"/>
  <c r="G94" i="1"/>
  <c r="AN93" i="1"/>
  <c r="AM93" i="1"/>
  <c r="AK93" i="1"/>
  <c r="AL93" i="1" s="1"/>
  <c r="AJ93" i="1"/>
  <c r="AH93" i="1" s="1"/>
  <c r="W93" i="1"/>
  <c r="U93" i="1" s="1"/>
  <c r="V93" i="1"/>
  <c r="Q93" i="1"/>
  <c r="N93" i="1"/>
  <c r="AN92" i="1"/>
  <c r="AM92" i="1"/>
  <c r="AL92" i="1"/>
  <c r="Q92" i="1" s="1"/>
  <c r="AK92" i="1"/>
  <c r="AJ92" i="1"/>
  <c r="AH92" i="1"/>
  <c r="W92" i="1"/>
  <c r="V92" i="1"/>
  <c r="U92" i="1"/>
  <c r="N92" i="1"/>
  <c r="I92" i="1"/>
  <c r="AN91" i="1"/>
  <c r="AM91" i="1"/>
  <c r="AL91" i="1"/>
  <c r="Q91" i="1" s="1"/>
  <c r="AK91" i="1"/>
  <c r="AJ91" i="1"/>
  <c r="AH91" i="1"/>
  <c r="W91" i="1"/>
  <c r="V91" i="1"/>
  <c r="U91" i="1" s="1"/>
  <c r="N91" i="1"/>
  <c r="G91" i="1"/>
  <c r="AN90" i="1"/>
  <c r="AM90" i="1"/>
  <c r="AK90" i="1"/>
  <c r="AL90" i="1" s="1"/>
  <c r="AJ90" i="1"/>
  <c r="AH90" i="1" s="1"/>
  <c r="W90" i="1"/>
  <c r="V90" i="1"/>
  <c r="U90" i="1" s="1"/>
  <c r="Q90" i="1"/>
  <c r="N90" i="1"/>
  <c r="L90" i="1"/>
  <c r="AN89" i="1"/>
  <c r="AM89" i="1"/>
  <c r="AL89" i="1"/>
  <c r="AK89" i="1"/>
  <c r="AJ89" i="1"/>
  <c r="AH89" i="1"/>
  <c r="W89" i="1"/>
  <c r="V89" i="1"/>
  <c r="U89" i="1"/>
  <c r="Q89" i="1"/>
  <c r="N89" i="1"/>
  <c r="I89" i="1"/>
  <c r="AN88" i="1"/>
  <c r="AM88" i="1"/>
  <c r="AL88" i="1" s="1"/>
  <c r="Q88" i="1" s="1"/>
  <c r="AK88" i="1"/>
  <c r="AJ88" i="1"/>
  <c r="AH88" i="1" s="1"/>
  <c r="AI88" i="1"/>
  <c r="W88" i="1"/>
  <c r="V88" i="1"/>
  <c r="U88" i="1" s="1"/>
  <c r="N88" i="1"/>
  <c r="AN87" i="1"/>
  <c r="AM87" i="1"/>
  <c r="AK87" i="1"/>
  <c r="AL87" i="1" s="1"/>
  <c r="AJ87" i="1"/>
  <c r="AH87" i="1" s="1"/>
  <c r="W87" i="1"/>
  <c r="V87" i="1"/>
  <c r="N87" i="1"/>
  <c r="G87" i="1"/>
  <c r="Y87" i="1" s="1"/>
  <c r="AN86" i="1"/>
  <c r="AM86" i="1"/>
  <c r="AK86" i="1"/>
  <c r="AL86" i="1" s="1"/>
  <c r="Q86" i="1" s="1"/>
  <c r="AJ86" i="1"/>
  <c r="AH86" i="1"/>
  <c r="G86" i="1" s="1"/>
  <c r="W86" i="1"/>
  <c r="V86" i="1"/>
  <c r="U86" i="1"/>
  <c r="N86" i="1"/>
  <c r="L86" i="1"/>
  <c r="I86" i="1"/>
  <c r="H86" i="1"/>
  <c r="AN85" i="1"/>
  <c r="AM85" i="1"/>
  <c r="AL85" i="1"/>
  <c r="AK85" i="1"/>
  <c r="AJ85" i="1"/>
  <c r="AH85" i="1"/>
  <c r="W85" i="1"/>
  <c r="V85" i="1"/>
  <c r="U85" i="1"/>
  <c r="Q85" i="1"/>
  <c r="N85" i="1"/>
  <c r="I85" i="1"/>
  <c r="AN84" i="1"/>
  <c r="AM84" i="1"/>
  <c r="AL84" i="1" s="1"/>
  <c r="Q84" i="1" s="1"/>
  <c r="AK84" i="1"/>
  <c r="AJ84" i="1"/>
  <c r="AH84" i="1" s="1"/>
  <c r="W84" i="1"/>
  <c r="V84" i="1"/>
  <c r="U84" i="1" s="1"/>
  <c r="N84" i="1"/>
  <c r="AN83" i="1"/>
  <c r="AM83" i="1"/>
  <c r="AK83" i="1"/>
  <c r="AL83" i="1" s="1"/>
  <c r="AJ83" i="1"/>
  <c r="AH83" i="1" s="1"/>
  <c r="W83" i="1"/>
  <c r="V83" i="1"/>
  <c r="U83" i="1" s="1"/>
  <c r="N83" i="1"/>
  <c r="G83" i="1"/>
  <c r="Y83" i="1" s="1"/>
  <c r="AN82" i="1"/>
  <c r="AM82" i="1"/>
  <c r="AK82" i="1"/>
  <c r="AL82" i="1" s="1"/>
  <c r="Q82" i="1" s="1"/>
  <c r="AJ82" i="1"/>
  <c r="AH82" i="1"/>
  <c r="G82" i="1" s="1"/>
  <c r="W82" i="1"/>
  <c r="V82" i="1"/>
  <c r="U82" i="1"/>
  <c r="N82" i="1"/>
  <c r="L82" i="1"/>
  <c r="I82" i="1"/>
  <c r="H82" i="1"/>
  <c r="AN81" i="1"/>
  <c r="AM81" i="1"/>
  <c r="AL81" i="1"/>
  <c r="Q81" i="1" s="1"/>
  <c r="AK81" i="1"/>
  <c r="AJ81" i="1"/>
  <c r="AH81" i="1"/>
  <c r="W81" i="1"/>
  <c r="V81" i="1"/>
  <c r="U81" i="1" s="1"/>
  <c r="N81" i="1"/>
  <c r="AN80" i="1"/>
  <c r="AM80" i="1"/>
  <c r="AL80" i="1" s="1"/>
  <c r="AK80" i="1"/>
  <c r="AJ80" i="1"/>
  <c r="AH80" i="1" s="1"/>
  <c r="AI80" i="1"/>
  <c r="W80" i="1"/>
  <c r="V80" i="1"/>
  <c r="U80" i="1" s="1"/>
  <c r="N80" i="1"/>
  <c r="G80" i="1"/>
  <c r="Y80" i="1" s="1"/>
  <c r="AN79" i="1"/>
  <c r="AM79" i="1"/>
  <c r="AK79" i="1"/>
  <c r="AL79" i="1" s="1"/>
  <c r="Q79" i="1" s="1"/>
  <c r="AJ79" i="1"/>
  <c r="AH79" i="1" s="1"/>
  <c r="G79" i="1" s="1"/>
  <c r="W79" i="1"/>
  <c r="V79" i="1"/>
  <c r="U79" i="1" s="1"/>
  <c r="N79" i="1"/>
  <c r="L79" i="1"/>
  <c r="H79" i="1"/>
  <c r="AN78" i="1"/>
  <c r="AM78" i="1"/>
  <c r="AL78" i="1"/>
  <c r="Q78" i="1" s="1"/>
  <c r="AK78" i="1"/>
  <c r="AJ78" i="1"/>
  <c r="AH78" i="1"/>
  <c r="AI78" i="1" s="1"/>
  <c r="W78" i="1"/>
  <c r="V78" i="1"/>
  <c r="U78" i="1"/>
  <c r="N78" i="1"/>
  <c r="L78" i="1"/>
  <c r="I78" i="1"/>
  <c r="G78" i="1"/>
  <c r="AN77" i="1"/>
  <c r="AM77" i="1"/>
  <c r="AK77" i="1"/>
  <c r="AL77" i="1" s="1"/>
  <c r="Q77" i="1" s="1"/>
  <c r="R77" i="1" s="1"/>
  <c r="S77" i="1" s="1"/>
  <c r="AJ77" i="1"/>
  <c r="AI77" i="1"/>
  <c r="AH77" i="1"/>
  <c r="G77" i="1" s="1"/>
  <c r="Y77" i="1"/>
  <c r="W77" i="1"/>
  <c r="V77" i="1"/>
  <c r="U77" i="1"/>
  <c r="N77" i="1"/>
  <c r="L77" i="1"/>
  <c r="I77" i="1"/>
  <c r="H77" i="1"/>
  <c r="AN76" i="1"/>
  <c r="AM76" i="1"/>
  <c r="AL76" i="1" s="1"/>
  <c r="AK76" i="1"/>
  <c r="AJ76" i="1"/>
  <c r="AH76" i="1" s="1"/>
  <c r="W76" i="1"/>
  <c r="V76" i="1"/>
  <c r="U76" i="1" s="1"/>
  <c r="Q76" i="1"/>
  <c r="N76" i="1"/>
  <c r="AN75" i="1"/>
  <c r="AM75" i="1"/>
  <c r="AK75" i="1"/>
  <c r="AL75" i="1" s="1"/>
  <c r="AJ75" i="1"/>
  <c r="AH75" i="1" s="1"/>
  <c r="I75" i="1" s="1"/>
  <c r="AI75" i="1"/>
  <c r="W75" i="1"/>
  <c r="V75" i="1"/>
  <c r="U75" i="1" s="1"/>
  <c r="N75" i="1"/>
  <c r="L75" i="1"/>
  <c r="H75" i="1"/>
  <c r="G75" i="1"/>
  <c r="Y75" i="1" s="1"/>
  <c r="AN74" i="1"/>
  <c r="AM74" i="1"/>
  <c r="AL74" i="1"/>
  <c r="Q74" i="1" s="1"/>
  <c r="AK74" i="1"/>
  <c r="AJ74" i="1"/>
  <c r="AH74" i="1" s="1"/>
  <c r="H74" i="1" s="1"/>
  <c r="W74" i="1"/>
  <c r="V74" i="1"/>
  <c r="U74" i="1" s="1"/>
  <c r="N74" i="1"/>
  <c r="L74" i="1"/>
  <c r="AN73" i="1"/>
  <c r="AM73" i="1"/>
  <c r="AL73" i="1"/>
  <c r="AK73" i="1"/>
  <c r="AJ73" i="1"/>
  <c r="AH73" i="1"/>
  <c r="W73" i="1"/>
  <c r="V73" i="1"/>
  <c r="U73" i="1"/>
  <c r="Q73" i="1"/>
  <c r="N73" i="1"/>
  <c r="I73" i="1"/>
  <c r="AN72" i="1"/>
  <c r="AM72" i="1"/>
  <c r="AK72" i="1"/>
  <c r="AJ72" i="1"/>
  <c r="AI72" i="1"/>
  <c r="AH72" i="1"/>
  <c r="G72" i="1" s="1"/>
  <c r="W72" i="1"/>
  <c r="V72" i="1"/>
  <c r="U72" i="1" s="1"/>
  <c r="N72" i="1"/>
  <c r="L72" i="1"/>
  <c r="I72" i="1"/>
  <c r="H72" i="1"/>
  <c r="AN71" i="1"/>
  <c r="Q71" i="1" s="1"/>
  <c r="AM71" i="1"/>
  <c r="AL71" i="1"/>
  <c r="AK71" i="1"/>
  <c r="AJ71" i="1"/>
  <c r="AH71" i="1" s="1"/>
  <c r="W71" i="1"/>
  <c r="U71" i="1" s="1"/>
  <c r="V71" i="1"/>
  <c r="N71" i="1"/>
  <c r="G71" i="1"/>
  <c r="Y71" i="1" s="1"/>
  <c r="AN70" i="1"/>
  <c r="AM70" i="1"/>
  <c r="AK70" i="1"/>
  <c r="AL70" i="1" s="1"/>
  <c r="Q70" i="1" s="1"/>
  <c r="AJ70" i="1"/>
  <c r="AH70" i="1" s="1"/>
  <c r="W70" i="1"/>
  <c r="V70" i="1"/>
  <c r="U70" i="1" s="1"/>
  <c r="N70" i="1"/>
  <c r="L70" i="1"/>
  <c r="H70" i="1"/>
  <c r="AN69" i="1"/>
  <c r="AM69" i="1"/>
  <c r="AL69" i="1"/>
  <c r="AK69" i="1"/>
  <c r="AJ69" i="1"/>
  <c r="AH69" i="1"/>
  <c r="W69" i="1"/>
  <c r="V69" i="1"/>
  <c r="U69" i="1"/>
  <c r="Q69" i="1"/>
  <c r="N69" i="1"/>
  <c r="I69" i="1"/>
  <c r="AN68" i="1"/>
  <c r="AM68" i="1"/>
  <c r="AK68" i="1"/>
  <c r="AJ68" i="1"/>
  <c r="AI68" i="1"/>
  <c r="AH68" i="1"/>
  <c r="G68" i="1" s="1"/>
  <c r="W68" i="1"/>
  <c r="V68" i="1"/>
  <c r="U68" i="1" s="1"/>
  <c r="N68" i="1"/>
  <c r="L68" i="1"/>
  <c r="I68" i="1"/>
  <c r="H68" i="1"/>
  <c r="AN67" i="1"/>
  <c r="Q67" i="1" s="1"/>
  <c r="AM67" i="1"/>
  <c r="AL67" i="1"/>
  <c r="AK67" i="1"/>
  <c r="AJ67" i="1"/>
  <c r="AH67" i="1" s="1"/>
  <c r="W67" i="1"/>
  <c r="U67" i="1" s="1"/>
  <c r="V67" i="1"/>
  <c r="N67" i="1"/>
  <c r="G67" i="1"/>
  <c r="Y67" i="1" s="1"/>
  <c r="AN66" i="1"/>
  <c r="AM66" i="1"/>
  <c r="AK66" i="1"/>
  <c r="AL66" i="1" s="1"/>
  <c r="Q66" i="1" s="1"/>
  <c r="AJ66" i="1"/>
  <c r="AH66" i="1" s="1"/>
  <c r="H66" i="1" s="1"/>
  <c r="W66" i="1"/>
  <c r="V66" i="1"/>
  <c r="U66" i="1" s="1"/>
  <c r="N66" i="1"/>
  <c r="L66" i="1"/>
  <c r="AN65" i="1"/>
  <c r="AM65" i="1"/>
  <c r="AL65" i="1"/>
  <c r="AK65" i="1"/>
  <c r="AJ65" i="1"/>
  <c r="AH65" i="1"/>
  <c r="W65" i="1"/>
  <c r="V65" i="1"/>
  <c r="U65" i="1"/>
  <c r="Q65" i="1"/>
  <c r="N65" i="1"/>
  <c r="I65" i="1"/>
  <c r="AN64" i="1"/>
  <c r="AM64" i="1"/>
  <c r="AK64" i="1"/>
  <c r="AL64" i="1" s="1"/>
  <c r="Q64" i="1" s="1"/>
  <c r="AJ64" i="1"/>
  <c r="AI64" i="1"/>
  <c r="AH64" i="1"/>
  <c r="W64" i="1"/>
  <c r="V64" i="1"/>
  <c r="U64" i="1" s="1"/>
  <c r="N64" i="1"/>
  <c r="L64" i="1"/>
  <c r="I64" i="1"/>
  <c r="H64" i="1"/>
  <c r="G64" i="1"/>
  <c r="Y64" i="1" s="1"/>
  <c r="AN63" i="1"/>
  <c r="Q63" i="1" s="1"/>
  <c r="AM63" i="1"/>
  <c r="AL63" i="1"/>
  <c r="AK63" i="1"/>
  <c r="AJ63" i="1"/>
  <c r="AH63" i="1" s="1"/>
  <c r="W63" i="1"/>
  <c r="U63" i="1" s="1"/>
  <c r="V63" i="1"/>
  <c r="N63" i="1"/>
  <c r="G63" i="1"/>
  <c r="Y63" i="1" s="1"/>
  <c r="AN62" i="1"/>
  <c r="AM62" i="1"/>
  <c r="AK62" i="1"/>
  <c r="AL62" i="1" s="1"/>
  <c r="Q62" i="1" s="1"/>
  <c r="AJ62" i="1"/>
  <c r="AH62" i="1" s="1"/>
  <c r="W62" i="1"/>
  <c r="V62" i="1"/>
  <c r="U62" i="1" s="1"/>
  <c r="N62" i="1"/>
  <c r="L62" i="1"/>
  <c r="H62" i="1"/>
  <c r="AN61" i="1"/>
  <c r="AM61" i="1"/>
  <c r="AL61" i="1"/>
  <c r="AK61" i="1"/>
  <c r="AJ61" i="1"/>
  <c r="AH61" i="1"/>
  <c r="G61" i="1" s="1"/>
  <c r="W61" i="1"/>
  <c r="U61" i="1" s="1"/>
  <c r="V61" i="1"/>
  <c r="Q61" i="1"/>
  <c r="N61" i="1"/>
  <c r="I61" i="1"/>
  <c r="AN60" i="1"/>
  <c r="AM60" i="1"/>
  <c r="AK60" i="1"/>
  <c r="AL60" i="1" s="1"/>
  <c r="Q60" i="1" s="1"/>
  <c r="AJ60" i="1"/>
  <c r="AI60" i="1"/>
  <c r="AH60" i="1"/>
  <c r="W60" i="1"/>
  <c r="V60" i="1"/>
  <c r="U60" i="1" s="1"/>
  <c r="R60" i="1"/>
  <c r="S60" i="1" s="1"/>
  <c r="AA60" i="1" s="1"/>
  <c r="N60" i="1"/>
  <c r="Z60" i="1" s="1"/>
  <c r="L60" i="1"/>
  <c r="I60" i="1"/>
  <c r="H60" i="1"/>
  <c r="G60" i="1"/>
  <c r="Y60" i="1" s="1"/>
  <c r="AN59" i="1"/>
  <c r="AM59" i="1"/>
  <c r="AL59" i="1"/>
  <c r="AK59" i="1"/>
  <c r="AJ59" i="1"/>
  <c r="AH59" i="1" s="1"/>
  <c r="W59" i="1"/>
  <c r="U59" i="1" s="1"/>
  <c r="V59" i="1"/>
  <c r="Q59" i="1"/>
  <c r="N59" i="1"/>
  <c r="AN58" i="1"/>
  <c r="AM58" i="1"/>
  <c r="AK58" i="1"/>
  <c r="AJ58" i="1"/>
  <c r="AH58" i="1" s="1"/>
  <c r="AI58" i="1" s="1"/>
  <c r="W58" i="1"/>
  <c r="V58" i="1"/>
  <c r="U58" i="1" s="1"/>
  <c r="N58" i="1"/>
  <c r="AN57" i="1"/>
  <c r="AM57" i="1"/>
  <c r="AL57" i="1"/>
  <c r="AK57" i="1"/>
  <c r="AJ57" i="1"/>
  <c r="AH57" i="1" s="1"/>
  <c r="W57" i="1"/>
  <c r="U57" i="1" s="1"/>
  <c r="V57" i="1"/>
  <c r="Q57" i="1"/>
  <c r="N57" i="1"/>
  <c r="AN56" i="1"/>
  <c r="AM56" i="1"/>
  <c r="AK56" i="1"/>
  <c r="AJ56" i="1"/>
  <c r="AI56" i="1"/>
  <c r="AH56" i="1"/>
  <c r="W56" i="1"/>
  <c r="V56" i="1"/>
  <c r="U56" i="1" s="1"/>
  <c r="N56" i="1"/>
  <c r="L56" i="1"/>
  <c r="I56" i="1"/>
  <c r="H56" i="1"/>
  <c r="G56" i="1"/>
  <c r="Y56" i="1" s="1"/>
  <c r="AN55" i="1"/>
  <c r="AM55" i="1"/>
  <c r="AL55" i="1"/>
  <c r="Q55" i="1" s="1"/>
  <c r="AK55" i="1"/>
  <c r="AJ55" i="1"/>
  <c r="AH55" i="1"/>
  <c r="G55" i="1" s="1"/>
  <c r="W55" i="1"/>
  <c r="V55" i="1"/>
  <c r="U55" i="1"/>
  <c r="N55" i="1"/>
  <c r="I55" i="1"/>
  <c r="AN54" i="1"/>
  <c r="AM54" i="1"/>
  <c r="AK54" i="1"/>
  <c r="AL54" i="1" s="1"/>
  <c r="Q54" i="1" s="1"/>
  <c r="AJ54" i="1"/>
  <c r="AH54" i="1" s="1"/>
  <c r="AI54" i="1"/>
  <c r="W54" i="1"/>
  <c r="V54" i="1"/>
  <c r="U54" i="1" s="1"/>
  <c r="N54" i="1"/>
  <c r="L54" i="1"/>
  <c r="H54" i="1"/>
  <c r="AN53" i="1"/>
  <c r="AM53" i="1"/>
  <c r="AL53" i="1"/>
  <c r="Q53" i="1" s="1"/>
  <c r="AK53" i="1"/>
  <c r="AJ53" i="1"/>
  <c r="AH53" i="1"/>
  <c r="W53" i="1"/>
  <c r="V53" i="1"/>
  <c r="U53" i="1"/>
  <c r="N53" i="1"/>
  <c r="AN52" i="1"/>
  <c r="AM52" i="1"/>
  <c r="AK52" i="1"/>
  <c r="AL52" i="1" s="1"/>
  <c r="Q52" i="1" s="1"/>
  <c r="AJ52" i="1"/>
  <c r="AI52" i="1"/>
  <c r="AH52" i="1"/>
  <c r="W52" i="1"/>
  <c r="V52" i="1"/>
  <c r="U52" i="1" s="1"/>
  <c r="N52" i="1"/>
  <c r="L52" i="1"/>
  <c r="I52" i="1"/>
  <c r="H52" i="1"/>
  <c r="G52" i="1"/>
  <c r="Y52" i="1" s="1"/>
  <c r="AN51" i="1"/>
  <c r="AM51" i="1"/>
  <c r="AL51" i="1"/>
  <c r="Q51" i="1" s="1"/>
  <c r="AK51" i="1"/>
  <c r="AJ51" i="1"/>
  <c r="AH51" i="1" s="1"/>
  <c r="W51" i="1"/>
  <c r="V51" i="1"/>
  <c r="U51" i="1"/>
  <c r="N51" i="1"/>
  <c r="I51" i="1"/>
  <c r="AN50" i="1"/>
  <c r="AM50" i="1"/>
  <c r="AK50" i="1"/>
  <c r="AL50" i="1" s="1"/>
  <c r="Q50" i="1" s="1"/>
  <c r="AJ50" i="1"/>
  <c r="AI50" i="1"/>
  <c r="AH50" i="1"/>
  <c r="G50" i="1" s="1"/>
  <c r="W50" i="1"/>
  <c r="V50" i="1"/>
  <c r="U50" i="1" s="1"/>
  <c r="N50" i="1"/>
  <c r="L50" i="1"/>
  <c r="I50" i="1"/>
  <c r="H50" i="1"/>
  <c r="AN49" i="1"/>
  <c r="Q49" i="1" s="1"/>
  <c r="AM49" i="1"/>
  <c r="AL49" i="1"/>
  <c r="AK49" i="1"/>
  <c r="AJ49" i="1"/>
  <c r="AH49" i="1" s="1"/>
  <c r="W49" i="1"/>
  <c r="U49" i="1" s="1"/>
  <c r="V49" i="1"/>
  <c r="N49" i="1"/>
  <c r="G49" i="1"/>
  <c r="Y49" i="1" s="1"/>
  <c r="AN48" i="1"/>
  <c r="AM48" i="1"/>
  <c r="AK48" i="1"/>
  <c r="AL48" i="1" s="1"/>
  <c r="Q48" i="1" s="1"/>
  <c r="AJ48" i="1"/>
  <c r="AH48" i="1" s="1"/>
  <c r="W48" i="1"/>
  <c r="V48" i="1"/>
  <c r="U48" i="1" s="1"/>
  <c r="N48" i="1"/>
  <c r="L48" i="1"/>
  <c r="AN47" i="1"/>
  <c r="AM47" i="1"/>
  <c r="AL47" i="1"/>
  <c r="AK47" i="1"/>
  <c r="AJ47" i="1"/>
  <c r="AH47" i="1" s="1"/>
  <c r="W47" i="1"/>
  <c r="U47" i="1" s="1"/>
  <c r="V47" i="1"/>
  <c r="Q47" i="1"/>
  <c r="N47" i="1"/>
  <c r="AN46" i="1"/>
  <c r="AM46" i="1"/>
  <c r="AK46" i="1"/>
  <c r="AJ46" i="1"/>
  <c r="AI46" i="1"/>
  <c r="AH46" i="1"/>
  <c r="G46" i="1" s="1"/>
  <c r="W46" i="1"/>
  <c r="V46" i="1"/>
  <c r="U46" i="1" s="1"/>
  <c r="N46" i="1"/>
  <c r="L46" i="1"/>
  <c r="I46" i="1"/>
  <c r="H46" i="1"/>
  <c r="AN45" i="1"/>
  <c r="AM45" i="1"/>
  <c r="AL45" i="1"/>
  <c r="Q45" i="1" s="1"/>
  <c r="AK45" i="1"/>
  <c r="AJ45" i="1"/>
  <c r="AH45" i="1" s="1"/>
  <c r="W45" i="1"/>
  <c r="V45" i="1"/>
  <c r="U45" i="1"/>
  <c r="N45" i="1"/>
  <c r="AN44" i="1"/>
  <c r="AM44" i="1"/>
  <c r="AK44" i="1"/>
  <c r="AJ44" i="1"/>
  <c r="AH44" i="1" s="1"/>
  <c r="I44" i="1" s="1"/>
  <c r="W44" i="1"/>
  <c r="V44" i="1"/>
  <c r="N44" i="1"/>
  <c r="L44" i="1"/>
  <c r="G44" i="1"/>
  <c r="Y44" i="1" s="1"/>
  <c r="AN43" i="1"/>
  <c r="AM43" i="1"/>
  <c r="AK43" i="1"/>
  <c r="AL43" i="1" s="1"/>
  <c r="Q43" i="1" s="1"/>
  <c r="AJ43" i="1"/>
  <c r="AH43" i="1" s="1"/>
  <c r="W43" i="1"/>
  <c r="V43" i="1"/>
  <c r="U43" i="1" s="1"/>
  <c r="N43" i="1"/>
  <c r="AN42" i="1"/>
  <c r="AM42" i="1"/>
  <c r="AK42" i="1"/>
  <c r="AL42" i="1" s="1"/>
  <c r="Q42" i="1" s="1"/>
  <c r="AJ42" i="1"/>
  <c r="AH42" i="1"/>
  <c r="AI42" i="1" s="1"/>
  <c r="W42" i="1"/>
  <c r="V42" i="1"/>
  <c r="U42" i="1"/>
  <c r="N42" i="1"/>
  <c r="L42" i="1"/>
  <c r="I42" i="1"/>
  <c r="H42" i="1"/>
  <c r="AN41" i="1"/>
  <c r="AM41" i="1"/>
  <c r="AL41" i="1"/>
  <c r="AK41" i="1"/>
  <c r="AJ41" i="1"/>
  <c r="AH41" i="1"/>
  <c r="G41" i="1" s="1"/>
  <c r="W41" i="1"/>
  <c r="V41" i="1"/>
  <c r="U41" i="1"/>
  <c r="Q41" i="1"/>
  <c r="R41" i="1" s="1"/>
  <c r="S41" i="1" s="1"/>
  <c r="N41" i="1"/>
  <c r="I41" i="1"/>
  <c r="AN40" i="1"/>
  <c r="AM40" i="1"/>
  <c r="AL40" i="1" s="1"/>
  <c r="Q40" i="1" s="1"/>
  <c r="AK40" i="1"/>
  <c r="AJ40" i="1"/>
  <c r="AH40" i="1" s="1"/>
  <c r="W40" i="1"/>
  <c r="V40" i="1"/>
  <c r="U40" i="1" s="1"/>
  <c r="N40" i="1"/>
  <c r="AN39" i="1"/>
  <c r="AM39" i="1"/>
  <c r="AK39" i="1"/>
  <c r="AL39" i="1" s="1"/>
  <c r="Q39" i="1" s="1"/>
  <c r="AJ39" i="1"/>
  <c r="AH39" i="1" s="1"/>
  <c r="W39" i="1"/>
  <c r="V39" i="1"/>
  <c r="U39" i="1" s="1"/>
  <c r="N39" i="1"/>
  <c r="AN38" i="1"/>
  <c r="AM38" i="1"/>
  <c r="AK38" i="1"/>
  <c r="AL38" i="1" s="1"/>
  <c r="Q38" i="1" s="1"/>
  <c r="AJ38" i="1"/>
  <c r="AH38" i="1"/>
  <c r="AI38" i="1" s="1"/>
  <c r="W38" i="1"/>
  <c r="V38" i="1"/>
  <c r="U38" i="1"/>
  <c r="N38" i="1"/>
  <c r="L38" i="1"/>
  <c r="I38" i="1"/>
  <c r="H38" i="1"/>
  <c r="AN37" i="1"/>
  <c r="AM37" i="1"/>
  <c r="AL37" i="1"/>
  <c r="AK37" i="1"/>
  <c r="AJ37" i="1"/>
  <c r="AH37" i="1"/>
  <c r="G37" i="1" s="1"/>
  <c r="W37" i="1"/>
  <c r="V37" i="1"/>
  <c r="U37" i="1"/>
  <c r="Q37" i="1"/>
  <c r="R37" i="1" s="1"/>
  <c r="S37" i="1" s="1"/>
  <c r="N37" i="1"/>
  <c r="I37" i="1"/>
  <c r="AN36" i="1"/>
  <c r="AM36" i="1"/>
  <c r="AL36" i="1" s="1"/>
  <c r="Q36" i="1" s="1"/>
  <c r="AK36" i="1"/>
  <c r="AJ36" i="1"/>
  <c r="AH36" i="1" s="1"/>
  <c r="W36" i="1"/>
  <c r="V36" i="1"/>
  <c r="U36" i="1" s="1"/>
  <c r="N36" i="1"/>
  <c r="AN35" i="1"/>
  <c r="AM35" i="1"/>
  <c r="AK35" i="1"/>
  <c r="AL35" i="1" s="1"/>
  <c r="Q35" i="1" s="1"/>
  <c r="AJ35" i="1"/>
  <c r="AH35" i="1" s="1"/>
  <c r="W35" i="1"/>
  <c r="V35" i="1"/>
  <c r="U35" i="1" s="1"/>
  <c r="N35" i="1"/>
  <c r="AN34" i="1"/>
  <c r="AM34" i="1"/>
  <c r="AK34" i="1"/>
  <c r="AL34" i="1" s="1"/>
  <c r="Q34" i="1" s="1"/>
  <c r="AJ34" i="1"/>
  <c r="AH34" i="1"/>
  <c r="AI34" i="1" s="1"/>
  <c r="W34" i="1"/>
  <c r="V34" i="1"/>
  <c r="U34" i="1"/>
  <c r="N34" i="1"/>
  <c r="L34" i="1"/>
  <c r="I34" i="1"/>
  <c r="H34" i="1"/>
  <c r="AN33" i="1"/>
  <c r="AM33" i="1"/>
  <c r="AL33" i="1"/>
  <c r="AK33" i="1"/>
  <c r="AJ33" i="1"/>
  <c r="AH33" i="1"/>
  <c r="G33" i="1" s="1"/>
  <c r="W33" i="1"/>
  <c r="V33" i="1"/>
  <c r="U33" i="1"/>
  <c r="Q33" i="1"/>
  <c r="R33" i="1" s="1"/>
  <c r="S33" i="1" s="1"/>
  <c r="N33" i="1"/>
  <c r="I33" i="1"/>
  <c r="AN32" i="1"/>
  <c r="AM32" i="1"/>
  <c r="AK32" i="1"/>
  <c r="AL32" i="1" s="1"/>
  <c r="Q32" i="1" s="1"/>
  <c r="AJ32" i="1"/>
  <c r="AH32" i="1" s="1"/>
  <c r="W32" i="1"/>
  <c r="V32" i="1"/>
  <c r="U32" i="1" s="1"/>
  <c r="N32" i="1"/>
  <c r="AN31" i="1"/>
  <c r="AM31" i="1"/>
  <c r="AK31" i="1"/>
  <c r="AL31" i="1" s="1"/>
  <c r="Q31" i="1" s="1"/>
  <c r="AJ31" i="1"/>
  <c r="AH31" i="1" s="1"/>
  <c r="W31" i="1"/>
  <c r="V31" i="1"/>
  <c r="U31" i="1" s="1"/>
  <c r="N31" i="1"/>
  <c r="AN30" i="1"/>
  <c r="AM30" i="1"/>
  <c r="AK30" i="1"/>
  <c r="AL30" i="1" s="1"/>
  <c r="Q30" i="1" s="1"/>
  <c r="AJ30" i="1"/>
  <c r="AH30" i="1"/>
  <c r="AI30" i="1" s="1"/>
  <c r="W30" i="1"/>
  <c r="V30" i="1"/>
  <c r="U30" i="1"/>
  <c r="N30" i="1"/>
  <c r="L30" i="1"/>
  <c r="I30" i="1"/>
  <c r="H30" i="1"/>
  <c r="AN29" i="1"/>
  <c r="AM29" i="1"/>
  <c r="AL29" i="1"/>
  <c r="AK29" i="1"/>
  <c r="AJ29" i="1"/>
  <c r="AH29" i="1"/>
  <c r="G29" i="1" s="1"/>
  <c r="W29" i="1"/>
  <c r="V29" i="1"/>
  <c r="U29" i="1"/>
  <c r="Q29" i="1"/>
  <c r="R29" i="1" s="1"/>
  <c r="S29" i="1" s="1"/>
  <c r="N29" i="1"/>
  <c r="I29" i="1"/>
  <c r="AN28" i="1"/>
  <c r="AM28" i="1"/>
  <c r="AK28" i="1"/>
  <c r="AL28" i="1" s="1"/>
  <c r="Q28" i="1" s="1"/>
  <c r="AJ28" i="1"/>
  <c r="AH28" i="1" s="1"/>
  <c r="W28" i="1"/>
  <c r="V28" i="1"/>
  <c r="U28" i="1" s="1"/>
  <c r="N28" i="1"/>
  <c r="AN27" i="1"/>
  <c r="AM27" i="1"/>
  <c r="AK27" i="1"/>
  <c r="AL27" i="1" s="1"/>
  <c r="Q27" i="1" s="1"/>
  <c r="AJ27" i="1"/>
  <c r="AH27" i="1" s="1"/>
  <c r="W27" i="1"/>
  <c r="U27" i="1" s="1"/>
  <c r="V27" i="1"/>
  <c r="N27" i="1"/>
  <c r="AN26" i="1"/>
  <c r="AM26" i="1"/>
  <c r="AK26" i="1"/>
  <c r="AL26" i="1" s="1"/>
  <c r="Q26" i="1" s="1"/>
  <c r="AJ26" i="1"/>
  <c r="AH26" i="1"/>
  <c r="AI26" i="1" s="1"/>
  <c r="W26" i="1"/>
  <c r="V26" i="1"/>
  <c r="U26" i="1"/>
  <c r="N26" i="1"/>
  <c r="L26" i="1"/>
  <c r="I26" i="1"/>
  <c r="H26" i="1"/>
  <c r="AN25" i="1"/>
  <c r="AM25" i="1"/>
  <c r="AL25" i="1"/>
  <c r="AK25" i="1"/>
  <c r="AJ25" i="1"/>
  <c r="AH25" i="1"/>
  <c r="G25" i="1" s="1"/>
  <c r="W25" i="1"/>
  <c r="V25" i="1"/>
  <c r="U25" i="1"/>
  <c r="Q25" i="1"/>
  <c r="R25" i="1" s="1"/>
  <c r="S25" i="1" s="1"/>
  <c r="N25" i="1"/>
  <c r="I25" i="1"/>
  <c r="AN24" i="1"/>
  <c r="AM24" i="1"/>
  <c r="AK24" i="1"/>
  <c r="AL24" i="1" s="1"/>
  <c r="Q24" i="1" s="1"/>
  <c r="AJ24" i="1"/>
  <c r="AH24" i="1" s="1"/>
  <c r="W24" i="1"/>
  <c r="V24" i="1"/>
  <c r="U24" i="1" s="1"/>
  <c r="N24" i="1"/>
  <c r="AN23" i="1"/>
  <c r="AM23" i="1"/>
  <c r="AK23" i="1"/>
  <c r="AL23" i="1" s="1"/>
  <c r="Q23" i="1" s="1"/>
  <c r="AJ23" i="1"/>
  <c r="AH23" i="1" s="1"/>
  <c r="W23" i="1"/>
  <c r="U23" i="1" s="1"/>
  <c r="V23" i="1"/>
  <c r="N23" i="1"/>
  <c r="G23" i="1"/>
  <c r="Y23" i="1" s="1"/>
  <c r="AN22" i="1"/>
  <c r="AM22" i="1"/>
  <c r="AK22" i="1"/>
  <c r="AL22" i="1" s="1"/>
  <c r="Q22" i="1" s="1"/>
  <c r="AJ22" i="1"/>
  <c r="AH22" i="1"/>
  <c r="AI22" i="1" s="1"/>
  <c r="W22" i="1"/>
  <c r="V22" i="1"/>
  <c r="U22" i="1"/>
  <c r="N22" i="1"/>
  <c r="L22" i="1"/>
  <c r="I22" i="1"/>
  <c r="H22" i="1"/>
  <c r="AN21" i="1"/>
  <c r="AM21" i="1"/>
  <c r="AL21" i="1"/>
  <c r="AK21" i="1"/>
  <c r="AJ21" i="1"/>
  <c r="AH21" i="1"/>
  <c r="W21" i="1"/>
  <c r="V21" i="1"/>
  <c r="U21" i="1"/>
  <c r="Q21" i="1"/>
  <c r="N21" i="1"/>
  <c r="I21" i="1"/>
  <c r="AN20" i="1"/>
  <c r="AM20" i="1"/>
  <c r="AK20" i="1"/>
  <c r="AJ20" i="1"/>
  <c r="AH20" i="1" s="1"/>
  <c r="W20" i="1"/>
  <c r="V20" i="1"/>
  <c r="U20" i="1" s="1"/>
  <c r="N20" i="1"/>
  <c r="AN19" i="1"/>
  <c r="AM19" i="1"/>
  <c r="AK19" i="1"/>
  <c r="AL19" i="1" s="1"/>
  <c r="AJ19" i="1"/>
  <c r="AH19" i="1" s="1"/>
  <c r="W19" i="1"/>
  <c r="V19" i="1"/>
  <c r="U19" i="1" s="1"/>
  <c r="N19" i="1"/>
  <c r="G19" i="1"/>
  <c r="Y19" i="1" s="1"/>
  <c r="AN18" i="1"/>
  <c r="AM18" i="1"/>
  <c r="AK18" i="1"/>
  <c r="AL18" i="1" s="1"/>
  <c r="Q18" i="1" s="1"/>
  <c r="AJ18" i="1"/>
  <c r="AH18" i="1"/>
  <c r="G18" i="1" s="1"/>
  <c r="W18" i="1"/>
  <c r="V18" i="1"/>
  <c r="U18" i="1"/>
  <c r="N18" i="1"/>
  <c r="L18" i="1"/>
  <c r="I18" i="1"/>
  <c r="H18" i="1"/>
  <c r="AN17" i="1"/>
  <c r="AM17" i="1"/>
  <c r="AL17" i="1" s="1"/>
  <c r="Q17" i="1" s="1"/>
  <c r="AK17" i="1"/>
  <c r="AJ17" i="1"/>
  <c r="AI17" i="1"/>
  <c r="AH17" i="1"/>
  <c r="Y17" i="1"/>
  <c r="W17" i="1"/>
  <c r="V17" i="1"/>
  <c r="U17" i="1" s="1"/>
  <c r="N17" i="1"/>
  <c r="I17" i="1"/>
  <c r="G17" i="1"/>
  <c r="R18" i="1" l="1"/>
  <c r="S18" i="1" s="1"/>
  <c r="O18" i="1" s="1"/>
  <c r="M18" i="1" s="1"/>
  <c r="P18" i="1" s="1"/>
  <c r="J18" i="1" s="1"/>
  <c r="K18" i="1" s="1"/>
  <c r="R17" i="1"/>
  <c r="S17" i="1" s="1"/>
  <c r="Z17" i="1" s="1"/>
  <c r="L20" i="1"/>
  <c r="H20" i="1"/>
  <c r="G20" i="1"/>
  <c r="I20" i="1"/>
  <c r="G21" i="1"/>
  <c r="AI21" i="1"/>
  <c r="L21" i="1"/>
  <c r="H21" i="1"/>
  <c r="L24" i="1"/>
  <c r="H24" i="1"/>
  <c r="G24" i="1"/>
  <c r="AI24" i="1"/>
  <c r="I24" i="1"/>
  <c r="AA29" i="1"/>
  <c r="T29" i="1"/>
  <c r="X29" i="1" s="1"/>
  <c r="O29" i="1"/>
  <c r="M29" i="1" s="1"/>
  <c r="P29" i="1" s="1"/>
  <c r="Y29" i="1"/>
  <c r="L32" i="1"/>
  <c r="H32" i="1"/>
  <c r="G32" i="1"/>
  <c r="AI32" i="1"/>
  <c r="I32" i="1"/>
  <c r="AA37" i="1"/>
  <c r="T37" i="1"/>
  <c r="X37" i="1" s="1"/>
  <c r="O37" i="1"/>
  <c r="M37" i="1" s="1"/>
  <c r="P37" i="1" s="1"/>
  <c r="Y37" i="1"/>
  <c r="L40" i="1"/>
  <c r="H40" i="1"/>
  <c r="G40" i="1"/>
  <c r="AI40" i="1"/>
  <c r="I40" i="1"/>
  <c r="L45" i="1"/>
  <c r="H45" i="1"/>
  <c r="AI45" i="1"/>
  <c r="I45" i="1"/>
  <c r="G45" i="1"/>
  <c r="L17" i="1"/>
  <c r="H17" i="1"/>
  <c r="Z18" i="1"/>
  <c r="I19" i="1"/>
  <c r="L19" i="1"/>
  <c r="H19" i="1"/>
  <c r="AI19" i="1"/>
  <c r="AL20" i="1"/>
  <c r="Q20" i="1" s="1"/>
  <c r="I23" i="1"/>
  <c r="L23" i="1"/>
  <c r="H23" i="1"/>
  <c r="AI23" i="1"/>
  <c r="Z24" i="1"/>
  <c r="R24" i="1"/>
  <c r="S24" i="1" s="1"/>
  <c r="Z25" i="1"/>
  <c r="I31" i="1"/>
  <c r="L31" i="1"/>
  <c r="H31" i="1"/>
  <c r="G31" i="1"/>
  <c r="AI31" i="1"/>
  <c r="R32" i="1"/>
  <c r="S32" i="1" s="1"/>
  <c r="Z32" i="1" s="1"/>
  <c r="Z33" i="1"/>
  <c r="I39" i="1"/>
  <c r="L39" i="1"/>
  <c r="H39" i="1"/>
  <c r="G39" i="1"/>
  <c r="AI39" i="1"/>
  <c r="Z41" i="1"/>
  <c r="AI47" i="1"/>
  <c r="L47" i="1"/>
  <c r="H47" i="1"/>
  <c r="I47" i="1"/>
  <c r="G47" i="1"/>
  <c r="Y18" i="1"/>
  <c r="Q19" i="1"/>
  <c r="R23" i="1"/>
  <c r="S23" i="1" s="1"/>
  <c r="O25" i="1"/>
  <c r="M25" i="1" s="1"/>
  <c r="P25" i="1" s="1"/>
  <c r="Y25" i="1"/>
  <c r="L28" i="1"/>
  <c r="H28" i="1"/>
  <c r="G28" i="1"/>
  <c r="AI28" i="1"/>
  <c r="I28" i="1"/>
  <c r="R31" i="1"/>
  <c r="S31" i="1" s="1"/>
  <c r="Z31" i="1" s="1"/>
  <c r="AA33" i="1"/>
  <c r="T33" i="1"/>
  <c r="X33" i="1" s="1"/>
  <c r="O33" i="1"/>
  <c r="M33" i="1" s="1"/>
  <c r="P33" i="1" s="1"/>
  <c r="Y33" i="1"/>
  <c r="L36" i="1"/>
  <c r="H36" i="1"/>
  <c r="G36" i="1"/>
  <c r="R36" i="1" s="1"/>
  <c r="S36" i="1" s="1"/>
  <c r="AI36" i="1"/>
  <c r="I36" i="1"/>
  <c r="R39" i="1"/>
  <c r="S39" i="1" s="1"/>
  <c r="Z39" i="1" s="1"/>
  <c r="R40" i="1"/>
  <c r="S40" i="1" s="1"/>
  <c r="AA41" i="1"/>
  <c r="T41" i="1"/>
  <c r="X41" i="1" s="1"/>
  <c r="O41" i="1"/>
  <c r="M41" i="1" s="1"/>
  <c r="P41" i="1" s="1"/>
  <c r="Y41" i="1"/>
  <c r="R45" i="1"/>
  <c r="S45" i="1" s="1"/>
  <c r="Z21" i="1"/>
  <c r="AA25" i="1"/>
  <c r="T25" i="1"/>
  <c r="X25" i="1" s="1"/>
  <c r="AI20" i="1"/>
  <c r="R21" i="1"/>
  <c r="S21" i="1" s="1"/>
  <c r="I27" i="1"/>
  <c r="L27" i="1"/>
  <c r="H27" i="1"/>
  <c r="G27" i="1"/>
  <c r="AI27" i="1"/>
  <c r="R28" i="1"/>
  <c r="S28" i="1" s="1"/>
  <c r="Z28" i="1" s="1"/>
  <c r="Z29" i="1"/>
  <c r="R30" i="1"/>
  <c r="S30" i="1" s="1"/>
  <c r="I35" i="1"/>
  <c r="L35" i="1"/>
  <c r="H35" i="1"/>
  <c r="G35" i="1"/>
  <c r="AI35" i="1"/>
  <c r="Z37" i="1"/>
  <c r="R38" i="1"/>
  <c r="S38" i="1" s="1"/>
  <c r="I43" i="1"/>
  <c r="L43" i="1"/>
  <c r="H43" i="1"/>
  <c r="G43" i="1"/>
  <c r="AI43" i="1"/>
  <c r="AI18" i="1"/>
  <c r="G22" i="1"/>
  <c r="H25" i="1"/>
  <c r="L25" i="1"/>
  <c r="AB25" i="1"/>
  <c r="G26" i="1"/>
  <c r="R26" i="1" s="1"/>
  <c r="S26" i="1" s="1"/>
  <c r="H29" i="1"/>
  <c r="L29" i="1"/>
  <c r="AB29" i="1"/>
  <c r="G30" i="1"/>
  <c r="H33" i="1"/>
  <c r="L33" i="1"/>
  <c r="AB33" i="1"/>
  <c r="G34" i="1"/>
  <c r="R34" i="1" s="1"/>
  <c r="S34" i="1" s="1"/>
  <c r="H37" i="1"/>
  <c r="L37" i="1"/>
  <c r="AB37" i="1"/>
  <c r="G38" i="1"/>
  <c r="H41" i="1"/>
  <c r="L41" i="1"/>
  <c r="AB41" i="1"/>
  <c r="G42" i="1"/>
  <c r="R42" i="1" s="1"/>
  <c r="S42" i="1" s="1"/>
  <c r="I48" i="1"/>
  <c r="G48" i="1"/>
  <c r="R48" i="1" s="1"/>
  <c r="S48" i="1" s="1"/>
  <c r="I49" i="1"/>
  <c r="L49" i="1"/>
  <c r="H49" i="1"/>
  <c r="AI49" i="1"/>
  <c r="R49" i="1"/>
  <c r="S49" i="1" s="1"/>
  <c r="AI51" i="1"/>
  <c r="G51" i="1"/>
  <c r="L51" i="1"/>
  <c r="H51" i="1"/>
  <c r="R52" i="1"/>
  <c r="S52" i="1" s="1"/>
  <c r="AB60" i="1"/>
  <c r="U44" i="1"/>
  <c r="AL44" i="1"/>
  <c r="Q44" i="1" s="1"/>
  <c r="Z45" i="1"/>
  <c r="AL46" i="1"/>
  <c r="Q46" i="1" s="1"/>
  <c r="Z52" i="1"/>
  <c r="L53" i="1"/>
  <c r="H53" i="1"/>
  <c r="AI53" i="1"/>
  <c r="G53" i="1"/>
  <c r="R53" i="1" s="1"/>
  <c r="S53" i="1" s="1"/>
  <c r="AA77" i="1"/>
  <c r="AB77" i="1" s="1"/>
  <c r="Z77" i="1"/>
  <c r="T77" i="1"/>
  <c r="X77" i="1" s="1"/>
  <c r="AI25" i="1"/>
  <c r="AI29" i="1"/>
  <c r="AI33" i="1"/>
  <c r="AI37" i="1"/>
  <c r="AI41" i="1"/>
  <c r="Y46" i="1"/>
  <c r="R47" i="1"/>
  <c r="S47" i="1" s="1"/>
  <c r="Z47" i="1" s="1"/>
  <c r="Z49" i="1"/>
  <c r="R50" i="1"/>
  <c r="S50" i="1" s="1"/>
  <c r="Z50" i="1" s="1"/>
  <c r="O50" i="1"/>
  <c r="M50" i="1" s="1"/>
  <c r="P50" i="1" s="1"/>
  <c r="J50" i="1" s="1"/>
  <c r="K50" i="1" s="1"/>
  <c r="Y50" i="1"/>
  <c r="R55" i="1"/>
  <c r="S55" i="1" s="1"/>
  <c r="L57" i="1"/>
  <c r="H57" i="1"/>
  <c r="AI57" i="1"/>
  <c r="G57" i="1"/>
  <c r="I57" i="1"/>
  <c r="AI59" i="1"/>
  <c r="L59" i="1"/>
  <c r="H59" i="1"/>
  <c r="G59" i="1"/>
  <c r="I59" i="1"/>
  <c r="O61" i="1"/>
  <c r="M61" i="1" s="1"/>
  <c r="P61" i="1" s="1"/>
  <c r="Y61" i="1"/>
  <c r="Z64" i="1"/>
  <c r="H44" i="1"/>
  <c r="AI44" i="1"/>
  <c r="H48" i="1"/>
  <c r="AI48" i="1"/>
  <c r="I53" i="1"/>
  <c r="Y55" i="1"/>
  <c r="G54" i="1"/>
  <c r="I54" i="1"/>
  <c r="Z55" i="1"/>
  <c r="AL56" i="1"/>
  <c r="Q56" i="1" s="1"/>
  <c r="L58" i="1"/>
  <c r="AL58" i="1"/>
  <c r="Q58" i="1" s="1"/>
  <c r="R61" i="1"/>
  <c r="S61" i="1" s="1"/>
  <c r="L65" i="1"/>
  <c r="H65" i="1"/>
  <c r="G65" i="1"/>
  <c r="AI65" i="1"/>
  <c r="AL68" i="1"/>
  <c r="Q68" i="1" s="1"/>
  <c r="Y72" i="1"/>
  <c r="Y79" i="1"/>
  <c r="I155" i="1"/>
  <c r="L155" i="1"/>
  <c r="H155" i="1"/>
  <c r="AI155" i="1"/>
  <c r="G155" i="1"/>
  <c r="AI158" i="1"/>
  <c r="I158" i="1"/>
  <c r="H158" i="1"/>
  <c r="G158" i="1"/>
  <c r="L158" i="1"/>
  <c r="AI55" i="1"/>
  <c r="L55" i="1"/>
  <c r="H55" i="1"/>
  <c r="R57" i="1"/>
  <c r="S57" i="1" s="1"/>
  <c r="Y68" i="1"/>
  <c r="R73" i="1"/>
  <c r="S73" i="1" s="1"/>
  <c r="Z73" i="1" s="1"/>
  <c r="AI74" i="1"/>
  <c r="G74" i="1"/>
  <c r="I74" i="1"/>
  <c r="R76" i="1"/>
  <c r="S76" i="1" s="1"/>
  <c r="L76" i="1"/>
  <c r="H76" i="1"/>
  <c r="AI76" i="1"/>
  <c r="I76" i="1"/>
  <c r="G76" i="1"/>
  <c r="R79" i="1"/>
  <c r="S79" i="1" s="1"/>
  <c r="O79" i="1" s="1"/>
  <c r="M79" i="1" s="1"/>
  <c r="P79" i="1" s="1"/>
  <c r="J79" i="1" s="1"/>
  <c r="K79" i="1" s="1"/>
  <c r="I84" i="1"/>
  <c r="L84" i="1"/>
  <c r="H84" i="1"/>
  <c r="G84" i="1"/>
  <c r="AI84" i="1"/>
  <c r="H58" i="1"/>
  <c r="T60" i="1"/>
  <c r="X60" i="1" s="1"/>
  <c r="Z61" i="1"/>
  <c r="O63" i="1"/>
  <c r="M63" i="1" s="1"/>
  <c r="P63" i="1" s="1"/>
  <c r="R64" i="1"/>
  <c r="S64" i="1" s="1"/>
  <c r="G70" i="1"/>
  <c r="AI70" i="1"/>
  <c r="I70" i="1"/>
  <c r="AI71" i="1"/>
  <c r="I71" i="1"/>
  <c r="L71" i="1"/>
  <c r="H71" i="1"/>
  <c r="R71" i="1"/>
  <c r="S71" i="1" s="1"/>
  <c r="L73" i="1"/>
  <c r="H73" i="1"/>
  <c r="G73" i="1"/>
  <c r="AI73" i="1"/>
  <c r="O78" i="1"/>
  <c r="M78" i="1" s="1"/>
  <c r="P78" i="1" s="1"/>
  <c r="Y78" i="1"/>
  <c r="R78" i="1"/>
  <c r="S78" i="1" s="1"/>
  <c r="AI90" i="1"/>
  <c r="G90" i="1"/>
  <c r="I90" i="1"/>
  <c r="H90" i="1"/>
  <c r="Y91" i="1"/>
  <c r="R91" i="1"/>
  <c r="S91" i="1" s="1"/>
  <c r="L96" i="1"/>
  <c r="H96" i="1"/>
  <c r="G96" i="1"/>
  <c r="AI96" i="1"/>
  <c r="I96" i="1"/>
  <c r="G58" i="1"/>
  <c r="I58" i="1"/>
  <c r="L61" i="1"/>
  <c r="H61" i="1"/>
  <c r="AI61" i="1"/>
  <c r="G62" i="1"/>
  <c r="AI62" i="1"/>
  <c r="I62" i="1"/>
  <c r="AI63" i="1"/>
  <c r="I63" i="1"/>
  <c r="L63" i="1"/>
  <c r="H63" i="1"/>
  <c r="R63" i="1"/>
  <c r="S63" i="1" s="1"/>
  <c r="R65" i="1"/>
  <c r="S65" i="1" s="1"/>
  <c r="Z65" i="1" s="1"/>
  <c r="G66" i="1"/>
  <c r="AI66" i="1"/>
  <c r="I66" i="1"/>
  <c r="AI67" i="1"/>
  <c r="I67" i="1"/>
  <c r="L67" i="1"/>
  <c r="H67" i="1"/>
  <c r="R67" i="1"/>
  <c r="S67" i="1" s="1"/>
  <c r="L69" i="1"/>
  <c r="H69" i="1"/>
  <c r="G69" i="1"/>
  <c r="R69" i="1" s="1"/>
  <c r="S69" i="1" s="1"/>
  <c r="AI69" i="1"/>
  <c r="AL72" i="1"/>
  <c r="Q72" i="1" s="1"/>
  <c r="Z82" i="1"/>
  <c r="Y82" i="1"/>
  <c r="L85" i="1"/>
  <c r="H85" i="1"/>
  <c r="G85" i="1"/>
  <c r="AI85" i="1"/>
  <c r="AI93" i="1"/>
  <c r="L93" i="1"/>
  <c r="G93" i="1"/>
  <c r="R93" i="1" s="1"/>
  <c r="S93" i="1" s="1"/>
  <c r="I93" i="1"/>
  <c r="H93" i="1"/>
  <c r="Y94" i="1"/>
  <c r="L100" i="1"/>
  <c r="H100" i="1"/>
  <c r="G100" i="1"/>
  <c r="AI100" i="1"/>
  <c r="I100" i="1"/>
  <c r="O52" i="1"/>
  <c r="M52" i="1" s="1"/>
  <c r="P52" i="1" s="1"/>
  <c r="J52" i="1" s="1"/>
  <c r="K52" i="1" s="1"/>
  <c r="O60" i="1"/>
  <c r="M60" i="1" s="1"/>
  <c r="P60" i="1" s="1"/>
  <c r="J60" i="1" s="1"/>
  <c r="K60" i="1" s="1"/>
  <c r="O64" i="1"/>
  <c r="M64" i="1" s="1"/>
  <c r="P64" i="1" s="1"/>
  <c r="J64" i="1" s="1"/>
  <c r="K64" i="1" s="1"/>
  <c r="O77" i="1"/>
  <c r="M77" i="1" s="1"/>
  <c r="P77" i="1" s="1"/>
  <c r="J77" i="1" s="1"/>
  <c r="K77" i="1" s="1"/>
  <c r="H78" i="1"/>
  <c r="Q80" i="1"/>
  <c r="AI83" i="1"/>
  <c r="I83" i="1"/>
  <c r="L83" i="1"/>
  <c r="H83" i="1"/>
  <c r="Y86" i="1"/>
  <c r="I88" i="1"/>
  <c r="L88" i="1"/>
  <c r="H88" i="1"/>
  <c r="G88" i="1"/>
  <c r="L89" i="1"/>
  <c r="H89" i="1"/>
  <c r="G89" i="1"/>
  <c r="R89" i="1" s="1"/>
  <c r="S89" i="1" s="1"/>
  <c r="AI89" i="1"/>
  <c r="Z100" i="1"/>
  <c r="Z103" i="1"/>
  <c r="Q75" i="1"/>
  <c r="Z78" i="1"/>
  <c r="L81" i="1"/>
  <c r="H81" i="1"/>
  <c r="G81" i="1"/>
  <c r="R82" i="1"/>
  <c r="S82" i="1" s="1"/>
  <c r="Q83" i="1"/>
  <c r="Z85" i="1"/>
  <c r="AI87" i="1"/>
  <c r="I87" i="1"/>
  <c r="L87" i="1"/>
  <c r="H87" i="1"/>
  <c r="Z91" i="1"/>
  <c r="L91" i="1"/>
  <c r="H91" i="1"/>
  <c r="AI91" i="1"/>
  <c r="I91" i="1"/>
  <c r="R97" i="1"/>
  <c r="S97" i="1" s="1"/>
  <c r="Z97" i="1" s="1"/>
  <c r="T103" i="1"/>
  <c r="X103" i="1" s="1"/>
  <c r="AA103" i="1"/>
  <c r="R105" i="1"/>
  <c r="S105" i="1" s="1"/>
  <c r="O105" i="1" s="1"/>
  <c r="M105" i="1" s="1"/>
  <c r="P105" i="1" s="1"/>
  <c r="J105" i="1" s="1"/>
  <c r="K105" i="1" s="1"/>
  <c r="R124" i="1"/>
  <c r="S124" i="1" s="1"/>
  <c r="T134" i="1"/>
  <c r="X134" i="1" s="1"/>
  <c r="AA134" i="1"/>
  <c r="AI79" i="1"/>
  <c r="I79" i="1"/>
  <c r="I80" i="1"/>
  <c r="L80" i="1"/>
  <c r="H80" i="1"/>
  <c r="I81" i="1"/>
  <c r="AI81" i="1"/>
  <c r="R84" i="1"/>
  <c r="S84" i="1" s="1"/>
  <c r="R85" i="1"/>
  <c r="S85" i="1" s="1"/>
  <c r="R86" i="1"/>
  <c r="S86" i="1" s="1"/>
  <c r="U87" i="1"/>
  <c r="Q87" i="1"/>
  <c r="G92" i="1"/>
  <c r="H92" i="1"/>
  <c r="L92" i="1"/>
  <c r="AI92" i="1"/>
  <c r="R96" i="1"/>
  <c r="S96" i="1" s="1"/>
  <c r="Z96" i="1" s="1"/>
  <c r="R100" i="1"/>
  <c r="S100" i="1" s="1"/>
  <c r="R106" i="1"/>
  <c r="S106" i="1" s="1"/>
  <c r="AI94" i="1"/>
  <c r="I94" i="1"/>
  <c r="I95" i="1"/>
  <c r="L95" i="1"/>
  <c r="H95" i="1"/>
  <c r="G97" i="1"/>
  <c r="AI97" i="1"/>
  <c r="AI98" i="1"/>
  <c r="I98" i="1"/>
  <c r="I99" i="1"/>
  <c r="L99" i="1"/>
  <c r="H99" i="1"/>
  <c r="G101" i="1"/>
  <c r="R101" i="1" s="1"/>
  <c r="S101" i="1" s="1"/>
  <c r="AI101" i="1"/>
  <c r="AI102" i="1"/>
  <c r="I102" i="1"/>
  <c r="Y103" i="1"/>
  <c r="O103" i="1"/>
  <c r="M103" i="1" s="1"/>
  <c r="P103" i="1" s="1"/>
  <c r="J103" i="1" s="1"/>
  <c r="K103" i="1" s="1"/>
  <c r="I103" i="1"/>
  <c r="L103" i="1"/>
  <c r="H103" i="1"/>
  <c r="L104" i="1"/>
  <c r="H104" i="1"/>
  <c r="G104" i="1"/>
  <c r="AI104" i="1"/>
  <c r="Z106" i="1"/>
  <c r="L112" i="1"/>
  <c r="H112" i="1"/>
  <c r="G112" i="1"/>
  <c r="AI112" i="1"/>
  <c r="I112" i="1"/>
  <c r="L120" i="1"/>
  <c r="H120" i="1"/>
  <c r="G120" i="1"/>
  <c r="AI120" i="1"/>
  <c r="I120" i="1"/>
  <c r="Y151" i="1"/>
  <c r="AI82" i="1"/>
  <c r="AI86" i="1"/>
  <c r="R90" i="1"/>
  <c r="S90" i="1" s="1"/>
  <c r="Q94" i="1"/>
  <c r="L98" i="1"/>
  <c r="Q98" i="1"/>
  <c r="L102" i="1"/>
  <c r="Q102" i="1"/>
  <c r="Z105" i="1"/>
  <c r="Y105" i="1"/>
  <c r="O106" i="1"/>
  <c r="M106" i="1" s="1"/>
  <c r="P106" i="1" s="1"/>
  <c r="R113" i="1"/>
  <c r="S113" i="1" s="1"/>
  <c r="Z113" i="1" s="1"/>
  <c r="R116" i="1"/>
  <c r="S116" i="1" s="1"/>
  <c r="R125" i="1"/>
  <c r="S125" i="1" s="1"/>
  <c r="R137" i="1"/>
  <c r="S137" i="1" s="1"/>
  <c r="U94" i="1"/>
  <c r="Q95" i="1"/>
  <c r="Q99" i="1"/>
  <c r="AB103" i="1"/>
  <c r="AI106" i="1"/>
  <c r="I106" i="1"/>
  <c r="L106" i="1"/>
  <c r="H106" i="1"/>
  <c r="L108" i="1"/>
  <c r="H108" i="1"/>
  <c r="G108" i="1"/>
  <c r="AI108" i="1"/>
  <c r="I108" i="1"/>
  <c r="L116" i="1"/>
  <c r="H116" i="1"/>
  <c r="G116" i="1"/>
  <c r="AI116" i="1"/>
  <c r="I116" i="1"/>
  <c r="R121" i="1"/>
  <c r="S121" i="1" s="1"/>
  <c r="R126" i="1"/>
  <c r="S126" i="1" s="1"/>
  <c r="R128" i="1"/>
  <c r="S128" i="1" s="1"/>
  <c r="R131" i="1"/>
  <c r="S131" i="1" s="1"/>
  <c r="O134" i="1"/>
  <c r="M134" i="1" s="1"/>
  <c r="P134" i="1" s="1"/>
  <c r="Y134" i="1"/>
  <c r="Y141" i="1"/>
  <c r="I107" i="1"/>
  <c r="L107" i="1"/>
  <c r="H107" i="1"/>
  <c r="G109" i="1"/>
  <c r="AI109" i="1"/>
  <c r="AI110" i="1"/>
  <c r="I110" i="1"/>
  <c r="I111" i="1"/>
  <c r="L111" i="1"/>
  <c r="H111" i="1"/>
  <c r="G113" i="1"/>
  <c r="AI113" i="1"/>
  <c r="AI114" i="1"/>
  <c r="I114" i="1"/>
  <c r="I115" i="1"/>
  <c r="L115" i="1"/>
  <c r="H115" i="1"/>
  <c r="G117" i="1"/>
  <c r="R117" i="1" s="1"/>
  <c r="S117" i="1" s="1"/>
  <c r="AI117" i="1"/>
  <c r="AI118" i="1"/>
  <c r="I118" i="1"/>
  <c r="I119" i="1"/>
  <c r="L119" i="1"/>
  <c r="H119" i="1"/>
  <c r="G121" i="1"/>
  <c r="AI121" i="1"/>
  <c r="AI122" i="1"/>
  <c r="I122" i="1"/>
  <c r="I123" i="1"/>
  <c r="L123" i="1"/>
  <c r="H123" i="1"/>
  <c r="L124" i="1"/>
  <c r="H124" i="1"/>
  <c r="G124" i="1"/>
  <c r="AI124" i="1"/>
  <c r="Z126" i="1"/>
  <c r="AI132" i="1"/>
  <c r="I132" i="1"/>
  <c r="H132" i="1"/>
  <c r="L132" i="1"/>
  <c r="G132" i="1"/>
  <c r="R132" i="1" s="1"/>
  <c r="S132" i="1" s="1"/>
  <c r="I133" i="1"/>
  <c r="AI133" i="1"/>
  <c r="H133" i="1"/>
  <c r="L133" i="1"/>
  <c r="G133" i="1"/>
  <c r="AI105" i="1"/>
  <c r="AL107" i="1"/>
  <c r="Q107" i="1" s="1"/>
  <c r="L110" i="1"/>
  <c r="Q110" i="1"/>
  <c r="AL111" i="1"/>
  <c r="Q111" i="1" s="1"/>
  <c r="L114" i="1"/>
  <c r="Q114" i="1"/>
  <c r="AL115" i="1"/>
  <c r="Q115" i="1" s="1"/>
  <c r="L118" i="1"/>
  <c r="Q118" i="1"/>
  <c r="AL119" i="1"/>
  <c r="Q119" i="1" s="1"/>
  <c r="L122" i="1"/>
  <c r="Q122" i="1"/>
  <c r="AL123" i="1"/>
  <c r="Q123" i="1" s="1"/>
  <c r="Z125" i="1"/>
  <c r="Y125" i="1"/>
  <c r="O126" i="1"/>
  <c r="M126" i="1" s="1"/>
  <c r="P126" i="1" s="1"/>
  <c r="I127" i="1"/>
  <c r="L127" i="1"/>
  <c r="H127" i="1"/>
  <c r="G127" i="1"/>
  <c r="R135" i="1"/>
  <c r="S135" i="1" s="1"/>
  <c r="O135" i="1" s="1"/>
  <c r="M135" i="1" s="1"/>
  <c r="P135" i="1" s="1"/>
  <c r="J135" i="1" s="1"/>
  <c r="K135" i="1" s="1"/>
  <c r="R144" i="1"/>
  <c r="S144" i="1" s="1"/>
  <c r="Z144" i="1" s="1"/>
  <c r="H109" i="1"/>
  <c r="G110" i="1"/>
  <c r="H113" i="1"/>
  <c r="G114" i="1"/>
  <c r="H117" i="1"/>
  <c r="G118" i="1"/>
  <c r="AI126" i="1"/>
  <c r="I126" i="1"/>
  <c r="L126" i="1"/>
  <c r="H126" i="1"/>
  <c r="AL127" i="1"/>
  <c r="Q127" i="1" s="1"/>
  <c r="Y129" i="1"/>
  <c r="L130" i="1"/>
  <c r="H130" i="1"/>
  <c r="AI130" i="1"/>
  <c r="I130" i="1"/>
  <c r="G130" i="1"/>
  <c r="R130" i="1" s="1"/>
  <c r="S130" i="1" s="1"/>
  <c r="Z134" i="1"/>
  <c r="AB134" i="1" s="1"/>
  <c r="L134" i="1"/>
  <c r="H134" i="1"/>
  <c r="AI134" i="1"/>
  <c r="I134" i="1"/>
  <c r="R136" i="1"/>
  <c r="S136" i="1" s="1"/>
  <c r="AI141" i="1"/>
  <c r="I141" i="1"/>
  <c r="L141" i="1"/>
  <c r="H141" i="1"/>
  <c r="Y147" i="1"/>
  <c r="R147" i="1"/>
  <c r="S147" i="1" s="1"/>
  <c r="G153" i="1"/>
  <c r="AI153" i="1"/>
  <c r="I153" i="1"/>
  <c r="H153" i="1"/>
  <c r="L153" i="1"/>
  <c r="Z128" i="1"/>
  <c r="Z137" i="1"/>
  <c r="U141" i="1"/>
  <c r="Q141" i="1"/>
  <c r="AI143" i="1"/>
  <c r="L143" i="1"/>
  <c r="H143" i="1"/>
  <c r="G143" i="1"/>
  <c r="AI146" i="1"/>
  <c r="I146" i="1"/>
  <c r="H146" i="1"/>
  <c r="G146" i="1"/>
  <c r="L146" i="1"/>
  <c r="R157" i="1"/>
  <c r="S157" i="1" s="1"/>
  <c r="Z157" i="1" s="1"/>
  <c r="G157" i="1"/>
  <c r="AI157" i="1"/>
  <c r="I157" i="1"/>
  <c r="H157" i="1"/>
  <c r="AI125" i="1"/>
  <c r="O128" i="1"/>
  <c r="M128" i="1" s="1"/>
  <c r="P128" i="1" s="1"/>
  <c r="O131" i="1"/>
  <c r="M131" i="1" s="1"/>
  <c r="P131" i="1" s="1"/>
  <c r="J131" i="1" s="1"/>
  <c r="K131" i="1" s="1"/>
  <c r="R133" i="1"/>
  <c r="S133" i="1" s="1"/>
  <c r="L135" i="1"/>
  <c r="AI135" i="1"/>
  <c r="O136" i="1"/>
  <c r="M136" i="1" s="1"/>
  <c r="P136" i="1" s="1"/>
  <c r="J136" i="1" s="1"/>
  <c r="K136" i="1" s="1"/>
  <c r="I138" i="1"/>
  <c r="L138" i="1"/>
  <c r="H138" i="1"/>
  <c r="G138" i="1"/>
  <c r="R138" i="1" s="1"/>
  <c r="S138" i="1" s="1"/>
  <c r="L139" i="1"/>
  <c r="H139" i="1"/>
  <c r="G139" i="1"/>
  <c r="R139" i="1" s="1"/>
  <c r="S139" i="1" s="1"/>
  <c r="AI139" i="1"/>
  <c r="R143" i="1"/>
  <c r="S143" i="1" s="1"/>
  <c r="Z143" i="1" s="1"/>
  <c r="G145" i="1"/>
  <c r="R145" i="1" s="1"/>
  <c r="S145" i="1" s="1"/>
  <c r="AI145" i="1"/>
  <c r="I145" i="1"/>
  <c r="H145" i="1"/>
  <c r="I147" i="1"/>
  <c r="L147" i="1"/>
  <c r="H147" i="1"/>
  <c r="AI147" i="1"/>
  <c r="AI150" i="1"/>
  <c r="I150" i="1"/>
  <c r="H150" i="1"/>
  <c r="G150" i="1"/>
  <c r="L150" i="1"/>
  <c r="H128" i="1"/>
  <c r="L128" i="1"/>
  <c r="U129" i="1"/>
  <c r="AL129" i="1"/>
  <c r="Q129" i="1" s="1"/>
  <c r="Y131" i="1"/>
  <c r="AI131" i="1"/>
  <c r="H135" i="1"/>
  <c r="Y135" i="1"/>
  <c r="AI137" i="1"/>
  <c r="I137" i="1"/>
  <c r="L137" i="1"/>
  <c r="H137" i="1"/>
  <c r="Z140" i="1"/>
  <c r="O140" i="1"/>
  <c r="M140" i="1" s="1"/>
  <c r="P140" i="1" s="1"/>
  <c r="J140" i="1" s="1"/>
  <c r="K140" i="1" s="1"/>
  <c r="Y140" i="1"/>
  <c r="AB140" i="1" s="1"/>
  <c r="I142" i="1"/>
  <c r="L142" i="1"/>
  <c r="H142" i="1"/>
  <c r="G142" i="1"/>
  <c r="G149" i="1"/>
  <c r="R149" i="1" s="1"/>
  <c r="S149" i="1" s="1"/>
  <c r="AI149" i="1"/>
  <c r="I149" i="1"/>
  <c r="H149" i="1"/>
  <c r="I151" i="1"/>
  <c r="L151" i="1"/>
  <c r="H151" i="1"/>
  <c r="AI151" i="1"/>
  <c r="AI154" i="1"/>
  <c r="I154" i="1"/>
  <c r="H154" i="1"/>
  <c r="G154" i="1"/>
  <c r="R154" i="1" s="1"/>
  <c r="S154" i="1" s="1"/>
  <c r="L154" i="1"/>
  <c r="L157" i="1"/>
  <c r="R146" i="1"/>
  <c r="S146" i="1" s="1"/>
  <c r="R150" i="1"/>
  <c r="S150" i="1" s="1"/>
  <c r="Z150" i="1" s="1"/>
  <c r="R158" i="1"/>
  <c r="S158" i="1" s="1"/>
  <c r="AI136" i="1"/>
  <c r="AI140" i="1"/>
  <c r="Z146" i="1"/>
  <c r="Q151" i="1"/>
  <c r="Q155" i="1"/>
  <c r="Z158" i="1"/>
  <c r="U143" i="1"/>
  <c r="L144" i="1"/>
  <c r="H144" i="1"/>
  <c r="G144" i="1"/>
  <c r="U146" i="1"/>
  <c r="U147" i="1"/>
  <c r="L148" i="1"/>
  <c r="H148" i="1"/>
  <c r="G148" i="1"/>
  <c r="U150" i="1"/>
  <c r="U151" i="1"/>
  <c r="L152" i="1"/>
  <c r="H152" i="1"/>
  <c r="G152" i="1"/>
  <c r="U154" i="1"/>
  <c r="U155" i="1"/>
  <c r="L156" i="1"/>
  <c r="H156" i="1"/>
  <c r="G156" i="1"/>
  <c r="U158" i="1"/>
  <c r="AA154" i="1" l="1"/>
  <c r="T154" i="1"/>
  <c r="X154" i="1" s="1"/>
  <c r="Z154" i="1"/>
  <c r="T139" i="1"/>
  <c r="X139" i="1" s="1"/>
  <c r="AA139" i="1"/>
  <c r="Z139" i="1"/>
  <c r="T93" i="1"/>
  <c r="X93" i="1" s="1"/>
  <c r="AA93" i="1"/>
  <c r="Z93" i="1"/>
  <c r="AA149" i="1"/>
  <c r="T149" i="1"/>
  <c r="X149" i="1" s="1"/>
  <c r="Z149" i="1"/>
  <c r="AA145" i="1"/>
  <c r="T145" i="1"/>
  <c r="X145" i="1" s="1"/>
  <c r="Z145" i="1"/>
  <c r="T130" i="1"/>
  <c r="X130" i="1" s="1"/>
  <c r="AA130" i="1"/>
  <c r="Z130" i="1"/>
  <c r="AA117" i="1"/>
  <c r="T117" i="1"/>
  <c r="X117" i="1" s="1"/>
  <c r="Z117" i="1"/>
  <c r="AA132" i="1"/>
  <c r="T132" i="1"/>
  <c r="X132" i="1" s="1"/>
  <c r="Z132" i="1"/>
  <c r="T89" i="1"/>
  <c r="X89" i="1" s="1"/>
  <c r="AA89" i="1"/>
  <c r="Z89" i="1"/>
  <c r="T53" i="1"/>
  <c r="X53" i="1" s="1"/>
  <c r="AA53" i="1"/>
  <c r="Z53" i="1"/>
  <c r="AA48" i="1"/>
  <c r="T48" i="1"/>
  <c r="X48" i="1" s="1"/>
  <c r="Z48" i="1"/>
  <c r="T138" i="1"/>
  <c r="X138" i="1" s="1"/>
  <c r="AA138" i="1"/>
  <c r="Z138" i="1"/>
  <c r="AA101" i="1"/>
  <c r="T101" i="1"/>
  <c r="X101" i="1" s="1"/>
  <c r="Z101" i="1"/>
  <c r="T69" i="1"/>
  <c r="X69" i="1" s="1"/>
  <c r="AA69" i="1"/>
  <c r="Z69" i="1"/>
  <c r="T42" i="1"/>
  <c r="X42" i="1" s="1"/>
  <c r="AA42" i="1"/>
  <c r="Z42" i="1"/>
  <c r="T34" i="1"/>
  <c r="X34" i="1" s="1"/>
  <c r="AA34" i="1"/>
  <c r="Z34" i="1"/>
  <c r="T26" i="1"/>
  <c r="X26" i="1" s="1"/>
  <c r="AA26" i="1"/>
  <c r="Z26" i="1"/>
  <c r="T36" i="1"/>
  <c r="X36" i="1" s="1"/>
  <c r="AA36" i="1"/>
  <c r="Z36" i="1"/>
  <c r="Y148" i="1"/>
  <c r="Y153" i="1"/>
  <c r="O144" i="1"/>
  <c r="M144" i="1" s="1"/>
  <c r="P144" i="1" s="1"/>
  <c r="J144" i="1" s="1"/>
  <c r="K144" i="1" s="1"/>
  <c r="Y144" i="1"/>
  <c r="AA158" i="1"/>
  <c r="T158" i="1"/>
  <c r="X158" i="1" s="1"/>
  <c r="R153" i="1"/>
  <c r="S153" i="1" s="1"/>
  <c r="R122" i="1"/>
  <c r="S122" i="1" s="1"/>
  <c r="R111" i="1"/>
  <c r="S111" i="1" s="1"/>
  <c r="AA121" i="1"/>
  <c r="T121" i="1"/>
  <c r="X121" i="1" s="1"/>
  <c r="Y108" i="1"/>
  <c r="AA125" i="1"/>
  <c r="AB125" i="1" s="1"/>
  <c r="T125" i="1"/>
  <c r="X125" i="1" s="1"/>
  <c r="T116" i="1"/>
  <c r="X116" i="1" s="1"/>
  <c r="AA116" i="1"/>
  <c r="AA90" i="1"/>
  <c r="Z90" i="1"/>
  <c r="T90" i="1"/>
  <c r="X90" i="1" s="1"/>
  <c r="Y104" i="1"/>
  <c r="T100" i="1"/>
  <c r="X100" i="1" s="1"/>
  <c r="AA100" i="1"/>
  <c r="Y92" i="1"/>
  <c r="R87" i="1"/>
  <c r="S87" i="1" s="1"/>
  <c r="R83" i="1"/>
  <c r="S83" i="1" s="1"/>
  <c r="Y88" i="1"/>
  <c r="R88" i="1"/>
  <c r="S88" i="1" s="1"/>
  <c r="R80" i="1"/>
  <c r="S80" i="1" s="1"/>
  <c r="Y62" i="1"/>
  <c r="T78" i="1"/>
  <c r="X78" i="1" s="1"/>
  <c r="AA78" i="1"/>
  <c r="AB78" i="1" s="1"/>
  <c r="Y70" i="1"/>
  <c r="T76" i="1"/>
  <c r="X76" i="1" s="1"/>
  <c r="AA76" i="1"/>
  <c r="Y74" i="1"/>
  <c r="T57" i="1"/>
  <c r="X57" i="1" s="1"/>
  <c r="AA57" i="1"/>
  <c r="Y155" i="1"/>
  <c r="R68" i="1"/>
  <c r="S68" i="1" s="1"/>
  <c r="O65" i="1"/>
  <c r="M65" i="1" s="1"/>
  <c r="P65" i="1" s="1"/>
  <c r="J65" i="1" s="1"/>
  <c r="K65" i="1" s="1"/>
  <c r="Y65" i="1"/>
  <c r="Y54" i="1"/>
  <c r="J61" i="1"/>
  <c r="K61" i="1" s="1"/>
  <c r="T55" i="1"/>
  <c r="X55" i="1" s="1"/>
  <c r="AA55" i="1"/>
  <c r="AB55" i="1" s="1"/>
  <c r="R46" i="1"/>
  <c r="S46" i="1" s="1"/>
  <c r="T49" i="1"/>
  <c r="X49" i="1" s="1"/>
  <c r="AA49" i="1"/>
  <c r="AB49" i="1" s="1"/>
  <c r="Y43" i="1"/>
  <c r="T30" i="1"/>
  <c r="X30" i="1" s="1"/>
  <c r="AA30" i="1"/>
  <c r="T40" i="1"/>
  <c r="X40" i="1" s="1"/>
  <c r="AA40" i="1"/>
  <c r="T23" i="1"/>
  <c r="X23" i="1" s="1"/>
  <c r="AA23" i="1"/>
  <c r="Y47" i="1"/>
  <c r="O47" i="1"/>
  <c r="M47" i="1" s="1"/>
  <c r="P47" i="1" s="1"/>
  <c r="J47" i="1" s="1"/>
  <c r="K47" i="1" s="1"/>
  <c r="Z40" i="1"/>
  <c r="O45" i="1"/>
  <c r="M45" i="1" s="1"/>
  <c r="P45" i="1" s="1"/>
  <c r="J45" i="1" s="1"/>
  <c r="K45" i="1" s="1"/>
  <c r="Y45" i="1"/>
  <c r="O32" i="1"/>
  <c r="M32" i="1" s="1"/>
  <c r="P32" i="1" s="1"/>
  <c r="J32" i="1" s="1"/>
  <c r="K32" i="1" s="1"/>
  <c r="Y32" i="1"/>
  <c r="J29" i="1"/>
  <c r="K29" i="1" s="1"/>
  <c r="O24" i="1"/>
  <c r="M24" i="1" s="1"/>
  <c r="P24" i="1" s="1"/>
  <c r="J24" i="1" s="1"/>
  <c r="K24" i="1" s="1"/>
  <c r="Y24" i="1"/>
  <c r="Y156" i="1"/>
  <c r="T147" i="1"/>
  <c r="X147" i="1" s="1"/>
  <c r="AA147" i="1"/>
  <c r="AB147" i="1" s="1"/>
  <c r="Z147" i="1"/>
  <c r="R127" i="1"/>
  <c r="S127" i="1" s="1"/>
  <c r="Y152" i="1"/>
  <c r="AA146" i="1"/>
  <c r="T146" i="1"/>
  <c r="X146" i="1" s="1"/>
  <c r="O157" i="1"/>
  <c r="M157" i="1" s="1"/>
  <c r="P157" i="1" s="1"/>
  <c r="J157" i="1" s="1"/>
  <c r="K157" i="1" s="1"/>
  <c r="Y157" i="1"/>
  <c r="R151" i="1"/>
  <c r="S151" i="1" s="1"/>
  <c r="AA133" i="1"/>
  <c r="T133" i="1"/>
  <c r="X133" i="1" s="1"/>
  <c r="Z133" i="1"/>
  <c r="Y146" i="1"/>
  <c r="O146" i="1"/>
  <c r="M146" i="1" s="1"/>
  <c r="P146" i="1" s="1"/>
  <c r="J146" i="1" s="1"/>
  <c r="K146" i="1" s="1"/>
  <c r="Y143" i="1"/>
  <c r="O143" i="1"/>
  <c r="M143" i="1" s="1"/>
  <c r="P143" i="1" s="1"/>
  <c r="J143" i="1" s="1"/>
  <c r="K143" i="1" s="1"/>
  <c r="O147" i="1"/>
  <c r="M147" i="1" s="1"/>
  <c r="P147" i="1" s="1"/>
  <c r="J147" i="1" s="1"/>
  <c r="K147" i="1" s="1"/>
  <c r="AA136" i="1"/>
  <c r="T136" i="1"/>
  <c r="X136" i="1" s="1"/>
  <c r="Z121" i="1"/>
  <c r="O125" i="1"/>
  <c r="M125" i="1" s="1"/>
  <c r="P125" i="1" s="1"/>
  <c r="J125" i="1" s="1"/>
  <c r="K125" i="1" s="1"/>
  <c r="R115" i="1"/>
  <c r="S115" i="1" s="1"/>
  <c r="R110" i="1"/>
  <c r="S110" i="1" s="1"/>
  <c r="Y133" i="1"/>
  <c r="O133" i="1"/>
  <c r="M133" i="1" s="1"/>
  <c r="P133" i="1" s="1"/>
  <c r="J133" i="1" s="1"/>
  <c r="K133" i="1" s="1"/>
  <c r="O124" i="1"/>
  <c r="M124" i="1" s="1"/>
  <c r="P124" i="1" s="1"/>
  <c r="J124" i="1" s="1"/>
  <c r="K124" i="1" s="1"/>
  <c r="Y124" i="1"/>
  <c r="J134" i="1"/>
  <c r="K134" i="1" s="1"/>
  <c r="T128" i="1"/>
  <c r="X128" i="1" s="1"/>
  <c r="AA128" i="1"/>
  <c r="AB128" i="1" s="1"/>
  <c r="T137" i="1"/>
  <c r="X137" i="1" s="1"/>
  <c r="AA137" i="1"/>
  <c r="AB137" i="1" s="1"/>
  <c r="O137" i="1"/>
  <c r="M137" i="1" s="1"/>
  <c r="P137" i="1" s="1"/>
  <c r="J137" i="1" s="1"/>
  <c r="K137" i="1" s="1"/>
  <c r="R108" i="1"/>
  <c r="S108" i="1" s="1"/>
  <c r="R98" i="1"/>
  <c r="S98" i="1" s="1"/>
  <c r="T84" i="1"/>
  <c r="X84" i="1" s="1"/>
  <c r="AA84" i="1"/>
  <c r="Z116" i="1"/>
  <c r="AA82" i="1"/>
  <c r="AB82" i="1" s="1"/>
  <c r="T82" i="1"/>
  <c r="X82" i="1" s="1"/>
  <c r="O89" i="1"/>
  <c r="M89" i="1" s="1"/>
  <c r="P89" i="1" s="1"/>
  <c r="J89" i="1" s="1"/>
  <c r="K89" i="1" s="1"/>
  <c r="Y89" i="1"/>
  <c r="Z79" i="1"/>
  <c r="R74" i="1"/>
  <c r="S74" i="1" s="1"/>
  <c r="Y66" i="1"/>
  <c r="T63" i="1"/>
  <c r="X63" i="1" s="1"/>
  <c r="AA63" i="1"/>
  <c r="T91" i="1"/>
  <c r="X91" i="1" s="1"/>
  <c r="AA91" i="1"/>
  <c r="AB91" i="1" s="1"/>
  <c r="Z84" i="1"/>
  <c r="O73" i="1"/>
  <c r="M73" i="1" s="1"/>
  <c r="P73" i="1" s="1"/>
  <c r="J73" i="1" s="1"/>
  <c r="K73" i="1" s="1"/>
  <c r="Y73" i="1"/>
  <c r="T71" i="1"/>
  <c r="X71" i="1" s="1"/>
  <c r="AA71" i="1"/>
  <c r="O71" i="1"/>
  <c r="M71" i="1" s="1"/>
  <c r="P71" i="1" s="1"/>
  <c r="J71" i="1" s="1"/>
  <c r="K71" i="1" s="1"/>
  <c r="T64" i="1"/>
  <c r="X64" i="1" s="1"/>
  <c r="AA64" i="1"/>
  <c r="AB64" i="1" s="1"/>
  <c r="Z63" i="1"/>
  <c r="R104" i="1"/>
  <c r="S104" i="1" s="1"/>
  <c r="R66" i="1"/>
  <c r="S66" i="1" s="1"/>
  <c r="T61" i="1"/>
  <c r="X61" i="1" s="1"/>
  <c r="AA61" i="1"/>
  <c r="AB61" i="1" s="1"/>
  <c r="R56" i="1"/>
  <c r="S56" i="1" s="1"/>
  <c r="R54" i="1"/>
  <c r="S54" i="1" s="1"/>
  <c r="O54" i="1" s="1"/>
  <c r="M54" i="1" s="1"/>
  <c r="P54" i="1" s="1"/>
  <c r="J54" i="1" s="1"/>
  <c r="K54" i="1" s="1"/>
  <c r="O55" i="1"/>
  <c r="M55" i="1" s="1"/>
  <c r="P55" i="1" s="1"/>
  <c r="J55" i="1" s="1"/>
  <c r="K55" i="1" s="1"/>
  <c r="O49" i="1"/>
  <c r="M49" i="1" s="1"/>
  <c r="P49" i="1" s="1"/>
  <c r="J49" i="1" s="1"/>
  <c r="K49" i="1" s="1"/>
  <c r="AA21" i="1"/>
  <c r="T21" i="1"/>
  <c r="X21" i="1" s="1"/>
  <c r="J41" i="1"/>
  <c r="K41" i="1" s="1"/>
  <c r="O23" i="1"/>
  <c r="M23" i="1" s="1"/>
  <c r="P23" i="1" s="1"/>
  <c r="J23" i="1" s="1"/>
  <c r="K23" i="1" s="1"/>
  <c r="R43" i="1"/>
  <c r="S43" i="1" s="1"/>
  <c r="Y20" i="1"/>
  <c r="AA18" i="1"/>
  <c r="AB18" i="1" s="1"/>
  <c r="T18" i="1"/>
  <c r="X18" i="1" s="1"/>
  <c r="R155" i="1"/>
  <c r="S155" i="1" s="1"/>
  <c r="O155" i="1" s="1"/>
  <c r="M155" i="1" s="1"/>
  <c r="P155" i="1" s="1"/>
  <c r="J155" i="1" s="1"/>
  <c r="K155" i="1" s="1"/>
  <c r="Y142" i="1"/>
  <c r="R142" i="1"/>
  <c r="S142" i="1" s="1"/>
  <c r="O142" i="1" s="1"/>
  <c r="M142" i="1" s="1"/>
  <c r="P142" i="1" s="1"/>
  <c r="J142" i="1" s="1"/>
  <c r="K142" i="1" s="1"/>
  <c r="R129" i="1"/>
  <c r="S129" i="1" s="1"/>
  <c r="T143" i="1"/>
  <c r="X143" i="1" s="1"/>
  <c r="AA143" i="1"/>
  <c r="AB143" i="1" s="1"/>
  <c r="Y138" i="1"/>
  <c r="O138" i="1"/>
  <c r="M138" i="1" s="1"/>
  <c r="P138" i="1" s="1"/>
  <c r="J138" i="1" s="1"/>
  <c r="K138" i="1" s="1"/>
  <c r="T135" i="1"/>
  <c r="X135" i="1" s="1"/>
  <c r="AA135" i="1"/>
  <c r="R119" i="1"/>
  <c r="S119" i="1" s="1"/>
  <c r="R114" i="1"/>
  <c r="S114" i="1" s="1"/>
  <c r="R148" i="1"/>
  <c r="S148" i="1" s="1"/>
  <c r="O148" i="1" s="1"/>
  <c r="M148" i="1" s="1"/>
  <c r="P148" i="1" s="1"/>
  <c r="J148" i="1" s="1"/>
  <c r="K148" i="1" s="1"/>
  <c r="Y132" i="1"/>
  <c r="O132" i="1"/>
  <c r="M132" i="1" s="1"/>
  <c r="P132" i="1" s="1"/>
  <c r="J132" i="1" s="1"/>
  <c r="K132" i="1" s="1"/>
  <c r="AA131" i="1"/>
  <c r="T131" i="1"/>
  <c r="X131" i="1" s="1"/>
  <c r="Z131" i="1"/>
  <c r="R95" i="1"/>
  <c r="S95" i="1" s="1"/>
  <c r="Z135" i="1"/>
  <c r="AA113" i="1"/>
  <c r="T113" i="1"/>
  <c r="X113" i="1" s="1"/>
  <c r="Y120" i="1"/>
  <c r="T96" i="1"/>
  <c r="X96" i="1" s="1"/>
  <c r="AA96" i="1"/>
  <c r="AA86" i="1"/>
  <c r="T86" i="1"/>
  <c r="X86" i="1" s="1"/>
  <c r="T124" i="1"/>
  <c r="X124" i="1" s="1"/>
  <c r="AA124" i="1"/>
  <c r="AA105" i="1"/>
  <c r="AB105" i="1" s="1"/>
  <c r="T105" i="1"/>
  <c r="X105" i="1" s="1"/>
  <c r="AA97" i="1"/>
  <c r="T97" i="1"/>
  <c r="X97" i="1" s="1"/>
  <c r="Y81" i="1"/>
  <c r="R75" i="1"/>
  <c r="S75" i="1" s="1"/>
  <c r="O86" i="1"/>
  <c r="M86" i="1" s="1"/>
  <c r="P86" i="1" s="1"/>
  <c r="J86" i="1" s="1"/>
  <c r="K86" i="1" s="1"/>
  <c r="Y93" i="1"/>
  <c r="O93" i="1"/>
  <c r="M93" i="1" s="1"/>
  <c r="P93" i="1" s="1"/>
  <c r="J93" i="1" s="1"/>
  <c r="K93" i="1" s="1"/>
  <c r="R72" i="1"/>
  <c r="S72" i="1" s="1"/>
  <c r="O69" i="1"/>
  <c r="M69" i="1" s="1"/>
  <c r="P69" i="1" s="1"/>
  <c r="J69" i="1" s="1"/>
  <c r="K69" i="1" s="1"/>
  <c r="Y69" i="1"/>
  <c r="T67" i="1"/>
  <c r="X67" i="1" s="1"/>
  <c r="AA67" i="1"/>
  <c r="T65" i="1"/>
  <c r="X65" i="1" s="1"/>
  <c r="AA65" i="1"/>
  <c r="AB65" i="1" s="1"/>
  <c r="Y58" i="1"/>
  <c r="O96" i="1"/>
  <c r="M96" i="1" s="1"/>
  <c r="P96" i="1" s="1"/>
  <c r="J96" i="1" s="1"/>
  <c r="K96" i="1" s="1"/>
  <c r="Y96" i="1"/>
  <c r="Y90" i="1"/>
  <c r="O90" i="1"/>
  <c r="M90" i="1" s="1"/>
  <c r="P90" i="1" s="1"/>
  <c r="J90" i="1" s="1"/>
  <c r="K90" i="1" s="1"/>
  <c r="R81" i="1"/>
  <c r="S81" i="1" s="1"/>
  <c r="J78" i="1"/>
  <c r="K78" i="1" s="1"/>
  <c r="J63" i="1"/>
  <c r="K63" i="1" s="1"/>
  <c r="AA79" i="1"/>
  <c r="AB79" i="1" s="1"/>
  <c r="T79" i="1"/>
  <c r="X79" i="1" s="1"/>
  <c r="T73" i="1"/>
  <c r="X73" i="1" s="1"/>
  <c r="AA73" i="1"/>
  <c r="AB73" i="1" s="1"/>
  <c r="Y158" i="1"/>
  <c r="O158" i="1"/>
  <c r="M158" i="1" s="1"/>
  <c r="P158" i="1" s="1"/>
  <c r="J158" i="1" s="1"/>
  <c r="K158" i="1" s="1"/>
  <c r="R156" i="1"/>
  <c r="S156" i="1" s="1"/>
  <c r="Y59" i="1"/>
  <c r="T47" i="1"/>
  <c r="X47" i="1" s="1"/>
  <c r="AA47" i="1"/>
  <c r="AB47" i="1" s="1"/>
  <c r="Y53" i="1"/>
  <c r="O53" i="1"/>
  <c r="M53" i="1" s="1"/>
  <c r="P53" i="1" s="1"/>
  <c r="J53" i="1" s="1"/>
  <c r="K53" i="1" s="1"/>
  <c r="R44" i="1"/>
  <c r="S44" i="1" s="1"/>
  <c r="Y51" i="1"/>
  <c r="Y48" i="1"/>
  <c r="O48" i="1"/>
  <c r="M48" i="1" s="1"/>
  <c r="P48" i="1" s="1"/>
  <c r="J48" i="1" s="1"/>
  <c r="K48" i="1" s="1"/>
  <c r="T38" i="1"/>
  <c r="X38" i="1" s="1"/>
  <c r="AA38" i="1"/>
  <c r="Y35" i="1"/>
  <c r="T28" i="1"/>
  <c r="X28" i="1" s="1"/>
  <c r="AA28" i="1"/>
  <c r="Y27" i="1"/>
  <c r="T45" i="1"/>
  <c r="X45" i="1" s="1"/>
  <c r="AA45" i="1"/>
  <c r="AB45" i="1" s="1"/>
  <c r="T39" i="1"/>
  <c r="X39" i="1" s="1"/>
  <c r="AA39" i="1"/>
  <c r="AB39" i="1" s="1"/>
  <c r="T31" i="1"/>
  <c r="X31" i="1" s="1"/>
  <c r="AA31" i="1"/>
  <c r="R19" i="1"/>
  <c r="S19" i="1" s="1"/>
  <c r="Y39" i="1"/>
  <c r="O39" i="1"/>
  <c r="M39" i="1" s="1"/>
  <c r="P39" i="1" s="1"/>
  <c r="J39" i="1" s="1"/>
  <c r="K39" i="1" s="1"/>
  <c r="Z38" i="1"/>
  <c r="T32" i="1"/>
  <c r="X32" i="1" s="1"/>
  <c r="AA32" i="1"/>
  <c r="AB32" i="1" s="1"/>
  <c r="Y31" i="1"/>
  <c r="O31" i="1"/>
  <c r="M31" i="1" s="1"/>
  <c r="P31" i="1" s="1"/>
  <c r="J31" i="1" s="1"/>
  <c r="K31" i="1" s="1"/>
  <c r="Z30" i="1"/>
  <c r="T24" i="1"/>
  <c r="X24" i="1" s="1"/>
  <c r="AA24" i="1"/>
  <c r="AB24" i="1" s="1"/>
  <c r="O40" i="1"/>
  <c r="M40" i="1" s="1"/>
  <c r="P40" i="1" s="1"/>
  <c r="J40" i="1" s="1"/>
  <c r="K40" i="1" s="1"/>
  <c r="Y40" i="1"/>
  <c r="J37" i="1"/>
  <c r="K37" i="1" s="1"/>
  <c r="T17" i="1"/>
  <c r="X17" i="1" s="1"/>
  <c r="AA17" i="1"/>
  <c r="AB17" i="1" s="1"/>
  <c r="AA150" i="1"/>
  <c r="T150" i="1"/>
  <c r="X150" i="1" s="1"/>
  <c r="O149" i="1"/>
  <c r="M149" i="1" s="1"/>
  <c r="P149" i="1" s="1"/>
  <c r="J149" i="1" s="1"/>
  <c r="K149" i="1" s="1"/>
  <c r="Y149" i="1"/>
  <c r="O145" i="1"/>
  <c r="M145" i="1" s="1"/>
  <c r="P145" i="1" s="1"/>
  <c r="J145" i="1" s="1"/>
  <c r="K145" i="1" s="1"/>
  <c r="Y145" i="1"/>
  <c r="AA157" i="1"/>
  <c r="AB157" i="1" s="1"/>
  <c r="T157" i="1"/>
  <c r="X157" i="1" s="1"/>
  <c r="T144" i="1"/>
  <c r="X144" i="1" s="1"/>
  <c r="AA144" i="1"/>
  <c r="AB144" i="1" s="1"/>
  <c r="Y154" i="1"/>
  <c r="O154" i="1"/>
  <c r="M154" i="1" s="1"/>
  <c r="P154" i="1" s="1"/>
  <c r="J154" i="1" s="1"/>
  <c r="K154" i="1" s="1"/>
  <c r="Y150" i="1"/>
  <c r="O150" i="1"/>
  <c r="M150" i="1" s="1"/>
  <c r="P150" i="1" s="1"/>
  <c r="J150" i="1" s="1"/>
  <c r="K150" i="1" s="1"/>
  <c r="O139" i="1"/>
  <c r="M139" i="1" s="1"/>
  <c r="P139" i="1" s="1"/>
  <c r="J139" i="1" s="1"/>
  <c r="K139" i="1" s="1"/>
  <c r="Y139" i="1"/>
  <c r="J128" i="1"/>
  <c r="K128" i="1" s="1"/>
  <c r="R141" i="1"/>
  <c r="S141" i="1" s="1"/>
  <c r="Y130" i="1"/>
  <c r="O130" i="1"/>
  <c r="M130" i="1" s="1"/>
  <c r="P130" i="1" s="1"/>
  <c r="J130" i="1" s="1"/>
  <c r="K130" i="1" s="1"/>
  <c r="Z124" i="1"/>
  <c r="Y118" i="1"/>
  <c r="O118" i="1"/>
  <c r="M118" i="1" s="1"/>
  <c r="P118" i="1" s="1"/>
  <c r="J118" i="1" s="1"/>
  <c r="K118" i="1" s="1"/>
  <c r="Y114" i="1"/>
  <c r="O114" i="1"/>
  <c r="M114" i="1" s="1"/>
  <c r="P114" i="1" s="1"/>
  <c r="J114" i="1" s="1"/>
  <c r="K114" i="1" s="1"/>
  <c r="Y110" i="1"/>
  <c r="O110" i="1"/>
  <c r="M110" i="1" s="1"/>
  <c r="P110" i="1" s="1"/>
  <c r="J110" i="1" s="1"/>
  <c r="K110" i="1" s="1"/>
  <c r="Y127" i="1"/>
  <c r="O127" i="1"/>
  <c r="M127" i="1" s="1"/>
  <c r="P127" i="1" s="1"/>
  <c r="J127" i="1" s="1"/>
  <c r="K127" i="1" s="1"/>
  <c r="J126" i="1"/>
  <c r="K126" i="1" s="1"/>
  <c r="R123" i="1"/>
  <c r="S123" i="1" s="1"/>
  <c r="R118" i="1"/>
  <c r="S118" i="1" s="1"/>
  <c r="R107" i="1"/>
  <c r="S107" i="1" s="1"/>
  <c r="O121" i="1"/>
  <c r="M121" i="1" s="1"/>
  <c r="P121" i="1" s="1"/>
  <c r="J121" i="1" s="1"/>
  <c r="K121" i="1" s="1"/>
  <c r="Y121" i="1"/>
  <c r="O117" i="1"/>
  <c r="M117" i="1" s="1"/>
  <c r="P117" i="1" s="1"/>
  <c r="J117" i="1" s="1"/>
  <c r="K117" i="1" s="1"/>
  <c r="Y117" i="1"/>
  <c r="O113" i="1"/>
  <c r="M113" i="1" s="1"/>
  <c r="P113" i="1" s="1"/>
  <c r="J113" i="1" s="1"/>
  <c r="K113" i="1" s="1"/>
  <c r="Y113" i="1"/>
  <c r="Y109" i="1"/>
  <c r="Z136" i="1"/>
  <c r="T126" i="1"/>
  <c r="X126" i="1" s="1"/>
  <c r="AA126" i="1"/>
  <c r="AB126" i="1" s="1"/>
  <c r="O116" i="1"/>
  <c r="M116" i="1" s="1"/>
  <c r="P116" i="1" s="1"/>
  <c r="J116" i="1" s="1"/>
  <c r="K116" i="1" s="1"/>
  <c r="Y116" i="1"/>
  <c r="R99" i="1"/>
  <c r="S99" i="1" s="1"/>
  <c r="J106" i="1"/>
  <c r="K106" i="1" s="1"/>
  <c r="R102" i="1"/>
  <c r="S102" i="1" s="1"/>
  <c r="R94" i="1"/>
  <c r="S94" i="1" s="1"/>
  <c r="R152" i="1"/>
  <c r="S152" i="1" s="1"/>
  <c r="Y112" i="1"/>
  <c r="O101" i="1"/>
  <c r="M101" i="1" s="1"/>
  <c r="P101" i="1" s="1"/>
  <c r="J101" i="1" s="1"/>
  <c r="K101" i="1" s="1"/>
  <c r="Y101" i="1"/>
  <c r="O97" i="1"/>
  <c r="M97" i="1" s="1"/>
  <c r="P97" i="1" s="1"/>
  <c r="J97" i="1" s="1"/>
  <c r="K97" i="1" s="1"/>
  <c r="Y97" i="1"/>
  <c r="R109" i="1"/>
  <c r="S109" i="1" s="1"/>
  <c r="T106" i="1"/>
  <c r="X106" i="1" s="1"/>
  <c r="AA106" i="1"/>
  <c r="AB106" i="1" s="1"/>
  <c r="T85" i="1"/>
  <c r="X85" i="1" s="1"/>
  <c r="AA85" i="1"/>
  <c r="R112" i="1"/>
  <c r="S112" i="1" s="1"/>
  <c r="R92" i="1"/>
  <c r="S92" i="1" s="1"/>
  <c r="O92" i="1" s="1"/>
  <c r="M92" i="1" s="1"/>
  <c r="P92" i="1" s="1"/>
  <c r="J92" i="1" s="1"/>
  <c r="K92" i="1" s="1"/>
  <c r="R120" i="1"/>
  <c r="S120" i="1" s="1"/>
  <c r="Z86" i="1"/>
  <c r="O100" i="1"/>
  <c r="M100" i="1" s="1"/>
  <c r="P100" i="1" s="1"/>
  <c r="J100" i="1" s="1"/>
  <c r="K100" i="1" s="1"/>
  <c r="Y100" i="1"/>
  <c r="O85" i="1"/>
  <c r="M85" i="1" s="1"/>
  <c r="P85" i="1" s="1"/>
  <c r="J85" i="1" s="1"/>
  <c r="K85" i="1" s="1"/>
  <c r="Y85" i="1"/>
  <c r="O82" i="1"/>
  <c r="M82" i="1" s="1"/>
  <c r="P82" i="1" s="1"/>
  <c r="J82" i="1" s="1"/>
  <c r="K82" i="1" s="1"/>
  <c r="R70" i="1"/>
  <c r="S70" i="1" s="1"/>
  <c r="O70" i="1" s="1"/>
  <c r="M70" i="1" s="1"/>
  <c r="P70" i="1" s="1"/>
  <c r="J70" i="1" s="1"/>
  <c r="K70" i="1" s="1"/>
  <c r="Z57" i="1"/>
  <c r="O91" i="1"/>
  <c r="M91" i="1" s="1"/>
  <c r="P91" i="1" s="1"/>
  <c r="J91" i="1" s="1"/>
  <c r="K91" i="1" s="1"/>
  <c r="O67" i="1"/>
  <c r="M67" i="1" s="1"/>
  <c r="P67" i="1" s="1"/>
  <c r="J67" i="1" s="1"/>
  <c r="K67" i="1" s="1"/>
  <c r="Y84" i="1"/>
  <c r="O84" i="1"/>
  <c r="M84" i="1" s="1"/>
  <c r="P84" i="1" s="1"/>
  <c r="J84" i="1" s="1"/>
  <c r="K84" i="1" s="1"/>
  <c r="O76" i="1"/>
  <c r="M76" i="1" s="1"/>
  <c r="P76" i="1" s="1"/>
  <c r="J76" i="1" s="1"/>
  <c r="K76" i="1" s="1"/>
  <c r="Y76" i="1"/>
  <c r="Z67" i="1"/>
  <c r="R59" i="1"/>
  <c r="S59" i="1" s="1"/>
  <c r="Z76" i="1"/>
  <c r="Z71" i="1"/>
  <c r="R62" i="1"/>
  <c r="S62" i="1" s="1"/>
  <c r="O62" i="1" s="1"/>
  <c r="M62" i="1" s="1"/>
  <c r="P62" i="1" s="1"/>
  <c r="J62" i="1" s="1"/>
  <c r="K62" i="1" s="1"/>
  <c r="R58" i="1"/>
  <c r="S58" i="1" s="1"/>
  <c r="O58" i="1" s="1"/>
  <c r="M58" i="1" s="1"/>
  <c r="P58" i="1" s="1"/>
  <c r="J58" i="1" s="1"/>
  <c r="K58" i="1" s="1"/>
  <c r="Y57" i="1"/>
  <c r="O57" i="1"/>
  <c r="M57" i="1" s="1"/>
  <c r="P57" i="1" s="1"/>
  <c r="J57" i="1" s="1"/>
  <c r="K57" i="1" s="1"/>
  <c r="T50" i="1"/>
  <c r="X50" i="1" s="1"/>
  <c r="AA50" i="1"/>
  <c r="AB50" i="1" s="1"/>
  <c r="AA52" i="1"/>
  <c r="AB52" i="1" s="1"/>
  <c r="T52" i="1"/>
  <c r="X52" i="1" s="1"/>
  <c r="Y42" i="1"/>
  <c r="O42" i="1"/>
  <c r="M42" i="1" s="1"/>
  <c r="P42" i="1" s="1"/>
  <c r="J42" i="1" s="1"/>
  <c r="K42" i="1" s="1"/>
  <c r="Y38" i="1"/>
  <c r="O38" i="1"/>
  <c r="M38" i="1" s="1"/>
  <c r="P38" i="1" s="1"/>
  <c r="J38" i="1" s="1"/>
  <c r="K38" i="1" s="1"/>
  <c r="Y34" i="1"/>
  <c r="O34" i="1"/>
  <c r="M34" i="1" s="1"/>
  <c r="P34" i="1" s="1"/>
  <c r="J34" i="1" s="1"/>
  <c r="K34" i="1" s="1"/>
  <c r="Y30" i="1"/>
  <c r="O30" i="1"/>
  <c r="M30" i="1" s="1"/>
  <c r="P30" i="1" s="1"/>
  <c r="J30" i="1" s="1"/>
  <c r="K30" i="1" s="1"/>
  <c r="Y26" i="1"/>
  <c r="O26" i="1"/>
  <c r="M26" i="1" s="1"/>
  <c r="P26" i="1" s="1"/>
  <c r="J26" i="1" s="1"/>
  <c r="K26" i="1" s="1"/>
  <c r="Y22" i="1"/>
  <c r="R22" i="1"/>
  <c r="S22" i="1" s="1"/>
  <c r="R51" i="1"/>
  <c r="S51" i="1" s="1"/>
  <c r="O51" i="1" s="1"/>
  <c r="M51" i="1" s="1"/>
  <c r="P51" i="1" s="1"/>
  <c r="J51" i="1" s="1"/>
  <c r="K51" i="1" s="1"/>
  <c r="O36" i="1"/>
  <c r="M36" i="1" s="1"/>
  <c r="P36" i="1" s="1"/>
  <c r="J36" i="1" s="1"/>
  <c r="K36" i="1" s="1"/>
  <c r="Y36" i="1"/>
  <c r="J33" i="1"/>
  <c r="K33" i="1" s="1"/>
  <c r="O28" i="1"/>
  <c r="M28" i="1" s="1"/>
  <c r="P28" i="1" s="1"/>
  <c r="J28" i="1" s="1"/>
  <c r="K28" i="1" s="1"/>
  <c r="Y28" i="1"/>
  <c r="J25" i="1"/>
  <c r="K25" i="1" s="1"/>
  <c r="R20" i="1"/>
  <c r="S20" i="1" s="1"/>
  <c r="R35" i="1"/>
  <c r="S35" i="1" s="1"/>
  <c r="R27" i="1"/>
  <c r="S27" i="1" s="1"/>
  <c r="O27" i="1" s="1"/>
  <c r="M27" i="1" s="1"/>
  <c r="P27" i="1" s="1"/>
  <c r="J27" i="1" s="1"/>
  <c r="K27" i="1" s="1"/>
  <c r="Z23" i="1"/>
  <c r="O21" i="1"/>
  <c r="M21" i="1" s="1"/>
  <c r="P21" i="1" s="1"/>
  <c r="J21" i="1" s="1"/>
  <c r="K21" i="1" s="1"/>
  <c r="Y21" i="1"/>
  <c r="O17" i="1"/>
  <c r="M17" i="1" s="1"/>
  <c r="P17" i="1" s="1"/>
  <c r="J17" i="1" s="1"/>
  <c r="K17" i="1" s="1"/>
  <c r="T20" i="1" l="1"/>
  <c r="X20" i="1" s="1"/>
  <c r="AA20" i="1"/>
  <c r="Z20" i="1"/>
  <c r="AA22" i="1"/>
  <c r="T22" i="1"/>
  <c r="X22" i="1" s="1"/>
  <c r="Z22" i="1"/>
  <c r="T35" i="1"/>
  <c r="X35" i="1" s="1"/>
  <c r="AA35" i="1"/>
  <c r="AB35" i="1" s="1"/>
  <c r="Z35" i="1"/>
  <c r="T112" i="1"/>
  <c r="X112" i="1" s="1"/>
  <c r="AA112" i="1"/>
  <c r="AB112" i="1" s="1"/>
  <c r="Z112" i="1"/>
  <c r="T152" i="1"/>
  <c r="X152" i="1" s="1"/>
  <c r="AA152" i="1"/>
  <c r="Z152" i="1"/>
  <c r="AA102" i="1"/>
  <c r="T102" i="1"/>
  <c r="X102" i="1" s="1"/>
  <c r="O102" i="1"/>
  <c r="M102" i="1" s="1"/>
  <c r="P102" i="1" s="1"/>
  <c r="J102" i="1" s="1"/>
  <c r="K102" i="1" s="1"/>
  <c r="Z102" i="1"/>
  <c r="AA118" i="1"/>
  <c r="T118" i="1"/>
  <c r="X118" i="1" s="1"/>
  <c r="Z118" i="1"/>
  <c r="T141" i="1"/>
  <c r="X141" i="1" s="1"/>
  <c r="AA141" i="1"/>
  <c r="O141" i="1"/>
  <c r="M141" i="1" s="1"/>
  <c r="P141" i="1" s="1"/>
  <c r="J141" i="1" s="1"/>
  <c r="K141" i="1" s="1"/>
  <c r="Z141" i="1"/>
  <c r="AA75" i="1"/>
  <c r="T75" i="1"/>
  <c r="X75" i="1" s="1"/>
  <c r="Z75" i="1"/>
  <c r="O75" i="1"/>
  <c r="M75" i="1" s="1"/>
  <c r="P75" i="1" s="1"/>
  <c r="J75" i="1" s="1"/>
  <c r="K75" i="1" s="1"/>
  <c r="AB124" i="1"/>
  <c r="AB96" i="1"/>
  <c r="AA114" i="1"/>
  <c r="AB114" i="1" s="1"/>
  <c r="T114" i="1"/>
  <c r="X114" i="1" s="1"/>
  <c r="Z114" i="1"/>
  <c r="T43" i="1"/>
  <c r="X43" i="1" s="1"/>
  <c r="AA43" i="1"/>
  <c r="Z43" i="1"/>
  <c r="AB21" i="1"/>
  <c r="AA66" i="1"/>
  <c r="T66" i="1"/>
  <c r="X66" i="1" s="1"/>
  <c r="Z66" i="1"/>
  <c r="O66" i="1"/>
  <c r="M66" i="1" s="1"/>
  <c r="P66" i="1" s="1"/>
  <c r="J66" i="1" s="1"/>
  <c r="K66" i="1" s="1"/>
  <c r="AB84" i="1"/>
  <c r="T108" i="1"/>
  <c r="X108" i="1" s="1"/>
  <c r="AA108" i="1"/>
  <c r="AB108" i="1" s="1"/>
  <c r="Z108" i="1"/>
  <c r="AA110" i="1"/>
  <c r="T110" i="1"/>
  <c r="X110" i="1" s="1"/>
  <c r="Z110" i="1"/>
  <c r="AB146" i="1"/>
  <c r="AB23" i="1"/>
  <c r="AB30" i="1"/>
  <c r="AB90" i="1"/>
  <c r="AB121" i="1"/>
  <c r="AA122" i="1"/>
  <c r="T122" i="1"/>
  <c r="X122" i="1" s="1"/>
  <c r="O122" i="1"/>
  <c r="M122" i="1" s="1"/>
  <c r="P122" i="1" s="1"/>
  <c r="J122" i="1" s="1"/>
  <c r="K122" i="1" s="1"/>
  <c r="Z122" i="1"/>
  <c r="AB42" i="1"/>
  <c r="AB93" i="1"/>
  <c r="T51" i="1"/>
  <c r="X51" i="1" s="1"/>
  <c r="AA51" i="1"/>
  <c r="AB51" i="1" s="1"/>
  <c r="Z51" i="1"/>
  <c r="AB85" i="1"/>
  <c r="AA109" i="1"/>
  <c r="AB109" i="1" s="1"/>
  <c r="T109" i="1"/>
  <c r="X109" i="1" s="1"/>
  <c r="Z109" i="1"/>
  <c r="AA94" i="1"/>
  <c r="AB94" i="1" s="1"/>
  <c r="T94" i="1"/>
  <c r="X94" i="1" s="1"/>
  <c r="O94" i="1"/>
  <c r="M94" i="1" s="1"/>
  <c r="P94" i="1" s="1"/>
  <c r="J94" i="1" s="1"/>
  <c r="K94" i="1" s="1"/>
  <c r="Z94" i="1"/>
  <c r="T107" i="1"/>
  <c r="X107" i="1" s="1"/>
  <c r="AA107" i="1"/>
  <c r="AB107" i="1" s="1"/>
  <c r="O107" i="1"/>
  <c r="M107" i="1" s="1"/>
  <c r="P107" i="1" s="1"/>
  <c r="J107" i="1" s="1"/>
  <c r="K107" i="1" s="1"/>
  <c r="Z107" i="1"/>
  <c r="T123" i="1"/>
  <c r="X123" i="1" s="1"/>
  <c r="AA123" i="1"/>
  <c r="AB123" i="1" s="1"/>
  <c r="O123" i="1"/>
  <c r="M123" i="1" s="1"/>
  <c r="P123" i="1" s="1"/>
  <c r="J123" i="1" s="1"/>
  <c r="K123" i="1" s="1"/>
  <c r="Z123" i="1"/>
  <c r="AB150" i="1"/>
  <c r="T19" i="1"/>
  <c r="X19" i="1" s="1"/>
  <c r="AA19" i="1"/>
  <c r="AB19" i="1" s="1"/>
  <c r="O19" i="1"/>
  <c r="M19" i="1" s="1"/>
  <c r="P19" i="1" s="1"/>
  <c r="J19" i="1" s="1"/>
  <c r="K19" i="1" s="1"/>
  <c r="Z19" i="1"/>
  <c r="O35" i="1"/>
  <c r="M35" i="1" s="1"/>
  <c r="P35" i="1" s="1"/>
  <c r="J35" i="1" s="1"/>
  <c r="K35" i="1" s="1"/>
  <c r="AA44" i="1"/>
  <c r="AB44" i="1" s="1"/>
  <c r="Z44" i="1"/>
  <c r="T44" i="1"/>
  <c r="X44" i="1" s="1"/>
  <c r="O44" i="1"/>
  <c r="M44" i="1" s="1"/>
  <c r="P44" i="1" s="1"/>
  <c r="J44" i="1" s="1"/>
  <c r="K44" i="1" s="1"/>
  <c r="T156" i="1"/>
  <c r="X156" i="1" s="1"/>
  <c r="AA156" i="1"/>
  <c r="AB156" i="1" s="1"/>
  <c r="Z156" i="1"/>
  <c r="AB97" i="1"/>
  <c r="AB113" i="1"/>
  <c r="T119" i="1"/>
  <c r="X119" i="1" s="1"/>
  <c r="AA119" i="1"/>
  <c r="Z119" i="1"/>
  <c r="O119" i="1"/>
  <c r="M119" i="1" s="1"/>
  <c r="P119" i="1" s="1"/>
  <c r="J119" i="1" s="1"/>
  <c r="K119" i="1" s="1"/>
  <c r="AA56" i="1"/>
  <c r="AB56" i="1" s="1"/>
  <c r="Z56" i="1"/>
  <c r="T56" i="1"/>
  <c r="X56" i="1" s="1"/>
  <c r="O56" i="1"/>
  <c r="M56" i="1" s="1"/>
  <c r="P56" i="1" s="1"/>
  <c r="J56" i="1" s="1"/>
  <c r="K56" i="1" s="1"/>
  <c r="T104" i="1"/>
  <c r="X104" i="1" s="1"/>
  <c r="AA104" i="1"/>
  <c r="Z104" i="1"/>
  <c r="AB63" i="1"/>
  <c r="AA74" i="1"/>
  <c r="T74" i="1"/>
  <c r="X74" i="1" s="1"/>
  <c r="Z74" i="1"/>
  <c r="T115" i="1"/>
  <c r="X115" i="1" s="1"/>
  <c r="AA115" i="1"/>
  <c r="O115" i="1"/>
  <c r="M115" i="1" s="1"/>
  <c r="P115" i="1" s="1"/>
  <c r="J115" i="1" s="1"/>
  <c r="K115" i="1" s="1"/>
  <c r="Z115" i="1"/>
  <c r="O156" i="1"/>
  <c r="M156" i="1" s="1"/>
  <c r="P156" i="1" s="1"/>
  <c r="J156" i="1" s="1"/>
  <c r="K156" i="1" s="1"/>
  <c r="T88" i="1"/>
  <c r="X88" i="1" s="1"/>
  <c r="AA88" i="1"/>
  <c r="Z88" i="1"/>
  <c r="T83" i="1"/>
  <c r="X83" i="1" s="1"/>
  <c r="O83" i="1"/>
  <c r="M83" i="1" s="1"/>
  <c r="P83" i="1" s="1"/>
  <c r="J83" i="1" s="1"/>
  <c r="K83" i="1" s="1"/>
  <c r="AA83" i="1"/>
  <c r="Z83" i="1"/>
  <c r="O104" i="1"/>
  <c r="M104" i="1" s="1"/>
  <c r="P104" i="1" s="1"/>
  <c r="J104" i="1" s="1"/>
  <c r="K104" i="1" s="1"/>
  <c r="AB116" i="1"/>
  <c r="T111" i="1"/>
  <c r="X111" i="1" s="1"/>
  <c r="AA111" i="1"/>
  <c r="AB111" i="1" s="1"/>
  <c r="O111" i="1"/>
  <c r="M111" i="1" s="1"/>
  <c r="P111" i="1" s="1"/>
  <c r="J111" i="1" s="1"/>
  <c r="K111" i="1" s="1"/>
  <c r="Z111" i="1"/>
  <c r="AA153" i="1"/>
  <c r="T153" i="1"/>
  <c r="X153" i="1" s="1"/>
  <c r="Z153" i="1"/>
  <c r="AB34" i="1"/>
  <c r="AB138" i="1"/>
  <c r="AB48" i="1"/>
  <c r="AB117" i="1"/>
  <c r="AA58" i="1"/>
  <c r="T58" i="1"/>
  <c r="X58" i="1" s="1"/>
  <c r="Z58" i="1"/>
  <c r="T59" i="1"/>
  <c r="X59" i="1" s="1"/>
  <c r="AA59" i="1"/>
  <c r="AB59" i="1" s="1"/>
  <c r="Z59" i="1"/>
  <c r="T120" i="1"/>
  <c r="X120" i="1" s="1"/>
  <c r="AA120" i="1"/>
  <c r="AB120" i="1" s="1"/>
  <c r="Z120" i="1"/>
  <c r="T99" i="1"/>
  <c r="X99" i="1" s="1"/>
  <c r="AA99" i="1"/>
  <c r="Z99" i="1"/>
  <c r="O99" i="1"/>
  <c r="M99" i="1" s="1"/>
  <c r="P99" i="1" s="1"/>
  <c r="J99" i="1" s="1"/>
  <c r="K99" i="1" s="1"/>
  <c r="O109" i="1"/>
  <c r="M109" i="1" s="1"/>
  <c r="P109" i="1" s="1"/>
  <c r="J109" i="1" s="1"/>
  <c r="K109" i="1" s="1"/>
  <c r="T81" i="1"/>
  <c r="X81" i="1" s="1"/>
  <c r="AA81" i="1"/>
  <c r="AB81" i="1" s="1"/>
  <c r="Z81" i="1"/>
  <c r="T148" i="1"/>
  <c r="X148" i="1" s="1"/>
  <c r="AA148" i="1"/>
  <c r="Z148" i="1"/>
  <c r="AA129" i="1"/>
  <c r="T129" i="1"/>
  <c r="X129" i="1" s="1"/>
  <c r="O129" i="1"/>
  <c r="M129" i="1" s="1"/>
  <c r="P129" i="1" s="1"/>
  <c r="J129" i="1" s="1"/>
  <c r="K129" i="1" s="1"/>
  <c r="Z129" i="1"/>
  <c r="T155" i="1"/>
  <c r="X155" i="1" s="1"/>
  <c r="AA155" i="1"/>
  <c r="Z155" i="1"/>
  <c r="AB71" i="1"/>
  <c r="AB136" i="1"/>
  <c r="AB133" i="1"/>
  <c r="O152" i="1"/>
  <c r="M152" i="1" s="1"/>
  <c r="P152" i="1" s="1"/>
  <c r="J152" i="1" s="1"/>
  <c r="K152" i="1" s="1"/>
  <c r="AB40" i="1"/>
  <c r="O43" i="1"/>
  <c r="M43" i="1" s="1"/>
  <c r="P43" i="1" s="1"/>
  <c r="J43" i="1" s="1"/>
  <c r="K43" i="1" s="1"/>
  <c r="O74" i="1"/>
  <c r="M74" i="1" s="1"/>
  <c r="P74" i="1" s="1"/>
  <c r="J74" i="1" s="1"/>
  <c r="K74" i="1" s="1"/>
  <c r="O88" i="1"/>
  <c r="M88" i="1" s="1"/>
  <c r="P88" i="1" s="1"/>
  <c r="J88" i="1" s="1"/>
  <c r="K88" i="1" s="1"/>
  <c r="AB100" i="1"/>
  <c r="O108" i="1"/>
  <c r="M108" i="1" s="1"/>
  <c r="P108" i="1" s="1"/>
  <c r="J108" i="1" s="1"/>
  <c r="K108" i="1" s="1"/>
  <c r="AB26" i="1"/>
  <c r="AB89" i="1"/>
  <c r="AB132" i="1"/>
  <c r="AB149" i="1"/>
  <c r="T27" i="1"/>
  <c r="X27" i="1" s="1"/>
  <c r="AA27" i="1"/>
  <c r="Z27" i="1"/>
  <c r="O22" i="1"/>
  <c r="M22" i="1" s="1"/>
  <c r="P22" i="1" s="1"/>
  <c r="J22" i="1" s="1"/>
  <c r="K22" i="1" s="1"/>
  <c r="AA62" i="1"/>
  <c r="T62" i="1"/>
  <c r="X62" i="1" s="1"/>
  <c r="Z62" i="1"/>
  <c r="AA70" i="1"/>
  <c r="T70" i="1"/>
  <c r="X70" i="1" s="1"/>
  <c r="Z70" i="1"/>
  <c r="AA92" i="1"/>
  <c r="AB92" i="1" s="1"/>
  <c r="T92" i="1"/>
  <c r="X92" i="1" s="1"/>
  <c r="Z92" i="1"/>
  <c r="O112" i="1"/>
  <c r="M112" i="1" s="1"/>
  <c r="P112" i="1" s="1"/>
  <c r="J112" i="1" s="1"/>
  <c r="K112" i="1" s="1"/>
  <c r="AB31" i="1"/>
  <c r="AB28" i="1"/>
  <c r="AB38" i="1"/>
  <c r="O59" i="1"/>
  <c r="M59" i="1" s="1"/>
  <c r="P59" i="1" s="1"/>
  <c r="J59" i="1" s="1"/>
  <c r="K59" i="1" s="1"/>
  <c r="AB67" i="1"/>
  <c r="T72" i="1"/>
  <c r="X72" i="1" s="1"/>
  <c r="AA72" i="1"/>
  <c r="Z72" i="1"/>
  <c r="O72" i="1"/>
  <c r="M72" i="1" s="1"/>
  <c r="P72" i="1" s="1"/>
  <c r="J72" i="1" s="1"/>
  <c r="K72" i="1" s="1"/>
  <c r="O81" i="1"/>
  <c r="M81" i="1" s="1"/>
  <c r="P81" i="1" s="1"/>
  <c r="J81" i="1" s="1"/>
  <c r="K81" i="1" s="1"/>
  <c r="AB86" i="1"/>
  <c r="O120" i="1"/>
  <c r="M120" i="1" s="1"/>
  <c r="P120" i="1" s="1"/>
  <c r="J120" i="1" s="1"/>
  <c r="K120" i="1" s="1"/>
  <c r="T95" i="1"/>
  <c r="X95" i="1" s="1"/>
  <c r="AA95" i="1"/>
  <c r="O95" i="1"/>
  <c r="M95" i="1" s="1"/>
  <c r="P95" i="1" s="1"/>
  <c r="J95" i="1" s="1"/>
  <c r="K95" i="1" s="1"/>
  <c r="Z95" i="1"/>
  <c r="AB131" i="1"/>
  <c r="AB135" i="1"/>
  <c r="T142" i="1"/>
  <c r="X142" i="1" s="1"/>
  <c r="AA142" i="1"/>
  <c r="Z142" i="1"/>
  <c r="O20" i="1"/>
  <c r="M20" i="1" s="1"/>
  <c r="P20" i="1" s="1"/>
  <c r="J20" i="1" s="1"/>
  <c r="K20" i="1" s="1"/>
  <c r="AA54" i="1"/>
  <c r="Z54" i="1"/>
  <c r="T54" i="1"/>
  <c r="X54" i="1" s="1"/>
  <c r="AA98" i="1"/>
  <c r="T98" i="1"/>
  <c r="X98" i="1" s="1"/>
  <c r="O98" i="1"/>
  <c r="M98" i="1" s="1"/>
  <c r="P98" i="1" s="1"/>
  <c r="J98" i="1" s="1"/>
  <c r="K98" i="1" s="1"/>
  <c r="Z98" i="1"/>
  <c r="T151" i="1"/>
  <c r="X151" i="1" s="1"/>
  <c r="AA151" i="1"/>
  <c r="Z151" i="1"/>
  <c r="O151" i="1"/>
  <c r="M151" i="1" s="1"/>
  <c r="P151" i="1" s="1"/>
  <c r="J151" i="1" s="1"/>
  <c r="K151" i="1" s="1"/>
  <c r="T127" i="1"/>
  <c r="X127" i="1" s="1"/>
  <c r="AA127" i="1"/>
  <c r="Z127" i="1"/>
  <c r="AA46" i="1"/>
  <c r="AB46" i="1" s="1"/>
  <c r="T46" i="1"/>
  <c r="X46" i="1" s="1"/>
  <c r="Z46" i="1"/>
  <c r="O46" i="1"/>
  <c r="M46" i="1" s="1"/>
  <c r="P46" i="1" s="1"/>
  <c r="J46" i="1" s="1"/>
  <c r="K46" i="1" s="1"/>
  <c r="T68" i="1"/>
  <c r="X68" i="1" s="1"/>
  <c r="AA68" i="1"/>
  <c r="AB68" i="1" s="1"/>
  <c r="Z68" i="1"/>
  <c r="O68" i="1"/>
  <c r="M68" i="1" s="1"/>
  <c r="P68" i="1" s="1"/>
  <c r="J68" i="1" s="1"/>
  <c r="K68" i="1" s="1"/>
  <c r="AB57" i="1"/>
  <c r="AB76" i="1"/>
  <c r="T80" i="1"/>
  <c r="X80" i="1" s="1"/>
  <c r="AA80" i="1"/>
  <c r="Z80" i="1"/>
  <c r="O80" i="1"/>
  <c r="M80" i="1" s="1"/>
  <c r="P80" i="1" s="1"/>
  <c r="J80" i="1" s="1"/>
  <c r="K80" i="1" s="1"/>
  <c r="T87" i="1"/>
  <c r="X87" i="1" s="1"/>
  <c r="AA87" i="1"/>
  <c r="Z87" i="1"/>
  <c r="O87" i="1"/>
  <c r="M87" i="1" s="1"/>
  <c r="P87" i="1" s="1"/>
  <c r="J87" i="1" s="1"/>
  <c r="K87" i="1" s="1"/>
  <c r="AB158" i="1"/>
  <c r="O153" i="1"/>
  <c r="M153" i="1" s="1"/>
  <c r="P153" i="1" s="1"/>
  <c r="J153" i="1" s="1"/>
  <c r="K153" i="1" s="1"/>
  <c r="AB36" i="1"/>
  <c r="AB69" i="1"/>
  <c r="AB101" i="1"/>
  <c r="AB53" i="1"/>
  <c r="AB130" i="1"/>
  <c r="AB145" i="1"/>
  <c r="AB139" i="1"/>
  <c r="AB154" i="1"/>
  <c r="AB98" i="1" l="1"/>
  <c r="AB95" i="1"/>
  <c r="AB70" i="1"/>
  <c r="AB129" i="1"/>
  <c r="AB58" i="1"/>
  <c r="AB115" i="1"/>
  <c r="AB74" i="1"/>
  <c r="AB122" i="1"/>
  <c r="AB110" i="1"/>
  <c r="AB66" i="1"/>
  <c r="AB141" i="1"/>
  <c r="AB118" i="1"/>
  <c r="AB102" i="1"/>
  <c r="AB22" i="1"/>
  <c r="AB75" i="1"/>
  <c r="AB80" i="1"/>
  <c r="AB27" i="1"/>
  <c r="AB148" i="1"/>
  <c r="AB99" i="1"/>
  <c r="AB152" i="1"/>
  <c r="AB20" i="1"/>
  <c r="AB87" i="1"/>
  <c r="AB142" i="1"/>
  <c r="AB127" i="1"/>
  <c r="AB151" i="1"/>
  <c r="AB54" i="1"/>
  <c r="AB72" i="1"/>
  <c r="AB62" i="1"/>
  <c r="AB155" i="1"/>
  <c r="AB153" i="1"/>
  <c r="AB83" i="1"/>
  <c r="AB88" i="1"/>
  <c r="AB104" i="1"/>
  <c r="AB119" i="1"/>
  <c r="AB43" i="1"/>
</calcChain>
</file>

<file path=xl/sharedStrings.xml><?xml version="1.0" encoding="utf-8"?>
<sst xmlns="http://schemas.openxmlformats.org/spreadsheetml/2006/main" count="1104" uniqueCount="537">
  <si>
    <t>File opened</t>
  </si>
  <si>
    <t>2020-04-18 05:48:13</t>
  </si>
  <si>
    <t>Console s/n</t>
  </si>
  <si>
    <t>68C-831398</t>
  </si>
  <si>
    <t>Console ver</t>
  </si>
  <si>
    <t>Bluestem v.1.3.4</t>
  </si>
  <si>
    <t>Scripts ver</t>
  </si>
  <si>
    <t>2018.05  1.3.4, Mar 2018</t>
  </si>
  <si>
    <t>Head s/n</t>
  </si>
  <si>
    <t>68H-581398</t>
  </si>
  <si>
    <t>Head ver</t>
  </si>
  <si>
    <t>1.3.0</t>
  </si>
  <si>
    <t>Head cal</t>
  </si>
  <si>
    <t>{"flowazero": "0.249", "chamberpressurezero": "2.46731", "co2bzero": "0.89345", "h2obspan2a": "0.0698703", "h2obspanconc1": "12.3", "h2oaspanconc2": "0", "co2aspan2b": "0.170914", "co2aspan2a": "0.172314", "h2obspan2": "0", "tazero": "-0.000160217", "co2bspan2": "0", "co2bspanconc2": "0", "h2obspan1": "0.989639", "h2oaspan1": "1.00937", "co2aspanconc2": "0", "co2azero": "1.01099", "flowbzero": "0.34034", "h2obspanconc2": "0", "co2bspan1": "0.991768", "ssa_ref": "28482.2", "ssb_ref": "46026.6", "tbzero": "0.055172", "h2oaspan2a": "0.0680513", "co2aspan1": "0.991871", "h2obspan2b": "0.0691463", "h2obzero": "1.05958", "h2oaspan2": "0", "oxygen": "21", "co2bspan2b": "0.172903", "h2oaspan2b": "0.0686888", "co2aspan2": "0", "co2bspan2a": "0.174339", "co2aspanconc1": "992.9", "co2bspanconc1": "992.9", "h2oazero": "1.06131", "h2oaspanconc1": "12.3", "flowmeterzero": "1.00114"}</t>
  </si>
  <si>
    <t>Chamber type</t>
  </si>
  <si>
    <t>6800-13</t>
  </si>
  <si>
    <t>Chamber s/n</t>
  </si>
  <si>
    <t>CHM-10597</t>
  </si>
  <si>
    <t>Chamber rev</t>
  </si>
  <si>
    <t>0</t>
  </si>
  <si>
    <t>Chamber cal</t>
  </si>
  <si>
    <t>8.52</t>
  </si>
  <si>
    <t>05:48:13</t>
  </si>
  <si>
    <t>Stability Definition:	ΔCO2 (Meas2): Slp&lt;0.1	ΔH2O (Meas2): Slp&lt;0.1</t>
  </si>
  <si>
    <t>06:13:21</t>
  </si>
  <si>
    <t>ag fl 11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</si>
  <si>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</si>
  <si>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</si>
  <si>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</si>
  <si>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</si>
  <si>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</si>
  <si>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</si>
  <si>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</si>
  <si>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</si>
  <si>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</si>
  <si>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</si>
  <si>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</si>
  <si>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</si>
  <si>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</si>
  <si>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</si>
  <si>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</si>
  <si>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</si>
  <si>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</si>
  <si>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</si>
  <si>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</si>
  <si>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</si>
  <si>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</si>
  <si>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</si>
  <si>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</si>
  <si>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</si>
  <si>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</si>
  <si>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</si>
  <si>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</si>
  <si>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</si>
  <si>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</si>
  <si>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</si>
  <si>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</si>
  <si>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</si>
  <si>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</si>
  <si>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</si>
  <si>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</si>
  <si>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</si>
  <si>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</si>
  <si>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</si>
  <si>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</si>
  <si>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</si>
  <si>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</si>
  <si>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</si>
  <si>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</si>
  <si>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</si>
  <si>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3.65785 84.3272 380.655 623.389 872.659 1086.2 1239.67 1365.22</t>
  </si>
  <si>
    <t>Fs_true</t>
  </si>
  <si>
    <t>-0.0636826 103.351 404.089 601.311 801.162 1000.78 1201.33 1400.86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</si>
  <si>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</si>
  <si>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</si>
  <si>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</si>
  <si>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</si>
  <si>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</si>
  <si>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</si>
  <si>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</si>
  <si>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</si>
  <si>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</si>
  <si>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</si>
  <si>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</si>
  <si>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</si>
  <si>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</si>
  <si>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</si>
  <si>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</si>
  <si>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</si>
  <si>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</si>
  <si>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</si>
  <si>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</si>
  <si>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</si>
  <si>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</si>
  <si>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</si>
  <si>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</si>
  <si>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</si>
  <si>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</si>
  <si>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</si>
  <si>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</si>
  <si>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</si>
  <si>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</si>
  <si>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</si>
  <si>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</si>
  <si>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</si>
  <si>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</si>
  <si>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</si>
  <si>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</si>
  <si>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</si>
  <si>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</si>
  <si>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</si>
  <si>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</si>
  <si>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</si>
  <si>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</si>
  <si>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</si>
  <si>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</si>
  <si>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</si>
  <si>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</si>
  <si>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</si>
  <si>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</si>
  <si>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</si>
  <si>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</si>
  <si>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</si>
  <si>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</si>
  <si>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</si>
  <si>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</si>
  <si>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</si>
  <si>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</si>
  <si>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</si>
  <si>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</si>
  <si>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</si>
  <si>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</si>
  <si>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</si>
  <si>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</si>
  <si>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</si>
  <si>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</si>
  <si>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</si>
  <si>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</si>
  <si>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</si>
  <si>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</si>
  <si>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</si>
  <si>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</si>
  <si>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</si>
  <si>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</si>
  <si>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</si>
  <si>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</si>
  <si>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</si>
  <si>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</si>
  <si>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</si>
  <si>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</si>
  <si>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</si>
  <si>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</si>
  <si>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</si>
  <si>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</si>
  <si>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</si>
  <si>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</si>
  <si>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</si>
  <si>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</si>
  <si>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</si>
  <si>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</si>
  <si>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</si>
  <si>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</si>
  <si>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</si>
  <si>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</si>
  <si>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</si>
  <si>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</si>
  <si>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</si>
  <si>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</si>
  <si>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</si>
  <si>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</si>
  <si>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</si>
  <si>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</si>
  <si>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</si>
  <si>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</si>
  <si>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</si>
  <si>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</si>
  <si>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</si>
  <si>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</si>
  <si>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</si>
  <si>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</si>
  <si>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</si>
  <si>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</si>
  <si>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</si>
  <si>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</si>
  <si>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</si>
  <si>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</si>
  <si>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</si>
  <si>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</si>
  <si>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</si>
  <si>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</si>
  <si>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</si>
  <si>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</si>
  <si>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</si>
  <si>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20200418 06:17:07</t>
  </si>
  <si>
    <t>06:17:07</t>
  </si>
  <si>
    <t>0: Broadleaf</t>
  </si>
  <si>
    <t>06:16:43</t>
  </si>
  <si>
    <t>0/2</t>
  </si>
  <si>
    <t>20200418 06:17:12</t>
  </si>
  <si>
    <t>06:17:12</t>
  </si>
  <si>
    <t>20200418 06:17:17</t>
  </si>
  <si>
    <t>06:17:17</t>
  </si>
  <si>
    <t>20200418 06:17:22</t>
  </si>
  <si>
    <t>06:17:22</t>
  </si>
  <si>
    <t>20200418 06:17:27</t>
  </si>
  <si>
    <t>06:17:27</t>
  </si>
  <si>
    <t>20200418 06:17:32</t>
  </si>
  <si>
    <t>06:17:32</t>
  </si>
  <si>
    <t>06:18:32</t>
  </si>
  <si>
    <t>ag bz 7</t>
  </si>
  <si>
    <t>20200418 06:22:26</t>
  </si>
  <si>
    <t>06:22:26</t>
  </si>
  <si>
    <t>06:22:05</t>
  </si>
  <si>
    <t>20200418 06:22:31</t>
  </si>
  <si>
    <t>06:22:31</t>
  </si>
  <si>
    <t>20200418 06:22:36</t>
  </si>
  <si>
    <t>06:22:36</t>
  </si>
  <si>
    <t>2/2</t>
  </si>
  <si>
    <t>20200418 06:22:41</t>
  </si>
  <si>
    <t>06:22:41</t>
  </si>
  <si>
    <t>20200418 06:22:46</t>
  </si>
  <si>
    <t>06:22:46</t>
  </si>
  <si>
    <t>20200418 06:22:51</t>
  </si>
  <si>
    <t>06:22:51</t>
  </si>
  <si>
    <t>06:25:10</t>
  </si>
  <si>
    <t>ag fl 9</t>
  </si>
  <si>
    <t>20200418 06:28:27</t>
  </si>
  <si>
    <t>06:28:27</t>
  </si>
  <si>
    <t>06:27:56</t>
  </si>
  <si>
    <t>1/2</t>
  </si>
  <si>
    <t>20200418 06:28:32</t>
  </si>
  <si>
    <t>06:28:32</t>
  </si>
  <si>
    <t>20200418 06:28:37</t>
  </si>
  <si>
    <t>06:28:37</t>
  </si>
  <si>
    <t>20200418 06:28:42</t>
  </si>
  <si>
    <t>06:28:42</t>
  </si>
  <si>
    <t>20200418 06:28:47</t>
  </si>
  <si>
    <t>06:28:47</t>
  </si>
  <si>
    <t>20200418 06:28:52</t>
  </si>
  <si>
    <t>06:28:52</t>
  </si>
  <si>
    <t>06:30:18</t>
  </si>
  <si>
    <t>ag bz 12</t>
  </si>
  <si>
    <t>20200418 06:35:52</t>
  </si>
  <si>
    <t>06:35:52</t>
  </si>
  <si>
    <t>06:35:17</t>
  </si>
  <si>
    <t>20200418 06:35:57</t>
  </si>
  <si>
    <t>06:35:57</t>
  </si>
  <si>
    <t>20200418 06:36:02</t>
  </si>
  <si>
    <t>06:36:02</t>
  </si>
  <si>
    <t>20200418 06:36:07</t>
  </si>
  <si>
    <t>06:36:07</t>
  </si>
  <si>
    <t>20200418 06:36:12</t>
  </si>
  <si>
    <t>06:36:12</t>
  </si>
  <si>
    <t>20200418 06:36:17</t>
  </si>
  <si>
    <t>06:36:17</t>
  </si>
  <si>
    <t>06:37:34</t>
  </si>
  <si>
    <t>rm fl 12</t>
  </si>
  <si>
    <t>20200418 06:39:52</t>
  </si>
  <si>
    <t>06:39:52</t>
  </si>
  <si>
    <t>06:39:36</t>
  </si>
  <si>
    <t>20200418 06:39:57</t>
  </si>
  <si>
    <t>06:39:57</t>
  </si>
  <si>
    <t>20200418 06:40:02</t>
  </si>
  <si>
    <t>06:40:02</t>
  </si>
  <si>
    <t>20200418 06:40:07</t>
  </si>
  <si>
    <t>06:40:07</t>
  </si>
  <si>
    <t>20200418 06:40:12</t>
  </si>
  <si>
    <t>06:40:12</t>
  </si>
  <si>
    <t>20200418 06:40:17</t>
  </si>
  <si>
    <t>06:40:17</t>
  </si>
  <si>
    <t>06:51:32</t>
  </si>
  <si>
    <t>20200418 06:55:25</t>
  </si>
  <si>
    <t>06:55:25</t>
  </si>
  <si>
    <t>06:54:56</t>
  </si>
  <si>
    <t>20200418 06:55:30</t>
  </si>
  <si>
    <t>06:55:30</t>
  </si>
  <si>
    <t>20200418 06:55:35</t>
  </si>
  <si>
    <t>06:55:35</t>
  </si>
  <si>
    <t>20200418 06:55:40</t>
  </si>
  <si>
    <t>06:55:40</t>
  </si>
  <si>
    <t>20200418 06:55:45</t>
  </si>
  <si>
    <t>06:55:45</t>
  </si>
  <si>
    <t>06:57:30</t>
  </si>
  <si>
    <t>ag bz 10</t>
  </si>
  <si>
    <t>20200418 07:02:46</t>
  </si>
  <si>
    <t>07:02:46</t>
  </si>
  <si>
    <t>07:02:21</t>
  </si>
  <si>
    <t>20200418 07:02:51</t>
  </si>
  <si>
    <t>07:02:51</t>
  </si>
  <si>
    <t>20200418 07:02:56</t>
  </si>
  <si>
    <t>07:02:56</t>
  </si>
  <si>
    <t>20200418 07:03:01</t>
  </si>
  <si>
    <t>07:03:01</t>
  </si>
  <si>
    <t>20200418 07:03:06</t>
  </si>
  <si>
    <t>07:03:06</t>
  </si>
  <si>
    <t>20200418 07:03:11</t>
  </si>
  <si>
    <t>07:03:11</t>
  </si>
  <si>
    <t>07:04:40</t>
  </si>
  <si>
    <t>rm bz 12</t>
  </si>
  <si>
    <t>20200418 07:09:24</t>
  </si>
  <si>
    <t>07:09:24</t>
  </si>
  <si>
    <t>07:08:50</t>
  </si>
  <si>
    <t>20200418 07:09:29</t>
  </si>
  <si>
    <t>07:09:29</t>
  </si>
  <si>
    <t>20200418 07:09:34</t>
  </si>
  <si>
    <t>07:09:34</t>
  </si>
  <si>
    <t>20200418 07:09:39</t>
  </si>
  <si>
    <t>07:09:39</t>
  </si>
  <si>
    <t>20200418 07:09:44</t>
  </si>
  <si>
    <t>07:09:44</t>
  </si>
  <si>
    <t>20200418 07:09:49</t>
  </si>
  <si>
    <t>07:09:49</t>
  </si>
  <si>
    <t>07:11:26</t>
  </si>
  <si>
    <t>20200418 07:13:56</t>
  </si>
  <si>
    <t>07:13:56</t>
  </si>
  <si>
    <t>07:13:37</t>
  </si>
  <si>
    <t>20200418 07:14:01</t>
  </si>
  <si>
    <t>07:14:01</t>
  </si>
  <si>
    <t>20200418 07:14:06</t>
  </si>
  <si>
    <t>07:14:06</t>
  </si>
  <si>
    <t>20200418 07:14:11</t>
  </si>
  <si>
    <t>07:14:11</t>
  </si>
  <si>
    <t>20200418 07:14:16</t>
  </si>
  <si>
    <t>07:14:16</t>
  </si>
  <si>
    <t>20200418 07:14:21</t>
  </si>
  <si>
    <t>07:14:21</t>
  </si>
  <si>
    <t>07:35:19</t>
  </si>
  <si>
    <t>20200418 07:39:11</t>
  </si>
  <si>
    <t>07:39:11</t>
  </si>
  <si>
    <t>07:38:45</t>
  </si>
  <si>
    <t>20200418 07:39:17</t>
  </si>
  <si>
    <t>07:39:17</t>
  </si>
  <si>
    <t>20200418 07:39:22</t>
  </si>
  <si>
    <t>07:39:22</t>
  </si>
  <si>
    <t>20200418 07:39:27</t>
  </si>
  <si>
    <t>07:39:27</t>
  </si>
  <si>
    <t>20200418 07:39:32</t>
  </si>
  <si>
    <t>07:39:32</t>
  </si>
  <si>
    <t>07:41:25</t>
  </si>
  <si>
    <t>20200418 07:45:02</t>
  </si>
  <si>
    <t>07:45:02</t>
  </si>
  <si>
    <t>07:44:39</t>
  </si>
  <si>
    <t>20200418 07:45:07</t>
  </si>
  <si>
    <t>07:45:07</t>
  </si>
  <si>
    <t>20200418 07:45:12</t>
  </si>
  <si>
    <t>07:45:12</t>
  </si>
  <si>
    <t>20200418 07:45:17</t>
  </si>
  <si>
    <t>07:45:17</t>
  </si>
  <si>
    <t>20200418 07:45:22</t>
  </si>
  <si>
    <t>07:45:22</t>
  </si>
  <si>
    <t>20200418 07:45:27</t>
  </si>
  <si>
    <t>07:45:27</t>
  </si>
  <si>
    <t>07:46:59</t>
  </si>
  <si>
    <t>20200418 07:51:04</t>
  </si>
  <si>
    <t>07:51:04</t>
  </si>
  <si>
    <t>07:50:45</t>
  </si>
  <si>
    <t>20200418 07:51:09</t>
  </si>
  <si>
    <t>07:51:09</t>
  </si>
  <si>
    <t>20200418 07:51:14</t>
  </si>
  <si>
    <t>07:51:14</t>
  </si>
  <si>
    <t>20200418 07:51:19</t>
  </si>
  <si>
    <t>07:51:19</t>
  </si>
  <si>
    <t>20200418 07:51:24</t>
  </si>
  <si>
    <t>07:51:24</t>
  </si>
  <si>
    <t>20200418 07:51:29</t>
  </si>
  <si>
    <t>07:51:29</t>
  </si>
  <si>
    <t>07:53:00</t>
  </si>
  <si>
    <t>20200418 07:56:46</t>
  </si>
  <si>
    <t>07:56:46</t>
  </si>
  <si>
    <t>07:56:30</t>
  </si>
  <si>
    <t>20200418 07:56:51</t>
  </si>
  <si>
    <t>07:56:51</t>
  </si>
  <si>
    <t>20200418 07:56:56</t>
  </si>
  <si>
    <t>07:56:56</t>
  </si>
  <si>
    <t>20200418 07:57:01</t>
  </si>
  <si>
    <t>07:57:01</t>
  </si>
  <si>
    <t>20200418 07:57:06</t>
  </si>
  <si>
    <t>07:57:06</t>
  </si>
  <si>
    <t>20200418 07:57:11</t>
  </si>
  <si>
    <t>07:57:11</t>
  </si>
  <si>
    <t>07:58:51</t>
  </si>
  <si>
    <t>20200418 08:00:26</t>
  </si>
  <si>
    <t>08:00:26</t>
  </si>
  <si>
    <t>08:00:01</t>
  </si>
  <si>
    <t>20200418 08:00:31</t>
  </si>
  <si>
    <t>08:00:31</t>
  </si>
  <si>
    <t>20200418 08:00:36</t>
  </si>
  <si>
    <t>08:00:36</t>
  </si>
  <si>
    <t>20200418 08:00:41</t>
  </si>
  <si>
    <t>08:00:41</t>
  </si>
  <si>
    <t>20200418 08:00:46</t>
  </si>
  <si>
    <t>08:00:46</t>
  </si>
  <si>
    <t>20200418 08:00:51</t>
  </si>
  <si>
    <t>08:00:51</t>
  </si>
  <si>
    <t>08:16:57</t>
  </si>
  <si>
    <t>20200418 08:20:57</t>
  </si>
  <si>
    <t>08:20:57</t>
  </si>
  <si>
    <t>08:20:24</t>
  </si>
  <si>
    <t>20200418 08:21:02</t>
  </si>
  <si>
    <t>08:21:02</t>
  </si>
  <si>
    <t>20200418 08:21:07</t>
  </si>
  <si>
    <t>08:21:07</t>
  </si>
  <si>
    <t>20200418 08:21:12</t>
  </si>
  <si>
    <t>08:21:12</t>
  </si>
  <si>
    <t>20200418 08:21:17</t>
  </si>
  <si>
    <t>08:21:17</t>
  </si>
  <si>
    <t>20200418 08:21:22</t>
  </si>
  <si>
    <t>08:21:22</t>
  </si>
  <si>
    <t>08:22:43</t>
  </si>
  <si>
    <t>ag fl 8</t>
  </si>
  <si>
    <t>20200418 08:26:24</t>
  </si>
  <si>
    <t>08:26:24</t>
  </si>
  <si>
    <t>08:26:07</t>
  </si>
  <si>
    <t>20200418 08:26:29</t>
  </si>
  <si>
    <t>08:26:29</t>
  </si>
  <si>
    <t>20200418 08:26:34</t>
  </si>
  <si>
    <t>08:26:34</t>
  </si>
  <si>
    <t>20200418 08:26:39</t>
  </si>
  <si>
    <t>08:26:39</t>
  </si>
  <si>
    <t>20200418 08:26:44</t>
  </si>
  <si>
    <t>08:26:44</t>
  </si>
  <si>
    <t>20200418 08:26:49</t>
  </si>
  <si>
    <t>08:26:49</t>
  </si>
  <si>
    <t>08:28:19</t>
  </si>
  <si>
    <t>20200418 08:32:32</t>
  </si>
  <si>
    <t>08:32:32</t>
  </si>
  <si>
    <t>08:32:12</t>
  </si>
  <si>
    <t>20200418 08:32:37</t>
  </si>
  <si>
    <t>08:32:37</t>
  </si>
  <si>
    <t>20200418 08:32:42</t>
  </si>
  <si>
    <t>08:32:42</t>
  </si>
  <si>
    <t>20200418 08:32:47</t>
  </si>
  <si>
    <t>08:32:47</t>
  </si>
  <si>
    <t>20200418 08:32:52</t>
  </si>
  <si>
    <t>08:32:52</t>
  </si>
  <si>
    <t>20200418 08:32:57</t>
  </si>
  <si>
    <t>08:32:57</t>
  </si>
  <si>
    <t>08:34:33</t>
  </si>
  <si>
    <t>20200418 08:38:40</t>
  </si>
  <si>
    <t>08:38:40</t>
  </si>
  <si>
    <t>08:38:13</t>
  </si>
  <si>
    <t>20200418 08:38:45</t>
  </si>
  <si>
    <t>08:38:45</t>
  </si>
  <si>
    <t>20200418 08:38:50</t>
  </si>
  <si>
    <t>08:38:50</t>
  </si>
  <si>
    <t>20200418 08:38:55</t>
  </si>
  <si>
    <t>08:38:55</t>
  </si>
  <si>
    <t>20200418 08:39:00</t>
  </si>
  <si>
    <t>08:39:00</t>
  </si>
  <si>
    <t>20200418 08:39:05</t>
  </si>
  <si>
    <t>08:39:05</t>
  </si>
  <si>
    <t>08:40:00</t>
  </si>
  <si>
    <t>20200418 08:42:13</t>
  </si>
  <si>
    <t>08:42:13</t>
  </si>
  <si>
    <t>08:42:00</t>
  </si>
  <si>
    <t>20200418 08:42:18</t>
  </si>
  <si>
    <t>08:42:18</t>
  </si>
  <si>
    <t>20200418 08:42:23</t>
  </si>
  <si>
    <t>08:42:23</t>
  </si>
  <si>
    <t>20200418 08:42:28</t>
  </si>
  <si>
    <t>08:42:28</t>
  </si>
  <si>
    <t>20200418 08:42:33</t>
  </si>
  <si>
    <t>08:42:33</t>
  </si>
  <si>
    <t>20200418 08:42:38</t>
  </si>
  <si>
    <t>08:42:38</t>
  </si>
  <si>
    <t>08:54:44</t>
  </si>
  <si>
    <t>20200418 08:57:55</t>
  </si>
  <si>
    <t>08:57:55</t>
  </si>
  <si>
    <t>08:57:38</t>
  </si>
  <si>
    <t>20200418 08:58:00</t>
  </si>
  <si>
    <t>08:58:00</t>
  </si>
  <si>
    <t>20200418 08:58:05</t>
  </si>
  <si>
    <t>08:58:05</t>
  </si>
  <si>
    <t>20200418 08:58:10</t>
  </si>
  <si>
    <t>08:58:10</t>
  </si>
  <si>
    <t>20200418 08:58:15</t>
  </si>
  <si>
    <t>08:58:15</t>
  </si>
  <si>
    <t>20200418 08:58:20</t>
  </si>
  <si>
    <t>08:58:20</t>
  </si>
  <si>
    <t>09:00:08</t>
  </si>
  <si>
    <t>20200418 09:02:51</t>
  </si>
  <si>
    <t>09:02:51</t>
  </si>
  <si>
    <t>09:02:29</t>
  </si>
  <si>
    <t>20200418 09:02:56</t>
  </si>
  <si>
    <t>09:02:56</t>
  </si>
  <si>
    <t>20200418 09:03:01</t>
  </si>
  <si>
    <t>09:03:01</t>
  </si>
  <si>
    <t>20200418 09:03:06</t>
  </si>
  <si>
    <t>09:03:06</t>
  </si>
  <si>
    <t>20200418 09:03:11</t>
  </si>
  <si>
    <t>09:03:11</t>
  </si>
  <si>
    <t>20200418 09:03:16</t>
  </si>
  <si>
    <t>09:03:16</t>
  </si>
  <si>
    <t>09:04:43</t>
  </si>
  <si>
    <t>ag bz 11</t>
  </si>
  <si>
    <t>20200418 09:07:34</t>
  </si>
  <si>
    <t>09:07:34</t>
  </si>
  <si>
    <t>09:07:02</t>
  </si>
  <si>
    <t>20200418 09:07:39</t>
  </si>
  <si>
    <t>09:07:39</t>
  </si>
  <si>
    <t>20200418 09:07:44</t>
  </si>
  <si>
    <t>09:07:44</t>
  </si>
  <si>
    <t>20200418 09:07:49</t>
  </si>
  <si>
    <t>09:07:49</t>
  </si>
  <si>
    <t>20200418 09:07:54</t>
  </si>
  <si>
    <t>09:07:54</t>
  </si>
  <si>
    <t>20200418 09:07:59</t>
  </si>
  <si>
    <t>09:07:59</t>
  </si>
  <si>
    <t>09:09:12</t>
  </si>
  <si>
    <t>rm fl 8</t>
  </si>
  <si>
    <t>20200418 09:13:10</t>
  </si>
  <si>
    <t>09:13:10</t>
  </si>
  <si>
    <t>09:12:56</t>
  </si>
  <si>
    <t>20200418 09:13:15</t>
  </si>
  <si>
    <t>09:13:15</t>
  </si>
  <si>
    <t>20200418 09:13:20</t>
  </si>
  <si>
    <t>09:13:20</t>
  </si>
  <si>
    <t>20200418 09:13:25</t>
  </si>
  <si>
    <t>09:13:25</t>
  </si>
  <si>
    <t>20200418 09:13:30</t>
  </si>
  <si>
    <t>09:13:30</t>
  </si>
  <si>
    <t>20200418 09:13:35</t>
  </si>
  <si>
    <t>09:13:35</t>
  </si>
  <si>
    <t>09:14:12</t>
  </si>
  <si>
    <t>20200418 09:16:23</t>
  </si>
  <si>
    <t>09:16:23</t>
  </si>
  <si>
    <t>09:16:07</t>
  </si>
  <si>
    <t>20200418 09:16:28</t>
  </si>
  <si>
    <t>09:16:28</t>
  </si>
  <si>
    <t>20200418 09:16:33</t>
  </si>
  <si>
    <t>09:16:33</t>
  </si>
  <si>
    <t>20200418 09:16:38</t>
  </si>
  <si>
    <t>09:16:38</t>
  </si>
  <si>
    <t>20200418 09:16:43</t>
  </si>
  <si>
    <t>09:16:43</t>
  </si>
  <si>
    <t>20200418 09:16:48</t>
  </si>
  <si>
    <t>09:16:48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</si>
</sst>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S158"/>
  <sheetViews>
    <sheetView tabSelected="1" workbookViewId="0">
      <selection activeCell="D12" sqref="D12"/>
    </sheetView>
  </sheetViews>
  <sheetFormatPr defaultRowHeight="15" x14ac:dyDescent="0.25"/>
  <sheetData>
    <row r="2" spans="1:97" x14ac:dyDescent="0.25">
      <c r="A2" t="s">
        <v>26</v>
      </c>
      <c r="B2" t="s">
        <v>27</v>
      </c>
      <c r="C2" t="s">
        <v>29</v>
      </c>
      <c r="D2" t="s">
        <v>31</v>
      </c>
    </row>
    <row r="3" spans="1:97" x14ac:dyDescent="0.25">
      <c r="B3" t="s">
        <v>28</v>
      </c>
      <c r="C3" t="s">
        <v>30</v>
      </c>
      <c r="D3" t="s">
        <v>15</v>
      </c>
    </row>
    <row r="4" spans="1:97" x14ac:dyDescent="0.25">
      <c r="A4" t="s">
        <v>32</v>
      </c>
      <c r="B4" t="s">
        <v>33</v>
      </c>
    </row>
    <row r="5" spans="1:97" x14ac:dyDescent="0.25">
      <c r="B5">
        <v>2</v>
      </c>
    </row>
    <row r="6" spans="1:97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97" x14ac:dyDescent="0.25">
      <c r="B7">
        <v>0</v>
      </c>
      <c r="C7">
        <v>1</v>
      </c>
      <c r="D7">
        <v>0</v>
      </c>
      <c r="E7">
        <v>0</v>
      </c>
    </row>
    <row r="8" spans="1:97" x14ac:dyDescent="0.2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97" x14ac:dyDescent="0.2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7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97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7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97" x14ac:dyDescent="0.2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97" x14ac:dyDescent="0.25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32</v>
      </c>
      <c r="AP14" t="s">
        <v>32</v>
      </c>
      <c r="AQ14" t="s">
        <v>32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79</v>
      </c>
      <c r="BG14" t="s">
        <v>79</v>
      </c>
      <c r="BH14" t="s">
        <v>79</v>
      </c>
      <c r="BI14" t="s">
        <v>79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</row>
    <row r="15" spans="1:97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76</v>
      </c>
      <c r="AG15" t="s">
        <v>113</v>
      </c>
      <c r="AH15" t="s">
        <v>114</v>
      </c>
      <c r="AI15" t="s">
        <v>115</v>
      </c>
      <c r="AJ15" t="s">
        <v>116</v>
      </c>
      <c r="AK15" t="s">
        <v>117</v>
      </c>
      <c r="AL15" t="s">
        <v>118</v>
      </c>
      <c r="AM15" t="s">
        <v>119</v>
      </c>
      <c r="AN15" t="s">
        <v>120</v>
      </c>
      <c r="AO15" t="s">
        <v>121</v>
      </c>
      <c r="AP15" t="s">
        <v>122</v>
      </c>
      <c r="AQ15" t="s">
        <v>123</v>
      </c>
      <c r="AR15" t="s">
        <v>87</v>
      </c>
      <c r="AS15" t="s">
        <v>124</v>
      </c>
      <c r="AT15" t="s">
        <v>125</v>
      </c>
      <c r="AU15" t="s">
        <v>126</v>
      </c>
      <c r="AV15" t="s">
        <v>127</v>
      </c>
      <c r="AW15" t="s">
        <v>128</v>
      </c>
      <c r="AX15" t="s">
        <v>129</v>
      </c>
      <c r="AY15" t="s">
        <v>130</v>
      </c>
      <c r="AZ15" t="s">
        <v>131</v>
      </c>
      <c r="BA15" t="s">
        <v>132</v>
      </c>
      <c r="BB15" t="s">
        <v>133</v>
      </c>
      <c r="BC15" t="s">
        <v>134</v>
      </c>
      <c r="BD15" t="s">
        <v>135</v>
      </c>
      <c r="BE15" t="s">
        <v>136</v>
      </c>
      <c r="BF15" t="s">
        <v>83</v>
      </c>
      <c r="BG15" t="s">
        <v>86</v>
      </c>
      <c r="BH15" t="s">
        <v>137</v>
      </c>
      <c r="BI15" t="s">
        <v>138</v>
      </c>
      <c r="BJ15" t="s">
        <v>139</v>
      </c>
      <c r="BK15" t="s">
        <v>140</v>
      </c>
      <c r="BL15" t="s">
        <v>141</v>
      </c>
      <c r="BM15" t="s">
        <v>142</v>
      </c>
      <c r="BN15" t="s">
        <v>143</v>
      </c>
      <c r="BO15" t="s">
        <v>144</v>
      </c>
      <c r="BP15" t="s">
        <v>145</v>
      </c>
      <c r="BQ15" t="s">
        <v>146</v>
      </c>
      <c r="BR15" t="s">
        <v>147</v>
      </c>
      <c r="BS15" t="s">
        <v>148</v>
      </c>
      <c r="BT15" t="s">
        <v>149</v>
      </c>
      <c r="BU15" t="s">
        <v>150</v>
      </c>
      <c r="BV15" t="s">
        <v>151</v>
      </c>
      <c r="BW15" t="s">
        <v>152</v>
      </c>
      <c r="BX15" t="s">
        <v>153</v>
      </c>
      <c r="BY15" t="s">
        <v>154</v>
      </c>
      <c r="BZ15" t="s">
        <v>155</v>
      </c>
      <c r="CA15" t="s">
        <v>156</v>
      </c>
      <c r="CB15" t="s">
        <v>157</v>
      </c>
      <c r="CC15" t="s">
        <v>158</v>
      </c>
      <c r="CD15" t="s">
        <v>159</v>
      </c>
      <c r="CE15" t="s">
        <v>160</v>
      </c>
      <c r="CF15" t="s">
        <v>161</v>
      </c>
      <c r="CG15" t="s">
        <v>162</v>
      </c>
      <c r="CH15" t="s">
        <v>163</v>
      </c>
      <c r="CI15" t="s">
        <v>164</v>
      </c>
      <c r="CJ15" t="s">
        <v>165</v>
      </c>
      <c r="CK15" t="s">
        <v>166</v>
      </c>
      <c r="CL15" t="s">
        <v>167</v>
      </c>
      <c r="CM15" t="s">
        <v>168</v>
      </c>
      <c r="CN15" t="s">
        <v>169</v>
      </c>
      <c r="CO15" t="s">
        <v>170</v>
      </c>
      <c r="CP15" t="s">
        <v>171</v>
      </c>
      <c r="CQ15" t="s">
        <v>172</v>
      </c>
      <c r="CR15" t="s">
        <v>173</v>
      </c>
      <c r="CS15" t="s">
        <v>174</v>
      </c>
    </row>
    <row r="16" spans="1:97" x14ac:dyDescent="0.25">
      <c r="B16" t="s">
        <v>175</v>
      </c>
      <c r="C16" t="s">
        <v>175</v>
      </c>
      <c r="F16" t="s">
        <v>175</v>
      </c>
      <c r="G16" t="s">
        <v>176</v>
      </c>
      <c r="H16" t="s">
        <v>177</v>
      </c>
      <c r="I16" t="s">
        <v>178</v>
      </c>
      <c r="J16" t="s">
        <v>178</v>
      </c>
      <c r="K16" t="s">
        <v>129</v>
      </c>
      <c r="L16" t="s">
        <v>129</v>
      </c>
      <c r="M16" t="s">
        <v>176</v>
      </c>
      <c r="N16" t="s">
        <v>176</v>
      </c>
      <c r="O16" t="s">
        <v>176</v>
      </c>
      <c r="P16" t="s">
        <v>176</v>
      </c>
      <c r="Q16" t="s">
        <v>179</v>
      </c>
      <c r="R16" t="s">
        <v>180</v>
      </c>
      <c r="S16" t="s">
        <v>180</v>
      </c>
      <c r="T16" t="s">
        <v>181</v>
      </c>
      <c r="U16" t="s">
        <v>182</v>
      </c>
      <c r="V16" t="s">
        <v>181</v>
      </c>
      <c r="W16" t="s">
        <v>181</v>
      </c>
      <c r="X16" t="s">
        <v>181</v>
      </c>
      <c r="Y16" t="s">
        <v>179</v>
      </c>
      <c r="Z16" t="s">
        <v>179</v>
      </c>
      <c r="AA16" t="s">
        <v>179</v>
      </c>
      <c r="AB16" t="s">
        <v>179</v>
      </c>
      <c r="AF16" t="s">
        <v>183</v>
      </c>
      <c r="AG16" t="s">
        <v>182</v>
      </c>
      <c r="AI16" t="s">
        <v>182</v>
      </c>
      <c r="AJ16" t="s">
        <v>183</v>
      </c>
      <c r="AK16" t="s">
        <v>177</v>
      </c>
      <c r="AL16" t="s">
        <v>177</v>
      </c>
      <c r="AN16" t="s">
        <v>184</v>
      </c>
      <c r="AO16" t="s">
        <v>185</v>
      </c>
      <c r="AR16" t="s">
        <v>175</v>
      </c>
      <c r="AS16" t="s">
        <v>178</v>
      </c>
      <c r="AT16" t="s">
        <v>178</v>
      </c>
      <c r="AU16" t="s">
        <v>186</v>
      </c>
      <c r="AV16" t="s">
        <v>186</v>
      </c>
      <c r="AW16" t="s">
        <v>183</v>
      </c>
      <c r="AX16" t="s">
        <v>181</v>
      </c>
      <c r="AY16" t="s">
        <v>181</v>
      </c>
      <c r="AZ16" t="s">
        <v>180</v>
      </c>
      <c r="BA16" t="s">
        <v>180</v>
      </c>
      <c r="BB16" t="s">
        <v>180</v>
      </c>
      <c r="BC16" t="s">
        <v>187</v>
      </c>
      <c r="BD16" t="s">
        <v>177</v>
      </c>
      <c r="BE16" t="s">
        <v>177</v>
      </c>
      <c r="BF16" t="s">
        <v>188</v>
      </c>
      <c r="BI16" t="s">
        <v>189</v>
      </c>
      <c r="BJ16" t="s">
        <v>190</v>
      </c>
      <c r="BK16" t="s">
        <v>189</v>
      </c>
      <c r="BL16" t="s">
        <v>190</v>
      </c>
      <c r="BM16" t="s">
        <v>182</v>
      </c>
      <c r="BN16" t="s">
        <v>182</v>
      </c>
      <c r="BO16" t="s">
        <v>178</v>
      </c>
      <c r="BP16" t="s">
        <v>191</v>
      </c>
      <c r="BQ16" t="s">
        <v>178</v>
      </c>
      <c r="BS16" t="s">
        <v>186</v>
      </c>
      <c r="BT16" t="s">
        <v>192</v>
      </c>
      <c r="BU16" t="s">
        <v>186</v>
      </c>
      <c r="BZ16" t="s">
        <v>182</v>
      </c>
      <c r="CA16" t="s">
        <v>182</v>
      </c>
      <c r="CB16" t="s">
        <v>189</v>
      </c>
      <c r="CC16" t="s">
        <v>190</v>
      </c>
      <c r="CE16" t="s">
        <v>183</v>
      </c>
      <c r="CF16" t="s">
        <v>183</v>
      </c>
      <c r="CG16" t="s">
        <v>180</v>
      </c>
      <c r="CH16" t="s">
        <v>180</v>
      </c>
      <c r="CI16" t="s">
        <v>180</v>
      </c>
      <c r="CJ16" t="s">
        <v>180</v>
      </c>
      <c r="CK16" t="s">
        <v>180</v>
      </c>
      <c r="CL16" t="s">
        <v>182</v>
      </c>
      <c r="CM16" t="s">
        <v>182</v>
      </c>
      <c r="CN16" t="s">
        <v>182</v>
      </c>
      <c r="CO16" t="s">
        <v>180</v>
      </c>
      <c r="CP16" t="s">
        <v>178</v>
      </c>
      <c r="CQ16" t="s">
        <v>186</v>
      </c>
      <c r="CR16" t="s">
        <v>182</v>
      </c>
      <c r="CS16" t="s">
        <v>182</v>
      </c>
    </row>
    <row r="17" spans="1:97" x14ac:dyDescent="0.25">
      <c r="A17">
        <v>1</v>
      </c>
      <c r="B17">
        <v>1587208627.5999999</v>
      </c>
      <c r="C17">
        <v>0</v>
      </c>
      <c r="D17" t="s">
        <v>193</v>
      </c>
      <c r="E17" t="s">
        <v>194</v>
      </c>
      <c r="F17">
        <v>1587208619.5999999</v>
      </c>
      <c r="G17">
        <f t="shared" ref="G17:G48" si="0">AW17*AH17*(AU17-AV17)/(100*AO17*(1000-AH17*AU17))</f>
        <v>1.3246977926622645E-3</v>
      </c>
      <c r="H17">
        <f t="shared" ref="H17:H48" si="1">AW17*AH17*(AT17-AS17*(1000-AH17*AV17)/(1000-AH17*AU17))/(100*AO17)</f>
        <v>-0.49927572867723263</v>
      </c>
      <c r="I17">
        <f t="shared" ref="I17:I48" si="2">AS17 - IF(AH17&gt;1, H17*AO17*100/(AJ17*BC17), 0)</f>
        <v>409.93564516128998</v>
      </c>
      <c r="J17">
        <f t="shared" ref="J17:J48" si="3">((P17-G17/2)*I17-H17)/(P17+G17/2)</f>
        <v>409.45325863863968</v>
      </c>
      <c r="K17">
        <f t="shared" ref="K17:K48" si="4">J17*(AX17+AY17)/1000</f>
        <v>41.573250912800134</v>
      </c>
      <c r="L17">
        <f t="shared" ref="L17:L48" si="5">(AS17 - IF(AH17&gt;1, H17*AO17*100/(AJ17*BC17), 0))*(AX17+AY17)/1000</f>
        <v>41.622229338346848</v>
      </c>
      <c r="M17">
        <f t="shared" ref="M17:M48" si="6">2/((1/O17-1/N17)+SIGN(O17)*SQRT((1/O17-1/N17)*(1/O17-1/N17) + 4*AP17/((AP17+1)*(AP17+1))*(2*1/O17*1/N17-1/N17*1/N17)))</f>
        <v>0.14772697210543534</v>
      </c>
      <c r="N17">
        <f t="shared" ref="N17:N48" si="7">AE17+AD17*AO17+AC17*AO17*AO17</f>
        <v>2.788186396215468</v>
      </c>
      <c r="O17">
        <f t="shared" ref="O17:O48" si="8">G17*(1000-(1000*0.61365*EXP(17.502*S17/(240.97+S17))/(AX17+AY17)+AU17)/2)/(1000*0.61365*EXP(17.502*S17/(240.97+S17))/(AX17+AY17)-AU17)</f>
        <v>0.14351238941061534</v>
      </c>
      <c r="P17">
        <f t="shared" ref="P17:P48" si="9">1/((AP17+1)/(M17/1.6)+1/(N17/1.37)) + AP17/((AP17+1)/(M17/1.6) + AP17/(N17/1.37))</f>
        <v>9.0063891465975127E-2</v>
      </c>
      <c r="Q17">
        <f t="shared" ref="Q17:Q48" si="10">(AL17*AN17)</f>
        <v>2.2194450782903243E-3</v>
      </c>
      <c r="R17">
        <f t="shared" ref="R17:R48" si="11">(AZ17+(Q17+2*0.95*0.0000000567*(((AZ17+$B$7)+273)^4-(AZ17+273)^4)-44100*G17)/(1.84*29.3*N17+8*0.95*0.0000000567*(AZ17+273)^3))</f>
        <v>15.212118572972543</v>
      </c>
      <c r="S17">
        <f t="shared" ref="S17:S48" si="12">($C$7*BA17+$D$7*BB17+$E$7*R17)</f>
        <v>15.523170967741899</v>
      </c>
      <c r="T17">
        <f t="shared" ref="T17:T48" si="13">0.61365*EXP(17.502*S17/(240.97+S17))</f>
        <v>1.7698670520798359</v>
      </c>
      <c r="U17">
        <f t="shared" ref="U17:U48" si="14">(V17/W17*100)</f>
        <v>47.567683243446609</v>
      </c>
      <c r="V17">
        <f t="shared" ref="V17:V48" si="15">AU17*(AX17+AY17)/1000</f>
        <v>0.84472376189324028</v>
      </c>
      <c r="W17">
        <f t="shared" ref="W17:W48" si="16">0.61365*EXP(17.502*AZ17/(240.97+AZ17))</f>
        <v>1.7758354081909542</v>
      </c>
      <c r="X17">
        <f t="shared" ref="X17:X48" si="17">(T17-AU17*(AX17+AY17)/1000)</f>
        <v>0.92514329018659558</v>
      </c>
      <c r="Y17">
        <f t="shared" ref="Y17:Y48" si="18">(-G17*44100)</f>
        <v>-58.419172656405863</v>
      </c>
      <c r="Z17">
        <f t="shared" ref="Z17:Z48" si="19">2*29.3*N17*0.92*(AZ17-S17)</f>
        <v>7.8955061529076049</v>
      </c>
      <c r="AA17">
        <f t="shared" ref="AA17:AA48" si="20">2*0.95*0.0000000567*(((AZ17+$B$7)+273)^4-(S17+273)^4)</f>
        <v>0.54378855583850672</v>
      </c>
      <c r="AB17">
        <f t="shared" ref="AB17:AB48" si="21">Q17+AA17+Y17+Z17</f>
        <v>-49.977658502581455</v>
      </c>
      <c r="AC17">
        <v>-1.22006174622572E-3</v>
      </c>
      <c r="AD17">
        <v>2.35644574051962E-2</v>
      </c>
      <c r="AE17">
        <v>2.6758886553653798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MAX(0,($B$13+$C$13*BC17)/(1+$D$13*BC17)*AX17/(AZ17+273)*$E$13)</f>
        <v>55772.801622518498</v>
      </c>
      <c r="AK17">
        <f t="shared" ref="AK17:AK48" si="25">$B$11*BD17+$C$11*BE17</f>
        <v>1.16140506451613E-2</v>
      </c>
      <c r="AL17">
        <f t="shared" ref="AL17:AL48" si="26">AK17*AM17</f>
        <v>5.690884816129037E-3</v>
      </c>
      <c r="AM17">
        <f t="shared" ref="AM17:AM48" si="27">($B$11*$D$9+$C$11*$D$9)/($B$11+$C$11)</f>
        <v>0.49</v>
      </c>
      <c r="AN17">
        <f t="shared" ref="AN17:AN48" si="28">($B$11*$K$9+$C$11*$K$9)/($B$11+$C$11)</f>
        <v>0.39</v>
      </c>
      <c r="AO17">
        <v>10.76</v>
      </c>
      <c r="AP17">
        <v>0.5</v>
      </c>
      <c r="AQ17" t="s">
        <v>195</v>
      </c>
      <c r="AR17">
        <v>1587208619.5999999</v>
      </c>
      <c r="AS17">
        <v>409.93564516128998</v>
      </c>
      <c r="AT17">
        <v>410.01412903225798</v>
      </c>
      <c r="AU17">
        <v>8.3196499999999993</v>
      </c>
      <c r="AV17">
        <v>5.9638367741935499</v>
      </c>
      <c r="AW17">
        <v>600.01199999999994</v>
      </c>
      <c r="AX17">
        <v>101.43361290322601</v>
      </c>
      <c r="AY17">
        <v>9.9956645161290297E-2</v>
      </c>
      <c r="AZ17">
        <v>15.575696774193601</v>
      </c>
      <c r="BA17">
        <v>15.523170967741899</v>
      </c>
      <c r="BB17">
        <v>15.7392516129032</v>
      </c>
      <c r="BC17">
        <v>10002.661612903201</v>
      </c>
      <c r="BD17">
        <v>1.16140506451613E-2</v>
      </c>
      <c r="BE17">
        <v>0.282605</v>
      </c>
      <c r="BF17">
        <v>1587208603.0999999</v>
      </c>
      <c r="BG17" t="s">
        <v>196</v>
      </c>
      <c r="BH17">
        <v>1</v>
      </c>
      <c r="BI17">
        <v>8.875</v>
      </c>
      <c r="BJ17">
        <v>-3.5999999999999997E-2</v>
      </c>
      <c r="BK17">
        <v>410</v>
      </c>
      <c r="BL17">
        <v>5</v>
      </c>
      <c r="BM17">
        <v>0.13</v>
      </c>
      <c r="BN17">
        <v>0.03</v>
      </c>
      <c r="BO17">
        <v>-1.31290958846154E-2</v>
      </c>
      <c r="BP17">
        <v>-0.42311481944908702</v>
      </c>
      <c r="BQ17">
        <v>0.108677758122986</v>
      </c>
      <c r="BR17">
        <v>0</v>
      </c>
      <c r="BS17">
        <v>2.0475909402307702</v>
      </c>
      <c r="BT17">
        <v>3.7138611282098499</v>
      </c>
      <c r="BU17">
        <v>0.79772058884133801</v>
      </c>
      <c r="BV17">
        <v>0</v>
      </c>
      <c r="BW17">
        <v>0</v>
      </c>
      <c r="BX17">
        <v>2</v>
      </c>
      <c r="BY17" t="s">
        <v>197</v>
      </c>
      <c r="BZ17">
        <v>100</v>
      </c>
      <c r="CA17">
        <v>100</v>
      </c>
      <c r="CB17">
        <v>8.875</v>
      </c>
      <c r="CC17">
        <v>-3.5999999999999997E-2</v>
      </c>
      <c r="CD17">
        <v>2</v>
      </c>
      <c r="CE17">
        <v>630.33900000000006</v>
      </c>
      <c r="CF17">
        <v>387.50200000000001</v>
      </c>
      <c r="CG17">
        <v>15.001799999999999</v>
      </c>
      <c r="CH17">
        <v>21.075700000000001</v>
      </c>
      <c r="CI17">
        <v>29.9999</v>
      </c>
      <c r="CJ17">
        <v>21.2302</v>
      </c>
      <c r="CK17">
        <v>21.261199999999999</v>
      </c>
      <c r="CL17">
        <v>19.932400000000001</v>
      </c>
      <c r="CM17">
        <v>55.4786</v>
      </c>
      <c r="CN17">
        <v>0</v>
      </c>
      <c r="CO17">
        <v>15</v>
      </c>
      <c r="CP17">
        <v>410</v>
      </c>
      <c r="CQ17">
        <v>6.1742299999999997</v>
      </c>
      <c r="CR17">
        <v>99.813299999999998</v>
      </c>
      <c r="CS17">
        <v>107.349</v>
      </c>
    </row>
    <row r="18" spans="1:97" x14ac:dyDescent="0.25">
      <c r="A18">
        <v>2</v>
      </c>
      <c r="B18">
        <v>1587208632.5999999</v>
      </c>
      <c r="C18">
        <v>5</v>
      </c>
      <c r="D18" t="s">
        <v>198</v>
      </c>
      <c r="E18" t="s">
        <v>199</v>
      </c>
      <c r="F18">
        <v>1587208624.24839</v>
      </c>
      <c r="G18">
        <f t="shared" si="0"/>
        <v>1.3025950570393504E-3</v>
      </c>
      <c r="H18">
        <f t="shared" si="1"/>
        <v>-0.5173542852550711</v>
      </c>
      <c r="I18">
        <f t="shared" si="2"/>
        <v>409.95964516128998</v>
      </c>
      <c r="J18">
        <f t="shared" si="3"/>
        <v>409.77316770924818</v>
      </c>
      <c r="K18">
        <f t="shared" si="4"/>
        <v>41.605752249081995</v>
      </c>
      <c r="L18">
        <f t="shared" si="5"/>
        <v>41.624685979450589</v>
      </c>
      <c r="M18">
        <f t="shared" si="6"/>
        <v>0.14539199954228571</v>
      </c>
      <c r="N18">
        <f t="shared" si="7"/>
        <v>2.7870956728554779</v>
      </c>
      <c r="O18">
        <f t="shared" si="8"/>
        <v>0.14130606211960461</v>
      </c>
      <c r="P18">
        <f t="shared" si="9"/>
        <v>8.867382963967374E-2</v>
      </c>
      <c r="Q18">
        <f t="shared" si="10"/>
        <v>8.0760197700000013E-4</v>
      </c>
      <c r="R18">
        <f t="shared" si="11"/>
        <v>15.224053358443149</v>
      </c>
      <c r="S18">
        <f t="shared" si="12"/>
        <v>15.531890322580599</v>
      </c>
      <c r="T18">
        <f t="shared" si="13"/>
        <v>1.7708565859310414</v>
      </c>
      <c r="U18">
        <f t="shared" si="14"/>
        <v>47.675247075777371</v>
      </c>
      <c r="V18">
        <f t="shared" si="15"/>
        <v>0.84695983643864059</v>
      </c>
      <c r="W18">
        <f t="shared" si="16"/>
        <v>1.7765190290308117</v>
      </c>
      <c r="X18">
        <f t="shared" si="17"/>
        <v>0.92389674949240086</v>
      </c>
      <c r="Y18">
        <f t="shared" si="18"/>
        <v>-57.444442015435349</v>
      </c>
      <c r="Z18">
        <f t="shared" si="19"/>
        <v>7.4847823270179719</v>
      </c>
      <c r="AA18">
        <f t="shared" si="20"/>
        <v>0.51574192104059613</v>
      </c>
      <c r="AB18">
        <f t="shared" si="21"/>
        <v>-49.44311016539978</v>
      </c>
      <c r="AC18">
        <v>-1.2193212871136601E-3</v>
      </c>
      <c r="AD18">
        <v>2.35501560657266E-2</v>
      </c>
      <c r="AE18">
        <v>2.6748660858391902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55739.175560448202</v>
      </c>
      <c r="AK18">
        <f t="shared" si="25"/>
        <v>4.2260700000000002E-3</v>
      </c>
      <c r="AL18">
        <f t="shared" si="26"/>
        <v>2.0707743000000002E-3</v>
      </c>
      <c r="AM18">
        <f t="shared" si="27"/>
        <v>0.49</v>
      </c>
      <c r="AN18">
        <f t="shared" si="28"/>
        <v>0.39</v>
      </c>
      <c r="AO18">
        <v>10.76</v>
      </c>
      <c r="AP18">
        <v>0.5</v>
      </c>
      <c r="AQ18" t="s">
        <v>195</v>
      </c>
      <c r="AR18">
        <v>1587208624.24839</v>
      </c>
      <c r="AS18">
        <v>409.95964516128998</v>
      </c>
      <c r="AT18">
        <v>409.98951612903198</v>
      </c>
      <c r="AU18">
        <v>8.3416690322580607</v>
      </c>
      <c r="AV18">
        <v>6.0252303225806498</v>
      </c>
      <c r="AW18">
        <v>600.016161290323</v>
      </c>
      <c r="AX18">
        <v>101.43361290322601</v>
      </c>
      <c r="AY18">
        <v>0.100005029032258</v>
      </c>
      <c r="AZ18">
        <v>15.5817032258065</v>
      </c>
      <c r="BA18">
        <v>15.531890322580599</v>
      </c>
      <c r="BB18">
        <v>15.748948387096799</v>
      </c>
      <c r="BC18">
        <v>9996.5909677419295</v>
      </c>
      <c r="BD18">
        <v>4.2260700000000002E-3</v>
      </c>
      <c r="BE18">
        <v>0.282605</v>
      </c>
      <c r="BF18">
        <v>1587208603.0999999</v>
      </c>
      <c r="BG18" t="s">
        <v>196</v>
      </c>
      <c r="BH18">
        <v>1</v>
      </c>
      <c r="BI18">
        <v>8.875</v>
      </c>
      <c r="BJ18">
        <v>-3.5999999999999997E-2</v>
      </c>
      <c r="BK18">
        <v>410</v>
      </c>
      <c r="BL18">
        <v>5</v>
      </c>
      <c r="BM18">
        <v>0.13</v>
      </c>
      <c r="BN18">
        <v>0.03</v>
      </c>
      <c r="BO18">
        <v>-9.8924727884615402E-3</v>
      </c>
      <c r="BP18">
        <v>-0.28494678984249799</v>
      </c>
      <c r="BQ18">
        <v>0.109686872968435</v>
      </c>
      <c r="BR18">
        <v>0</v>
      </c>
      <c r="BS18">
        <v>2.3750565384615401</v>
      </c>
      <c r="BT18">
        <v>-0.50621605192816799</v>
      </c>
      <c r="BU18">
        <v>0.21677720854764701</v>
      </c>
      <c r="BV18">
        <v>0</v>
      </c>
      <c r="BW18">
        <v>0</v>
      </c>
      <c r="BX18">
        <v>2</v>
      </c>
      <c r="BY18" t="s">
        <v>197</v>
      </c>
      <c r="BZ18">
        <v>100</v>
      </c>
      <c r="CA18">
        <v>100</v>
      </c>
      <c r="CB18">
        <v>8.875</v>
      </c>
      <c r="CC18">
        <v>-3.5999999999999997E-2</v>
      </c>
      <c r="CD18">
        <v>2</v>
      </c>
      <c r="CE18">
        <v>630.40300000000002</v>
      </c>
      <c r="CF18">
        <v>387.59699999999998</v>
      </c>
      <c r="CG18">
        <v>15.001799999999999</v>
      </c>
      <c r="CH18">
        <v>21.073899999999998</v>
      </c>
      <c r="CI18">
        <v>29.9999</v>
      </c>
      <c r="CJ18">
        <v>21.226600000000001</v>
      </c>
      <c r="CK18">
        <v>21.257999999999999</v>
      </c>
      <c r="CL18">
        <v>19.9374</v>
      </c>
      <c r="CM18">
        <v>55.169199999999996</v>
      </c>
      <c r="CN18">
        <v>0</v>
      </c>
      <c r="CO18">
        <v>15</v>
      </c>
      <c r="CP18">
        <v>410</v>
      </c>
      <c r="CQ18">
        <v>6.2299800000000003</v>
      </c>
      <c r="CR18">
        <v>99.813299999999998</v>
      </c>
      <c r="CS18">
        <v>107.348</v>
      </c>
    </row>
    <row r="19" spans="1:97" x14ac:dyDescent="0.25">
      <c r="A19">
        <v>3</v>
      </c>
      <c r="B19">
        <v>1587208637.5999999</v>
      </c>
      <c r="C19">
        <v>10</v>
      </c>
      <c r="D19" t="s">
        <v>200</v>
      </c>
      <c r="E19" t="s">
        <v>201</v>
      </c>
      <c r="F19">
        <v>1587208629.0387101</v>
      </c>
      <c r="G19">
        <f t="shared" si="0"/>
        <v>1.2794086707346706E-3</v>
      </c>
      <c r="H19">
        <f t="shared" si="1"/>
        <v>-0.51811844488290526</v>
      </c>
      <c r="I19">
        <f t="shared" si="2"/>
        <v>409.986516129032</v>
      </c>
      <c r="J19">
        <f t="shared" si="3"/>
        <v>409.91334020495134</v>
      </c>
      <c r="K19">
        <f t="shared" si="4"/>
        <v>41.619808562668126</v>
      </c>
      <c r="L19">
        <f t="shared" si="5"/>
        <v>41.627238347583422</v>
      </c>
      <c r="M19">
        <f t="shared" si="6"/>
        <v>0.14278272247442253</v>
      </c>
      <c r="N19">
        <f t="shared" si="7"/>
        <v>2.7861641300080198</v>
      </c>
      <c r="O19">
        <f t="shared" si="8"/>
        <v>0.13883870534914586</v>
      </c>
      <c r="P19">
        <f t="shared" si="9"/>
        <v>8.7119470797092022E-2</v>
      </c>
      <c r="Q19">
        <f t="shared" si="10"/>
        <v>1.9839650622580727E-3</v>
      </c>
      <c r="R19">
        <f t="shared" si="11"/>
        <v>15.234627813412734</v>
      </c>
      <c r="S19">
        <f t="shared" si="12"/>
        <v>15.5379</v>
      </c>
      <c r="T19">
        <f t="shared" si="13"/>
        <v>1.7715388893483508</v>
      </c>
      <c r="U19">
        <f t="shared" si="14"/>
        <v>47.71908374867516</v>
      </c>
      <c r="V19">
        <f t="shared" si="15"/>
        <v>0.8479727349898285</v>
      </c>
      <c r="W19">
        <f t="shared" si="16"/>
        <v>1.7770096749046884</v>
      </c>
      <c r="X19">
        <f t="shared" si="17"/>
        <v>0.9235661543585223</v>
      </c>
      <c r="Y19">
        <f t="shared" si="18"/>
        <v>-56.421922379398971</v>
      </c>
      <c r="Z19">
        <f t="shared" si="19"/>
        <v>7.2269275993726589</v>
      </c>
      <c r="AA19">
        <f t="shared" si="20"/>
        <v>0.49816755555375641</v>
      </c>
      <c r="AB19">
        <f t="shared" si="21"/>
        <v>-48.694843259410298</v>
      </c>
      <c r="AC19">
        <v>-1.2186891129823E-3</v>
      </c>
      <c r="AD19">
        <v>2.3537946158779698E-2</v>
      </c>
      <c r="AE19">
        <v>2.6739927299867698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55710.611439144683</v>
      </c>
      <c r="AK19">
        <f t="shared" si="25"/>
        <v>1.0381816129032301E-2</v>
      </c>
      <c r="AL19">
        <f t="shared" si="26"/>
        <v>5.087089903225827E-3</v>
      </c>
      <c r="AM19">
        <f t="shared" si="27"/>
        <v>0.49</v>
      </c>
      <c r="AN19">
        <f t="shared" si="28"/>
        <v>0.39</v>
      </c>
      <c r="AO19">
        <v>10.76</v>
      </c>
      <c r="AP19">
        <v>0.5</v>
      </c>
      <c r="AQ19" t="s">
        <v>195</v>
      </c>
      <c r="AR19">
        <v>1587208629.0387101</v>
      </c>
      <c r="AS19">
        <v>409.986516129032</v>
      </c>
      <c r="AT19">
        <v>409.99803225806397</v>
      </c>
      <c r="AU19">
        <v>8.3516803225806395</v>
      </c>
      <c r="AV19">
        <v>6.0765161290322602</v>
      </c>
      <c r="AW19">
        <v>600.02106451612894</v>
      </c>
      <c r="AX19">
        <v>101.433161290323</v>
      </c>
      <c r="AY19">
        <v>0.100027509677419</v>
      </c>
      <c r="AZ19">
        <v>15.5860129032258</v>
      </c>
      <c r="BA19">
        <v>15.5379</v>
      </c>
      <c r="BB19">
        <v>15.7501322580645</v>
      </c>
      <c r="BC19">
        <v>9991.4525806451602</v>
      </c>
      <c r="BD19">
        <v>1.0381816129032301E-2</v>
      </c>
      <c r="BE19">
        <v>0.282605</v>
      </c>
      <c r="BF19">
        <v>1587208603.0999999</v>
      </c>
      <c r="BG19" t="s">
        <v>196</v>
      </c>
      <c r="BH19">
        <v>1</v>
      </c>
      <c r="BI19">
        <v>8.875</v>
      </c>
      <c r="BJ19">
        <v>-3.5999999999999997E-2</v>
      </c>
      <c r="BK19">
        <v>410</v>
      </c>
      <c r="BL19">
        <v>5</v>
      </c>
      <c r="BM19">
        <v>0.13</v>
      </c>
      <c r="BN19">
        <v>0.03</v>
      </c>
      <c r="BO19">
        <v>-3.4810036250000002E-2</v>
      </c>
      <c r="BP19">
        <v>0.30862005326214598</v>
      </c>
      <c r="BQ19">
        <v>7.6317944881761204E-2</v>
      </c>
      <c r="BR19">
        <v>0</v>
      </c>
      <c r="BS19">
        <v>2.3248038461538498</v>
      </c>
      <c r="BT19">
        <v>-0.56922365909531503</v>
      </c>
      <c r="BU19">
        <v>7.3985056525309595E-2</v>
      </c>
      <c r="BV19">
        <v>0</v>
      </c>
      <c r="BW19">
        <v>0</v>
      </c>
      <c r="BX19">
        <v>2</v>
      </c>
      <c r="BY19" t="s">
        <v>197</v>
      </c>
      <c r="BZ19">
        <v>100</v>
      </c>
      <c r="CA19">
        <v>100</v>
      </c>
      <c r="CB19">
        <v>8.875</v>
      </c>
      <c r="CC19">
        <v>-3.5999999999999997E-2</v>
      </c>
      <c r="CD19">
        <v>2</v>
      </c>
      <c r="CE19">
        <v>630.50400000000002</v>
      </c>
      <c r="CF19">
        <v>387.916</v>
      </c>
      <c r="CG19">
        <v>15.0014</v>
      </c>
      <c r="CH19">
        <v>21.072099999999999</v>
      </c>
      <c r="CI19">
        <v>29.9999</v>
      </c>
      <c r="CJ19">
        <v>21.222999999999999</v>
      </c>
      <c r="CK19">
        <v>21.255099999999999</v>
      </c>
      <c r="CL19">
        <v>19.939599999999999</v>
      </c>
      <c r="CM19">
        <v>54.574599999999997</v>
      </c>
      <c r="CN19">
        <v>0</v>
      </c>
      <c r="CO19">
        <v>15</v>
      </c>
      <c r="CP19">
        <v>410</v>
      </c>
      <c r="CQ19">
        <v>6.2995200000000002</v>
      </c>
      <c r="CR19">
        <v>99.813900000000004</v>
      </c>
      <c r="CS19">
        <v>107.349</v>
      </c>
    </row>
    <row r="20" spans="1:97" x14ac:dyDescent="0.25">
      <c r="A20">
        <v>4</v>
      </c>
      <c r="B20">
        <v>1587208642.5999999</v>
      </c>
      <c r="C20">
        <v>15</v>
      </c>
      <c r="D20" t="s">
        <v>202</v>
      </c>
      <c r="E20" t="s">
        <v>203</v>
      </c>
      <c r="F20">
        <v>1587208633.97419</v>
      </c>
      <c r="G20">
        <f t="shared" si="0"/>
        <v>1.2525239597443779E-3</v>
      </c>
      <c r="H20">
        <f t="shared" si="1"/>
        <v>-0.53286822960622782</v>
      </c>
      <c r="I20">
        <f t="shared" si="2"/>
        <v>410.01109677419402</v>
      </c>
      <c r="J20">
        <f t="shared" si="3"/>
        <v>410.23604931509192</v>
      </c>
      <c r="K20">
        <f t="shared" si="4"/>
        <v>41.652444355031875</v>
      </c>
      <c r="L20">
        <f t="shared" si="5"/>
        <v>41.629604277452351</v>
      </c>
      <c r="M20">
        <f t="shared" si="6"/>
        <v>0.13965670256889157</v>
      </c>
      <c r="N20">
        <f t="shared" si="7"/>
        <v>2.7861035028088663</v>
      </c>
      <c r="O20">
        <f t="shared" si="8"/>
        <v>0.13588095339549858</v>
      </c>
      <c r="P20">
        <f t="shared" si="9"/>
        <v>8.5256329336357586E-2</v>
      </c>
      <c r="Q20">
        <f t="shared" si="10"/>
        <v>3.3563953296774241E-3</v>
      </c>
      <c r="R20">
        <f t="shared" si="11"/>
        <v>15.242194096070655</v>
      </c>
      <c r="S20">
        <f t="shared" si="12"/>
        <v>15.5400774193548</v>
      </c>
      <c r="T20">
        <f t="shared" si="13"/>
        <v>1.7717861577132668</v>
      </c>
      <c r="U20">
        <f t="shared" si="14"/>
        <v>47.717261997306764</v>
      </c>
      <c r="V20">
        <f t="shared" si="15"/>
        <v>0.84795017706140285</v>
      </c>
      <c r="W20">
        <f t="shared" si="16"/>
        <v>1.7770302434981757</v>
      </c>
      <c r="X20">
        <f t="shared" si="17"/>
        <v>0.9238359806518639</v>
      </c>
      <c r="Y20">
        <f t="shared" si="18"/>
        <v>-55.236306624727064</v>
      </c>
      <c r="Z20">
        <f t="shared" si="19"/>
        <v>6.9268460470157818</v>
      </c>
      <c r="AA20">
        <f t="shared" si="20"/>
        <v>0.47749853618685545</v>
      </c>
      <c r="AB20">
        <f t="shared" si="21"/>
        <v>-47.828605646194752</v>
      </c>
      <c r="AC20">
        <v>-1.2186479765556001E-3</v>
      </c>
      <c r="AD20">
        <v>2.3537151643602199E-2</v>
      </c>
      <c r="AE20">
        <v>2.67393588909417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55708.765336326171</v>
      </c>
      <c r="AK20">
        <f t="shared" si="25"/>
        <v>1.7563554838709701E-2</v>
      </c>
      <c r="AL20">
        <f t="shared" si="26"/>
        <v>8.606141870967754E-3</v>
      </c>
      <c r="AM20">
        <f t="shared" si="27"/>
        <v>0.49</v>
      </c>
      <c r="AN20">
        <f t="shared" si="28"/>
        <v>0.39</v>
      </c>
      <c r="AO20">
        <v>10.76</v>
      </c>
      <c r="AP20">
        <v>0.5</v>
      </c>
      <c r="AQ20" t="s">
        <v>195</v>
      </c>
      <c r="AR20">
        <v>1587208633.97419</v>
      </c>
      <c r="AS20">
        <v>410.01109677419402</v>
      </c>
      <c r="AT20">
        <v>409.97645161290302</v>
      </c>
      <c r="AU20">
        <v>8.3514841935483908</v>
      </c>
      <c r="AV20">
        <v>6.1241245161290303</v>
      </c>
      <c r="AW20">
        <v>600.02</v>
      </c>
      <c r="AX20">
        <v>101.432838709677</v>
      </c>
      <c r="AY20">
        <v>0.10003346129032301</v>
      </c>
      <c r="AZ20">
        <v>15.586193548387101</v>
      </c>
      <c r="BA20">
        <v>15.5400774193548</v>
      </c>
      <c r="BB20">
        <v>15.749700000000001</v>
      </c>
      <c r="BC20">
        <v>9991.1470967741898</v>
      </c>
      <c r="BD20">
        <v>1.7563554838709701E-2</v>
      </c>
      <c r="BE20">
        <v>0.282605</v>
      </c>
      <c r="BF20">
        <v>1587208603.0999999</v>
      </c>
      <c r="BG20" t="s">
        <v>196</v>
      </c>
      <c r="BH20">
        <v>1</v>
      </c>
      <c r="BI20">
        <v>8.875</v>
      </c>
      <c r="BJ20">
        <v>-3.5999999999999997E-2</v>
      </c>
      <c r="BK20">
        <v>410</v>
      </c>
      <c r="BL20">
        <v>5</v>
      </c>
      <c r="BM20">
        <v>0.13</v>
      </c>
      <c r="BN20">
        <v>0.03</v>
      </c>
      <c r="BO20">
        <v>1.04035635576923E-2</v>
      </c>
      <c r="BP20">
        <v>0.46063737386152198</v>
      </c>
      <c r="BQ20">
        <v>8.8246335592052194E-2</v>
      </c>
      <c r="BR20">
        <v>0</v>
      </c>
      <c r="BS20">
        <v>2.2719798076923099</v>
      </c>
      <c r="BT20">
        <v>-0.55554747451091702</v>
      </c>
      <c r="BU20">
        <v>7.0716226499634702E-2</v>
      </c>
      <c r="BV20">
        <v>0</v>
      </c>
      <c r="BW20">
        <v>0</v>
      </c>
      <c r="BX20">
        <v>2</v>
      </c>
      <c r="BY20" t="s">
        <v>197</v>
      </c>
      <c r="BZ20">
        <v>100</v>
      </c>
      <c r="CA20">
        <v>100</v>
      </c>
      <c r="CB20">
        <v>8.875</v>
      </c>
      <c r="CC20">
        <v>-3.5999999999999997E-2</v>
      </c>
      <c r="CD20">
        <v>2</v>
      </c>
      <c r="CE20">
        <v>630.30100000000004</v>
      </c>
      <c r="CF20">
        <v>387.86500000000001</v>
      </c>
      <c r="CG20">
        <v>15.000400000000001</v>
      </c>
      <c r="CH20">
        <v>21.070499999999999</v>
      </c>
      <c r="CI20">
        <v>30</v>
      </c>
      <c r="CJ20">
        <v>21.219899999999999</v>
      </c>
      <c r="CK20">
        <v>21.251899999999999</v>
      </c>
      <c r="CL20">
        <v>19.935199999999998</v>
      </c>
      <c r="CM20">
        <v>54.260800000000003</v>
      </c>
      <c r="CN20">
        <v>0</v>
      </c>
      <c r="CO20">
        <v>15</v>
      </c>
      <c r="CP20">
        <v>410</v>
      </c>
      <c r="CQ20">
        <v>6.3657599999999999</v>
      </c>
      <c r="CR20">
        <v>99.814400000000006</v>
      </c>
      <c r="CS20">
        <v>107.349</v>
      </c>
    </row>
    <row r="21" spans="1:97" x14ac:dyDescent="0.25">
      <c r="A21">
        <v>5</v>
      </c>
      <c r="B21">
        <v>1587208647.5999999</v>
      </c>
      <c r="C21">
        <v>20</v>
      </c>
      <c r="D21" t="s">
        <v>204</v>
      </c>
      <c r="E21" t="s">
        <v>205</v>
      </c>
      <c r="F21">
        <v>1587208638.9709699</v>
      </c>
      <c r="G21">
        <f t="shared" si="0"/>
        <v>1.2158706375633881E-3</v>
      </c>
      <c r="H21">
        <f t="shared" si="1"/>
        <v>-0.53074397375220428</v>
      </c>
      <c r="I21">
        <f t="shared" si="2"/>
        <v>410.03129032258101</v>
      </c>
      <c r="J21">
        <f t="shared" si="3"/>
        <v>410.41769831775468</v>
      </c>
      <c r="K21">
        <f t="shared" si="4"/>
        <v>41.670658652501537</v>
      </c>
      <c r="L21">
        <f t="shared" si="5"/>
        <v>41.631425754569797</v>
      </c>
      <c r="M21">
        <f t="shared" si="6"/>
        <v>0.135407109015002</v>
      </c>
      <c r="N21">
        <f t="shared" si="7"/>
        <v>2.7868735149676778</v>
      </c>
      <c r="O21">
        <f t="shared" si="8"/>
        <v>0.13185545364502207</v>
      </c>
      <c r="P21">
        <f t="shared" si="9"/>
        <v>8.2721001372257963E-2</v>
      </c>
      <c r="Q21">
        <f t="shared" si="10"/>
        <v>2.0235214060645231E-3</v>
      </c>
      <c r="R21">
        <f t="shared" si="11"/>
        <v>15.248141662547811</v>
      </c>
      <c r="S21">
        <f t="shared" si="12"/>
        <v>15.5371677419355</v>
      </c>
      <c r="T21">
        <f t="shared" si="13"/>
        <v>1.7714557407240261</v>
      </c>
      <c r="U21">
        <f t="shared" si="14"/>
        <v>47.692146375360728</v>
      </c>
      <c r="V21">
        <f t="shared" si="15"/>
        <v>0.8472759925022717</v>
      </c>
      <c r="W21">
        <f t="shared" si="16"/>
        <v>1.7765524449954329</v>
      </c>
      <c r="X21">
        <f t="shared" si="17"/>
        <v>0.92417974822175442</v>
      </c>
      <c r="Y21">
        <f t="shared" si="18"/>
        <v>-53.619895116545415</v>
      </c>
      <c r="Z21">
        <f t="shared" si="19"/>
        <v>6.7353794157357285</v>
      </c>
      <c r="AA21">
        <f t="shared" si="20"/>
        <v>0.46415445076730538</v>
      </c>
      <c r="AB21">
        <f t="shared" si="21"/>
        <v>-46.418337728636317</v>
      </c>
      <c r="AC21">
        <v>-1.2191705052426E-3</v>
      </c>
      <c r="AD21">
        <v>2.3547243841825601E-2</v>
      </c>
      <c r="AE21">
        <v>2.67465780631741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55732.478275138885</v>
      </c>
      <c r="AK21">
        <f t="shared" si="25"/>
        <v>1.05888090322581E-2</v>
      </c>
      <c r="AL21">
        <f t="shared" si="26"/>
        <v>5.1885164258064689E-3</v>
      </c>
      <c r="AM21">
        <f t="shared" si="27"/>
        <v>0.49</v>
      </c>
      <c r="AN21">
        <f t="shared" si="28"/>
        <v>0.39</v>
      </c>
      <c r="AO21">
        <v>10.76</v>
      </c>
      <c r="AP21">
        <v>0.5</v>
      </c>
      <c r="AQ21" t="s">
        <v>195</v>
      </c>
      <c r="AR21">
        <v>1587208638.9709699</v>
      </c>
      <c r="AS21">
        <v>410.03129032258101</v>
      </c>
      <c r="AT21">
        <v>409.97354838709703</v>
      </c>
      <c r="AU21">
        <v>8.3448899999999995</v>
      </c>
      <c r="AV21">
        <v>6.1826822580645198</v>
      </c>
      <c r="AW21">
        <v>600.01606451612895</v>
      </c>
      <c r="AX21">
        <v>101.43232258064501</v>
      </c>
      <c r="AY21">
        <v>9.9991506451612894E-2</v>
      </c>
      <c r="AZ21">
        <v>15.5819967741936</v>
      </c>
      <c r="BA21">
        <v>15.5371677419355</v>
      </c>
      <c r="BB21">
        <v>15.743793548387099</v>
      </c>
      <c r="BC21">
        <v>9995.4819354838692</v>
      </c>
      <c r="BD21">
        <v>1.05888090322581E-2</v>
      </c>
      <c r="BE21">
        <v>0.282605</v>
      </c>
      <c r="BF21">
        <v>1587208603.0999999</v>
      </c>
      <c r="BG21" t="s">
        <v>196</v>
      </c>
      <c r="BH21">
        <v>1</v>
      </c>
      <c r="BI21">
        <v>8.875</v>
      </c>
      <c r="BJ21">
        <v>-3.5999999999999997E-2</v>
      </c>
      <c r="BK21">
        <v>410</v>
      </c>
      <c r="BL21">
        <v>5</v>
      </c>
      <c r="BM21">
        <v>0.13</v>
      </c>
      <c r="BN21">
        <v>0.03</v>
      </c>
      <c r="BO21">
        <v>2.1649878365384598E-2</v>
      </c>
      <c r="BP21">
        <v>0.31052462462658698</v>
      </c>
      <c r="BQ21">
        <v>8.61003462144313E-2</v>
      </c>
      <c r="BR21">
        <v>0</v>
      </c>
      <c r="BS21">
        <v>2.2180773076923099</v>
      </c>
      <c r="BT21">
        <v>-0.67116246855871997</v>
      </c>
      <c r="BU21">
        <v>8.5675584465591495E-2</v>
      </c>
      <c r="BV21">
        <v>0</v>
      </c>
      <c r="BW21">
        <v>0</v>
      </c>
      <c r="BX21">
        <v>2</v>
      </c>
      <c r="BY21" t="s">
        <v>197</v>
      </c>
      <c r="BZ21">
        <v>100</v>
      </c>
      <c r="CA21">
        <v>100</v>
      </c>
      <c r="CB21">
        <v>8.875</v>
      </c>
      <c r="CC21">
        <v>-3.5999999999999997E-2</v>
      </c>
      <c r="CD21">
        <v>2</v>
      </c>
      <c r="CE21">
        <v>630.553</v>
      </c>
      <c r="CF21">
        <v>388.06799999999998</v>
      </c>
      <c r="CG21">
        <v>14.999599999999999</v>
      </c>
      <c r="CH21">
        <v>21.0687</v>
      </c>
      <c r="CI21">
        <v>30</v>
      </c>
      <c r="CJ21">
        <v>21.2163</v>
      </c>
      <c r="CK21">
        <v>21.248999999999999</v>
      </c>
      <c r="CL21">
        <v>19.933700000000002</v>
      </c>
      <c r="CM21">
        <v>53.960599999999999</v>
      </c>
      <c r="CN21">
        <v>0</v>
      </c>
      <c r="CO21">
        <v>15</v>
      </c>
      <c r="CP21">
        <v>410</v>
      </c>
      <c r="CQ21">
        <v>6.4377599999999999</v>
      </c>
      <c r="CR21">
        <v>99.815100000000001</v>
      </c>
      <c r="CS21">
        <v>107.348</v>
      </c>
    </row>
    <row r="22" spans="1:97" x14ac:dyDescent="0.25">
      <c r="A22">
        <v>6</v>
      </c>
      <c r="B22">
        <v>1587208652.5999999</v>
      </c>
      <c r="C22">
        <v>25</v>
      </c>
      <c r="D22" t="s">
        <v>206</v>
      </c>
      <c r="E22" t="s">
        <v>207</v>
      </c>
      <c r="F22">
        <v>1587208643.9709699</v>
      </c>
      <c r="G22">
        <f t="shared" si="0"/>
        <v>1.1738616327001811E-3</v>
      </c>
      <c r="H22">
        <f t="shared" si="1"/>
        <v>-0.5124773146927829</v>
      </c>
      <c r="I22">
        <f t="shared" si="2"/>
        <v>410.04812903225798</v>
      </c>
      <c r="J22">
        <f t="shared" si="3"/>
        <v>410.43533486362122</v>
      </c>
      <c r="K22">
        <f t="shared" si="4"/>
        <v>41.672319801072007</v>
      </c>
      <c r="L22">
        <f t="shared" si="5"/>
        <v>41.633006019185338</v>
      </c>
      <c r="M22">
        <f t="shared" si="6"/>
        <v>0.13056568051400472</v>
      </c>
      <c r="N22">
        <f t="shared" si="7"/>
        <v>2.7892588359901405</v>
      </c>
      <c r="O22">
        <f t="shared" si="8"/>
        <v>0.12726287184535634</v>
      </c>
      <c r="P22">
        <f t="shared" si="9"/>
        <v>7.9829080357085885E-2</v>
      </c>
      <c r="Q22">
        <f t="shared" si="10"/>
        <v>1.8667385276129025E-3</v>
      </c>
      <c r="R22">
        <f t="shared" si="11"/>
        <v>15.252625855398513</v>
      </c>
      <c r="S22">
        <f t="shared" si="12"/>
        <v>15.5304161290323</v>
      </c>
      <c r="T22">
        <f t="shared" si="13"/>
        <v>1.770689249928393</v>
      </c>
      <c r="U22">
        <f t="shared" si="14"/>
        <v>47.655918418793455</v>
      </c>
      <c r="V22">
        <f t="shared" si="15"/>
        <v>0.84623609491130936</v>
      </c>
      <c r="W22">
        <f t="shared" si="16"/>
        <v>1.7757208820837456</v>
      </c>
      <c r="X22">
        <f t="shared" si="17"/>
        <v>0.92445315501708369</v>
      </c>
      <c r="Y22">
        <f t="shared" si="18"/>
        <v>-51.767298002077986</v>
      </c>
      <c r="Z22">
        <f t="shared" si="19"/>
        <v>6.6577107079611419</v>
      </c>
      <c r="AA22">
        <f t="shared" si="20"/>
        <v>0.45837621846836352</v>
      </c>
      <c r="AB22">
        <f t="shared" si="21"/>
        <v>-44.649344337120866</v>
      </c>
      <c r="AC22">
        <v>-1.2207900670201399E-3</v>
      </c>
      <c r="AD22">
        <v>2.3578524303359799E-2</v>
      </c>
      <c r="AE22">
        <v>2.6768940585494199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55804.888600359125</v>
      </c>
      <c r="AK22">
        <f t="shared" si="25"/>
        <v>9.7683858064516096E-3</v>
      </c>
      <c r="AL22">
        <f t="shared" si="26"/>
        <v>4.7865090451612883E-3</v>
      </c>
      <c r="AM22">
        <f t="shared" si="27"/>
        <v>0.49</v>
      </c>
      <c r="AN22">
        <f t="shared" si="28"/>
        <v>0.39</v>
      </c>
      <c r="AO22">
        <v>10.76</v>
      </c>
      <c r="AP22">
        <v>0.5</v>
      </c>
      <c r="AQ22" t="s">
        <v>195</v>
      </c>
      <c r="AR22">
        <v>1587208643.9709699</v>
      </c>
      <c r="AS22">
        <v>410.04812903225798</v>
      </c>
      <c r="AT22">
        <v>409.99229032258103</v>
      </c>
      <c r="AU22">
        <v>8.3346738709677393</v>
      </c>
      <c r="AV22">
        <v>6.2471425806451597</v>
      </c>
      <c r="AW22">
        <v>600.01390322580596</v>
      </c>
      <c r="AX22">
        <v>101.432032258064</v>
      </c>
      <c r="AY22">
        <v>9.9966235483870902E-2</v>
      </c>
      <c r="AZ22">
        <v>15.574690322580601</v>
      </c>
      <c r="BA22">
        <v>15.5304161290323</v>
      </c>
      <c r="BB22">
        <v>15.7378870967742</v>
      </c>
      <c r="BC22">
        <v>10008.788709677399</v>
      </c>
      <c r="BD22">
        <v>9.7683858064516096E-3</v>
      </c>
      <c r="BE22">
        <v>0.282605</v>
      </c>
      <c r="BF22">
        <v>1587208603.0999999</v>
      </c>
      <c r="BG22" t="s">
        <v>196</v>
      </c>
      <c r="BH22">
        <v>1</v>
      </c>
      <c r="BI22">
        <v>8.875</v>
      </c>
      <c r="BJ22">
        <v>-3.5999999999999997E-2</v>
      </c>
      <c r="BK22">
        <v>410</v>
      </c>
      <c r="BL22">
        <v>5</v>
      </c>
      <c r="BM22">
        <v>0.13</v>
      </c>
      <c r="BN22">
        <v>0.03</v>
      </c>
      <c r="BO22">
        <v>4.0364782692307699E-2</v>
      </c>
      <c r="BP22">
        <v>0.14625687384710101</v>
      </c>
      <c r="BQ22">
        <v>7.6168647940915393E-2</v>
      </c>
      <c r="BR22">
        <v>0</v>
      </c>
      <c r="BS22">
        <v>2.15756923076923</v>
      </c>
      <c r="BT22">
        <v>-0.84000148945379605</v>
      </c>
      <c r="BU22">
        <v>0.10554839219790201</v>
      </c>
      <c r="BV22">
        <v>0</v>
      </c>
      <c r="BW22">
        <v>0</v>
      </c>
      <c r="BX22">
        <v>2</v>
      </c>
      <c r="BY22" t="s">
        <v>197</v>
      </c>
      <c r="BZ22">
        <v>100</v>
      </c>
      <c r="CA22">
        <v>100</v>
      </c>
      <c r="CB22">
        <v>8.875</v>
      </c>
      <c r="CC22">
        <v>-3.5999999999999997E-2</v>
      </c>
      <c r="CD22">
        <v>2</v>
      </c>
      <c r="CE22">
        <v>630.61900000000003</v>
      </c>
      <c r="CF22">
        <v>388.202</v>
      </c>
      <c r="CG22">
        <v>14.998900000000001</v>
      </c>
      <c r="CH22">
        <v>21.067299999999999</v>
      </c>
      <c r="CI22">
        <v>29.9999</v>
      </c>
      <c r="CJ22">
        <v>21.2133</v>
      </c>
      <c r="CK22">
        <v>21.246099999999998</v>
      </c>
      <c r="CL22">
        <v>19.936</v>
      </c>
      <c r="CM22">
        <v>53.371299999999998</v>
      </c>
      <c r="CN22">
        <v>0</v>
      </c>
      <c r="CO22">
        <v>15</v>
      </c>
      <c r="CP22">
        <v>410</v>
      </c>
      <c r="CQ22">
        <v>6.5077400000000001</v>
      </c>
      <c r="CR22">
        <v>99.812899999999999</v>
      </c>
      <c r="CS22">
        <v>107.34699999999999</v>
      </c>
    </row>
    <row r="23" spans="1:97" x14ac:dyDescent="0.25">
      <c r="A23">
        <v>7</v>
      </c>
      <c r="B23">
        <v>1587208946.7</v>
      </c>
      <c r="C23">
        <v>319.10000014305098</v>
      </c>
      <c r="D23" t="s">
        <v>210</v>
      </c>
      <c r="E23" t="s">
        <v>211</v>
      </c>
      <c r="F23">
        <v>1587208938.5999999</v>
      </c>
      <c r="G23">
        <f t="shared" si="0"/>
        <v>2.6476554656386234E-4</v>
      </c>
      <c r="H23">
        <f t="shared" si="1"/>
        <v>-0.79531531797713539</v>
      </c>
      <c r="I23">
        <f t="shared" si="2"/>
        <v>410.88712903225797</v>
      </c>
      <c r="J23">
        <f t="shared" si="3"/>
        <v>447.39211975466065</v>
      </c>
      <c r="K23">
        <f t="shared" si="4"/>
        <v>45.430330789310716</v>
      </c>
      <c r="L23">
        <f t="shared" si="5"/>
        <v>41.723439830013277</v>
      </c>
      <c r="M23">
        <f t="shared" si="6"/>
        <v>3.0031641965673806E-2</v>
      </c>
      <c r="N23">
        <f t="shared" si="7"/>
        <v>2.7840432953556951</v>
      </c>
      <c r="O23">
        <f t="shared" si="8"/>
        <v>2.9852824986011335E-2</v>
      </c>
      <c r="P23">
        <f t="shared" si="9"/>
        <v>1.8673992713934367E-2</v>
      </c>
      <c r="Q23">
        <f t="shared" si="10"/>
        <v>1.4570836837741926E-2</v>
      </c>
      <c r="R23">
        <f t="shared" si="11"/>
        <v>15.627850901728916</v>
      </c>
      <c r="S23">
        <f t="shared" si="12"/>
        <v>15.616296774193501</v>
      </c>
      <c r="T23">
        <f t="shared" si="13"/>
        <v>1.7804607750121213</v>
      </c>
      <c r="U23">
        <f t="shared" si="14"/>
        <v>49.813524440923729</v>
      </c>
      <c r="V23">
        <f t="shared" si="15"/>
        <v>0.8917070950846594</v>
      </c>
      <c r="W23">
        <f t="shared" si="16"/>
        <v>1.7900903521536164</v>
      </c>
      <c r="X23">
        <f t="shared" si="17"/>
        <v>0.8887536799274619</v>
      </c>
      <c r="Y23">
        <f t="shared" si="18"/>
        <v>-11.676160603466329</v>
      </c>
      <c r="Z23">
        <f t="shared" si="19"/>
        <v>12.64221695676993</v>
      </c>
      <c r="AA23">
        <f t="shared" si="20"/>
        <v>0.87299372582442136</v>
      </c>
      <c r="AB23">
        <f t="shared" si="21"/>
        <v>1.8536209159657648</v>
      </c>
      <c r="AC23">
        <v>-1.21934821347975E-3</v>
      </c>
      <c r="AD23">
        <v>2.3550676125640699E-2</v>
      </c>
      <c r="AE23">
        <v>2.6749032782320001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55717.666241022765</v>
      </c>
      <c r="AK23">
        <f t="shared" si="25"/>
        <v>7.6247183870967697E-2</v>
      </c>
      <c r="AL23">
        <f t="shared" si="26"/>
        <v>3.736112009677417E-2</v>
      </c>
      <c r="AM23">
        <f t="shared" si="27"/>
        <v>0.49</v>
      </c>
      <c r="AN23">
        <f t="shared" si="28"/>
        <v>0.39</v>
      </c>
      <c r="AO23">
        <v>7.72</v>
      </c>
      <c r="AP23">
        <v>0.5</v>
      </c>
      <c r="AQ23" t="s">
        <v>195</v>
      </c>
      <c r="AR23">
        <v>1587208938.5999999</v>
      </c>
      <c r="AS23">
        <v>410.88712903225797</v>
      </c>
      <c r="AT23">
        <v>410.003806451613</v>
      </c>
      <c r="AU23">
        <v>8.7814180645161297</v>
      </c>
      <c r="AV23">
        <v>8.4437477419354803</v>
      </c>
      <c r="AW23">
        <v>600.00561290322605</v>
      </c>
      <c r="AX23">
        <v>101.444838709677</v>
      </c>
      <c r="AY23">
        <v>9.9933277419354802E-2</v>
      </c>
      <c r="AZ23">
        <v>15.7005258064516</v>
      </c>
      <c r="BA23">
        <v>15.616296774193501</v>
      </c>
      <c r="BB23">
        <v>15.845890322580599</v>
      </c>
      <c r="BC23">
        <v>9995.7054838709701</v>
      </c>
      <c r="BD23">
        <v>7.6247183870967697E-2</v>
      </c>
      <c r="BE23">
        <v>0.282605</v>
      </c>
      <c r="BF23">
        <v>1587208925.0999999</v>
      </c>
      <c r="BG23" t="s">
        <v>212</v>
      </c>
      <c r="BH23">
        <v>2</v>
      </c>
      <c r="BI23">
        <v>9.077</v>
      </c>
      <c r="BJ23">
        <v>8.0000000000000002E-3</v>
      </c>
      <c r="BK23">
        <v>410</v>
      </c>
      <c r="BL23">
        <v>8</v>
      </c>
      <c r="BM23">
        <v>0.36</v>
      </c>
      <c r="BN23">
        <v>0.12</v>
      </c>
      <c r="BO23">
        <v>0.55138160923076895</v>
      </c>
      <c r="BP23">
        <v>3.1672291447990601</v>
      </c>
      <c r="BQ23">
        <v>0.455858435326358</v>
      </c>
      <c r="BR23">
        <v>0</v>
      </c>
      <c r="BS23">
        <v>0.223795325403846</v>
      </c>
      <c r="BT23">
        <v>1.0696653559253899</v>
      </c>
      <c r="BU23">
        <v>0.15408863357188499</v>
      </c>
      <c r="BV23">
        <v>0</v>
      </c>
      <c r="BW23">
        <v>0</v>
      </c>
      <c r="BX23">
        <v>2</v>
      </c>
      <c r="BY23" t="s">
        <v>197</v>
      </c>
      <c r="BZ23">
        <v>100</v>
      </c>
      <c r="CA23">
        <v>100</v>
      </c>
      <c r="CB23">
        <v>9.077</v>
      </c>
      <c r="CC23">
        <v>8.0000000000000002E-3</v>
      </c>
      <c r="CD23">
        <v>2</v>
      </c>
      <c r="CE23">
        <v>628.15200000000004</v>
      </c>
      <c r="CF23">
        <v>391.51100000000002</v>
      </c>
      <c r="CG23">
        <v>14.999499999999999</v>
      </c>
      <c r="CH23">
        <v>21.004999999999999</v>
      </c>
      <c r="CI23">
        <v>29.9999</v>
      </c>
      <c r="CJ23">
        <v>21.104700000000001</v>
      </c>
      <c r="CK23">
        <v>21.1356</v>
      </c>
      <c r="CL23">
        <v>19.9633</v>
      </c>
      <c r="CM23">
        <v>39.719299999999997</v>
      </c>
      <c r="CN23">
        <v>0</v>
      </c>
      <c r="CO23">
        <v>15</v>
      </c>
      <c r="CP23">
        <v>410</v>
      </c>
      <c r="CQ23">
        <v>8.4429599999999994</v>
      </c>
      <c r="CR23">
        <v>99.858599999999996</v>
      </c>
      <c r="CS23">
        <v>107.352</v>
      </c>
    </row>
    <row r="24" spans="1:97" x14ac:dyDescent="0.25">
      <c r="A24">
        <v>8</v>
      </c>
      <c r="B24">
        <v>1587208951.5999999</v>
      </c>
      <c r="C24">
        <v>324</v>
      </c>
      <c r="D24" t="s">
        <v>213</v>
      </c>
      <c r="E24" t="s">
        <v>214</v>
      </c>
      <c r="F24">
        <v>1587208943.2451601</v>
      </c>
      <c r="G24">
        <f t="shared" si="0"/>
        <v>2.6615318813221384E-4</v>
      </c>
      <c r="H24">
        <f t="shared" si="1"/>
        <v>-0.79836734243893637</v>
      </c>
      <c r="I24">
        <f t="shared" si="2"/>
        <v>410.90029032258099</v>
      </c>
      <c r="J24">
        <f t="shared" si="3"/>
        <v>447.36130924177348</v>
      </c>
      <c r="K24">
        <f t="shared" si="4"/>
        <v>45.427288340670451</v>
      </c>
      <c r="L24">
        <f t="shared" si="5"/>
        <v>41.724855462771195</v>
      </c>
      <c r="M24">
        <f t="shared" si="6"/>
        <v>3.0176991865257734E-2</v>
      </c>
      <c r="N24">
        <f t="shared" si="7"/>
        <v>2.7852744722480152</v>
      </c>
      <c r="O24">
        <f t="shared" si="8"/>
        <v>2.9996524694827949E-2</v>
      </c>
      <c r="P24">
        <f t="shared" si="9"/>
        <v>1.8763952084483705E-2</v>
      </c>
      <c r="Q24">
        <f t="shared" si="10"/>
        <v>1.4037677700967748E-2</v>
      </c>
      <c r="R24">
        <f t="shared" si="11"/>
        <v>15.630251394857551</v>
      </c>
      <c r="S24">
        <f t="shared" si="12"/>
        <v>15.6200774193548</v>
      </c>
      <c r="T24">
        <f t="shared" si="13"/>
        <v>1.7808920241690935</v>
      </c>
      <c r="U24">
        <f t="shared" si="14"/>
        <v>49.807736479324639</v>
      </c>
      <c r="V24">
        <f t="shared" si="15"/>
        <v>0.89176073880813811</v>
      </c>
      <c r="W24">
        <f t="shared" si="16"/>
        <v>1.7904060731173983</v>
      </c>
      <c r="X24">
        <f t="shared" si="17"/>
        <v>0.88913128536095543</v>
      </c>
      <c r="Y24">
        <f t="shared" si="18"/>
        <v>-11.73735559663063</v>
      </c>
      <c r="Z24">
        <f t="shared" si="19"/>
        <v>12.49377286953211</v>
      </c>
      <c r="AA24">
        <f t="shared" si="20"/>
        <v>0.86239101830627729</v>
      </c>
      <c r="AB24">
        <f t="shared" si="21"/>
        <v>1.6328459689087254</v>
      </c>
      <c r="AC24">
        <v>-1.22018549592011E-3</v>
      </c>
      <c r="AD24">
        <v>2.3566847525541501E-2</v>
      </c>
      <c r="AE24">
        <v>2.6760595126108799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55753.832960130887</v>
      </c>
      <c r="AK24">
        <f t="shared" si="25"/>
        <v>7.3457235483870995E-2</v>
      </c>
      <c r="AL24">
        <f t="shared" si="26"/>
        <v>3.5994045387096787E-2</v>
      </c>
      <c r="AM24">
        <f t="shared" si="27"/>
        <v>0.49</v>
      </c>
      <c r="AN24">
        <f t="shared" si="28"/>
        <v>0.39</v>
      </c>
      <c r="AO24">
        <v>7.72</v>
      </c>
      <c r="AP24">
        <v>0.5</v>
      </c>
      <c r="AQ24" t="s">
        <v>195</v>
      </c>
      <c r="AR24">
        <v>1587208943.2451601</v>
      </c>
      <c r="AS24">
        <v>410.90029032258099</v>
      </c>
      <c r="AT24">
        <v>410.01380645161299</v>
      </c>
      <c r="AU24">
        <v>8.7819296774193507</v>
      </c>
      <c r="AV24">
        <v>8.4425003225806492</v>
      </c>
      <c r="AW24">
        <v>600.02422580645202</v>
      </c>
      <c r="AX24">
        <v>101.444967741935</v>
      </c>
      <c r="AY24">
        <v>9.99969258064516E-2</v>
      </c>
      <c r="AZ24">
        <v>15.7032806451613</v>
      </c>
      <c r="BA24">
        <v>15.6200774193548</v>
      </c>
      <c r="BB24">
        <v>15.851454838709699</v>
      </c>
      <c r="BC24">
        <v>10002.5564516129</v>
      </c>
      <c r="BD24">
        <v>7.3457235483870995E-2</v>
      </c>
      <c r="BE24">
        <v>0.282605</v>
      </c>
      <c r="BF24">
        <v>1587208925.0999999</v>
      </c>
      <c r="BG24" t="s">
        <v>212</v>
      </c>
      <c r="BH24">
        <v>2</v>
      </c>
      <c r="BI24">
        <v>9.077</v>
      </c>
      <c r="BJ24">
        <v>8.0000000000000002E-3</v>
      </c>
      <c r="BK24">
        <v>410</v>
      </c>
      <c r="BL24">
        <v>8</v>
      </c>
      <c r="BM24">
        <v>0.36</v>
      </c>
      <c r="BN24">
        <v>0.12</v>
      </c>
      <c r="BO24">
        <v>0.77916305153846199</v>
      </c>
      <c r="BP24">
        <v>1.2855411036639901</v>
      </c>
      <c r="BQ24">
        <v>0.24900524610247499</v>
      </c>
      <c r="BR24">
        <v>0</v>
      </c>
      <c r="BS24">
        <v>0.2994916775</v>
      </c>
      <c r="BT24">
        <v>0.47799603654856498</v>
      </c>
      <c r="BU24">
        <v>9.2641015793593906E-2</v>
      </c>
      <c r="BV24">
        <v>0</v>
      </c>
      <c r="BW24">
        <v>0</v>
      </c>
      <c r="BX24">
        <v>2</v>
      </c>
      <c r="BY24" t="s">
        <v>197</v>
      </c>
      <c r="BZ24">
        <v>100</v>
      </c>
      <c r="CA24">
        <v>100</v>
      </c>
      <c r="CB24">
        <v>9.077</v>
      </c>
      <c r="CC24">
        <v>8.0000000000000002E-3</v>
      </c>
      <c r="CD24">
        <v>2</v>
      </c>
      <c r="CE24">
        <v>628.41099999999994</v>
      </c>
      <c r="CF24">
        <v>391.54700000000003</v>
      </c>
      <c r="CG24">
        <v>14.9998</v>
      </c>
      <c r="CH24">
        <v>21.002300000000002</v>
      </c>
      <c r="CI24">
        <v>30</v>
      </c>
      <c r="CJ24">
        <v>21.1023</v>
      </c>
      <c r="CK24">
        <v>21.133400000000002</v>
      </c>
      <c r="CL24">
        <v>19.9619</v>
      </c>
      <c r="CM24">
        <v>39.719299999999997</v>
      </c>
      <c r="CN24">
        <v>0</v>
      </c>
      <c r="CO24">
        <v>15</v>
      </c>
      <c r="CP24">
        <v>410</v>
      </c>
      <c r="CQ24">
        <v>8.4430999999999994</v>
      </c>
      <c r="CR24">
        <v>99.858800000000002</v>
      </c>
      <c r="CS24">
        <v>107.352</v>
      </c>
    </row>
    <row r="25" spans="1:97" x14ac:dyDescent="0.25">
      <c r="A25">
        <v>9</v>
      </c>
      <c r="B25">
        <v>1587208956.5999999</v>
      </c>
      <c r="C25">
        <v>329</v>
      </c>
      <c r="D25" t="s">
        <v>215</v>
      </c>
      <c r="E25" t="s">
        <v>216</v>
      </c>
      <c r="F25">
        <v>1587208948.03548</v>
      </c>
      <c r="G25">
        <f t="shared" si="0"/>
        <v>2.6708790660301705E-4</v>
      </c>
      <c r="H25">
        <f t="shared" si="1"/>
        <v>-0.80170928121261475</v>
      </c>
      <c r="I25">
        <f t="shared" si="2"/>
        <v>410.89358064516102</v>
      </c>
      <c r="J25">
        <f t="shared" si="3"/>
        <v>447.40078714276387</v>
      </c>
      <c r="K25">
        <f t="shared" si="4"/>
        <v>45.431684815719187</v>
      </c>
      <c r="L25">
        <f t="shared" si="5"/>
        <v>41.724530186659003</v>
      </c>
      <c r="M25">
        <f t="shared" si="6"/>
        <v>3.0268670163359816E-2</v>
      </c>
      <c r="N25">
        <f t="shared" si="7"/>
        <v>2.7847826004399483</v>
      </c>
      <c r="O25">
        <f t="shared" si="8"/>
        <v>3.0087076500581175E-2</v>
      </c>
      <c r="P25">
        <f t="shared" si="9"/>
        <v>1.8820647323067961E-2</v>
      </c>
      <c r="Q25">
        <f t="shared" si="10"/>
        <v>1.1669417936129028E-2</v>
      </c>
      <c r="R25">
        <f t="shared" si="11"/>
        <v>15.632238828304072</v>
      </c>
      <c r="S25">
        <f t="shared" si="12"/>
        <v>15.6237193548387</v>
      </c>
      <c r="T25">
        <f t="shared" si="13"/>
        <v>1.7813075377985024</v>
      </c>
      <c r="U25">
        <f t="shared" si="14"/>
        <v>49.798950912084109</v>
      </c>
      <c r="V25">
        <f t="shared" si="15"/>
        <v>0.89173306975964617</v>
      </c>
      <c r="W25">
        <f t="shared" si="16"/>
        <v>1.7906663763538444</v>
      </c>
      <c r="X25">
        <f t="shared" si="17"/>
        <v>0.8895744680388562</v>
      </c>
      <c r="Y25">
        <f t="shared" si="18"/>
        <v>-11.778576681193051</v>
      </c>
      <c r="Z25">
        <f t="shared" si="19"/>
        <v>12.285738730027154</v>
      </c>
      <c r="AA25">
        <f t="shared" si="20"/>
        <v>0.84820717002401613</v>
      </c>
      <c r="AB25">
        <f t="shared" si="21"/>
        <v>1.3670386367942466</v>
      </c>
      <c r="AC25">
        <v>-1.2198509471366399E-3</v>
      </c>
      <c r="AD25">
        <v>2.35603859996537E-2</v>
      </c>
      <c r="AE25">
        <v>2.6755975852104501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55738.751992367885</v>
      </c>
      <c r="AK25">
        <f t="shared" si="25"/>
        <v>6.1064458064516103E-2</v>
      </c>
      <c r="AL25">
        <f t="shared" si="26"/>
        <v>2.9921584451612891E-2</v>
      </c>
      <c r="AM25">
        <f t="shared" si="27"/>
        <v>0.49</v>
      </c>
      <c r="AN25">
        <f t="shared" si="28"/>
        <v>0.39</v>
      </c>
      <c r="AO25">
        <v>7.72</v>
      </c>
      <c r="AP25">
        <v>0.5</v>
      </c>
      <c r="AQ25" t="s">
        <v>195</v>
      </c>
      <c r="AR25">
        <v>1587208948.03548</v>
      </c>
      <c r="AS25">
        <v>410.89358064516102</v>
      </c>
      <c r="AT25">
        <v>410.00329032258099</v>
      </c>
      <c r="AU25">
        <v>8.7815822580645193</v>
      </c>
      <c r="AV25">
        <v>8.4409612903225799</v>
      </c>
      <c r="AW25">
        <v>600.025225806452</v>
      </c>
      <c r="AX25">
        <v>101.445806451613</v>
      </c>
      <c r="AY25">
        <v>0.10002476129032301</v>
      </c>
      <c r="AZ25">
        <v>15.7055516129032</v>
      </c>
      <c r="BA25">
        <v>15.6237193548387</v>
      </c>
      <c r="BB25">
        <v>15.8528838709677</v>
      </c>
      <c r="BC25">
        <v>9999.7312903225793</v>
      </c>
      <c r="BD25">
        <v>6.1064458064516103E-2</v>
      </c>
      <c r="BE25">
        <v>0.282605</v>
      </c>
      <c r="BF25">
        <v>1587208925.0999999</v>
      </c>
      <c r="BG25" t="s">
        <v>212</v>
      </c>
      <c r="BH25">
        <v>2</v>
      </c>
      <c r="BI25">
        <v>9.077</v>
      </c>
      <c r="BJ25">
        <v>8.0000000000000002E-3</v>
      </c>
      <c r="BK25">
        <v>410</v>
      </c>
      <c r="BL25">
        <v>8</v>
      </c>
      <c r="BM25">
        <v>0.36</v>
      </c>
      <c r="BN25">
        <v>0.12</v>
      </c>
      <c r="BO25">
        <v>0.88256192307692305</v>
      </c>
      <c r="BP25">
        <v>4.1532355251319597E-2</v>
      </c>
      <c r="BQ25">
        <v>2.0606539357732399E-2</v>
      </c>
      <c r="BR25">
        <v>1</v>
      </c>
      <c r="BS25">
        <v>0.33874355769230802</v>
      </c>
      <c r="BT25">
        <v>2.0513806029019501E-2</v>
      </c>
      <c r="BU25">
        <v>3.16760831527184E-3</v>
      </c>
      <c r="BV25">
        <v>1</v>
      </c>
      <c r="BW25">
        <v>2</v>
      </c>
      <c r="BX25">
        <v>2</v>
      </c>
      <c r="BY25" t="s">
        <v>217</v>
      </c>
      <c r="BZ25">
        <v>100</v>
      </c>
      <c r="CA25">
        <v>100</v>
      </c>
      <c r="CB25">
        <v>9.077</v>
      </c>
      <c r="CC25">
        <v>8.0000000000000002E-3</v>
      </c>
      <c r="CD25">
        <v>2</v>
      </c>
      <c r="CE25">
        <v>628.54200000000003</v>
      </c>
      <c r="CF25">
        <v>391.702</v>
      </c>
      <c r="CG25">
        <v>15.000500000000001</v>
      </c>
      <c r="CH25">
        <v>21.0001</v>
      </c>
      <c r="CI25">
        <v>29.9999</v>
      </c>
      <c r="CJ25">
        <v>21.099799999999998</v>
      </c>
      <c r="CK25">
        <v>21.1312</v>
      </c>
      <c r="CL25">
        <v>19.9636</v>
      </c>
      <c r="CM25">
        <v>39.719299999999997</v>
      </c>
      <c r="CN25">
        <v>0</v>
      </c>
      <c r="CO25">
        <v>15</v>
      </c>
      <c r="CP25">
        <v>410</v>
      </c>
      <c r="CQ25">
        <v>8.4431999999999992</v>
      </c>
      <c r="CR25">
        <v>99.857600000000005</v>
      </c>
      <c r="CS25">
        <v>107.352</v>
      </c>
    </row>
    <row r="26" spans="1:97" x14ac:dyDescent="0.25">
      <c r="A26">
        <v>10</v>
      </c>
      <c r="B26">
        <v>1587208961.5999999</v>
      </c>
      <c r="C26">
        <v>334</v>
      </c>
      <c r="D26" t="s">
        <v>218</v>
      </c>
      <c r="E26" t="s">
        <v>219</v>
      </c>
      <c r="F26">
        <v>1587208952.9709699</v>
      </c>
      <c r="G26">
        <f t="shared" si="0"/>
        <v>2.6760001277194252E-4</v>
      </c>
      <c r="H26">
        <f t="shared" si="1"/>
        <v>-0.80124474194187212</v>
      </c>
      <c r="I26">
        <f t="shared" si="2"/>
        <v>410.891419354839</v>
      </c>
      <c r="J26">
        <f t="shared" si="3"/>
        <v>447.31310688576372</v>
      </c>
      <c r="K26">
        <f t="shared" si="4"/>
        <v>45.42290150621956</v>
      </c>
      <c r="L26">
        <f t="shared" si="5"/>
        <v>41.724421180155701</v>
      </c>
      <c r="M26">
        <f t="shared" si="6"/>
        <v>3.0310299957552904E-2</v>
      </c>
      <c r="N26">
        <f t="shared" si="7"/>
        <v>2.7842447217000865</v>
      </c>
      <c r="O26">
        <f t="shared" si="8"/>
        <v>3.0128173116310969E-2</v>
      </c>
      <c r="P26">
        <f t="shared" si="9"/>
        <v>1.8846380203212484E-2</v>
      </c>
      <c r="Q26">
        <f t="shared" si="10"/>
        <v>1.1873270470645153E-2</v>
      </c>
      <c r="R26">
        <f t="shared" si="11"/>
        <v>15.630976386095595</v>
      </c>
      <c r="S26">
        <f t="shared" si="12"/>
        <v>15.6269387096774</v>
      </c>
      <c r="T26">
        <f t="shared" si="13"/>
        <v>1.7816749094981459</v>
      </c>
      <c r="U26">
        <f t="shared" si="14"/>
        <v>49.795573424992732</v>
      </c>
      <c r="V26">
        <f t="shared" si="15"/>
        <v>0.89160925137037161</v>
      </c>
      <c r="W26">
        <f t="shared" si="16"/>
        <v>1.7905391785745899</v>
      </c>
      <c r="X26">
        <f t="shared" si="17"/>
        <v>0.89006565812777427</v>
      </c>
      <c r="Y26">
        <f t="shared" si="18"/>
        <v>-11.801160563242664</v>
      </c>
      <c r="Z26">
        <f t="shared" si="19"/>
        <v>11.633559818421377</v>
      </c>
      <c r="AA26">
        <f t="shared" si="20"/>
        <v>0.80334471904907778</v>
      </c>
      <c r="AB26">
        <f t="shared" si="21"/>
        <v>0.64761724469843607</v>
      </c>
      <c r="AC26">
        <v>-1.2194851722368699E-3</v>
      </c>
      <c r="AD26">
        <v>2.3553321367824901E-2</v>
      </c>
      <c r="AE26">
        <v>2.6750924458295202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55722.94088171178</v>
      </c>
      <c r="AK26">
        <f t="shared" si="25"/>
        <v>6.2131190322580597E-2</v>
      </c>
      <c r="AL26">
        <f t="shared" si="26"/>
        <v>3.0444283258064492E-2</v>
      </c>
      <c r="AM26">
        <f t="shared" si="27"/>
        <v>0.49</v>
      </c>
      <c r="AN26">
        <f t="shared" si="28"/>
        <v>0.39</v>
      </c>
      <c r="AO26">
        <v>7.72</v>
      </c>
      <c r="AP26">
        <v>0.5</v>
      </c>
      <c r="AQ26" t="s">
        <v>195</v>
      </c>
      <c r="AR26">
        <v>1587208952.9709699</v>
      </c>
      <c r="AS26">
        <v>410.891419354839</v>
      </c>
      <c r="AT26">
        <v>410.00200000000001</v>
      </c>
      <c r="AU26">
        <v>8.7803396774193505</v>
      </c>
      <c r="AV26">
        <v>8.4390664516129004</v>
      </c>
      <c r="AW26">
        <v>600.02745161290295</v>
      </c>
      <c r="AX26">
        <v>101.446064516129</v>
      </c>
      <c r="AY26">
        <v>0.10003553548387099</v>
      </c>
      <c r="AZ26">
        <v>15.704441935483899</v>
      </c>
      <c r="BA26">
        <v>15.6269387096774</v>
      </c>
      <c r="BB26">
        <v>15.851812903225801</v>
      </c>
      <c r="BC26">
        <v>9996.7074193548397</v>
      </c>
      <c r="BD26">
        <v>6.2131190322580597E-2</v>
      </c>
      <c r="BE26">
        <v>0.282605</v>
      </c>
      <c r="BF26">
        <v>1587208925.0999999</v>
      </c>
      <c r="BG26" t="s">
        <v>212</v>
      </c>
      <c r="BH26">
        <v>2</v>
      </c>
      <c r="BI26">
        <v>9.077</v>
      </c>
      <c r="BJ26">
        <v>8.0000000000000002E-3</v>
      </c>
      <c r="BK26">
        <v>410</v>
      </c>
      <c r="BL26">
        <v>8</v>
      </c>
      <c r="BM26">
        <v>0.36</v>
      </c>
      <c r="BN26">
        <v>0.12</v>
      </c>
      <c r="BO26">
        <v>0.887688865384615</v>
      </c>
      <c r="BP26">
        <v>2.72748722577346E-2</v>
      </c>
      <c r="BQ26">
        <v>1.89115798673203E-2</v>
      </c>
      <c r="BR26">
        <v>1</v>
      </c>
      <c r="BS26">
        <v>0.34015563461538501</v>
      </c>
      <c r="BT26">
        <v>1.0434298605153301E-2</v>
      </c>
      <c r="BU26">
        <v>2.0978599904595699E-3</v>
      </c>
      <c r="BV26">
        <v>1</v>
      </c>
      <c r="BW26">
        <v>2</v>
      </c>
      <c r="BX26">
        <v>2</v>
      </c>
      <c r="BY26" t="s">
        <v>217</v>
      </c>
      <c r="BZ26">
        <v>100</v>
      </c>
      <c r="CA26">
        <v>100</v>
      </c>
      <c r="CB26">
        <v>9.077</v>
      </c>
      <c r="CC26">
        <v>8.0000000000000002E-3</v>
      </c>
      <c r="CD26">
        <v>2</v>
      </c>
      <c r="CE26">
        <v>628.79899999999998</v>
      </c>
      <c r="CF26">
        <v>391.86700000000002</v>
      </c>
      <c r="CG26">
        <v>15.000400000000001</v>
      </c>
      <c r="CH26">
        <v>20.997900000000001</v>
      </c>
      <c r="CI26">
        <v>29.9999</v>
      </c>
      <c r="CJ26">
        <v>21.097200000000001</v>
      </c>
      <c r="CK26">
        <v>21.128499999999999</v>
      </c>
      <c r="CL26">
        <v>19.963699999999999</v>
      </c>
      <c r="CM26">
        <v>39.719299999999997</v>
      </c>
      <c r="CN26">
        <v>0</v>
      </c>
      <c r="CO26">
        <v>15</v>
      </c>
      <c r="CP26">
        <v>410</v>
      </c>
      <c r="CQ26">
        <v>8.4433100000000003</v>
      </c>
      <c r="CR26">
        <v>99.858199999999997</v>
      </c>
      <c r="CS26">
        <v>107.352</v>
      </c>
    </row>
    <row r="27" spans="1:97" x14ac:dyDescent="0.25">
      <c r="A27">
        <v>11</v>
      </c>
      <c r="B27">
        <v>1587208966.5999999</v>
      </c>
      <c r="C27">
        <v>339</v>
      </c>
      <c r="D27" t="s">
        <v>220</v>
      </c>
      <c r="E27" t="s">
        <v>221</v>
      </c>
      <c r="F27">
        <v>1587208957.9709699</v>
      </c>
      <c r="G27">
        <f t="shared" si="0"/>
        <v>2.6706145509441313E-4</v>
      </c>
      <c r="H27">
        <f t="shared" si="1"/>
        <v>-0.80658680335045796</v>
      </c>
      <c r="I27">
        <f t="shared" si="2"/>
        <v>410.88519354838701</v>
      </c>
      <c r="J27">
        <f t="shared" si="3"/>
        <v>447.68449028475811</v>
      </c>
      <c r="K27">
        <f t="shared" si="4"/>
        <v>45.460674501079886</v>
      </c>
      <c r="L27">
        <f t="shared" si="5"/>
        <v>41.72384446317367</v>
      </c>
      <c r="M27">
        <f t="shared" si="6"/>
        <v>3.0240254037589277E-2</v>
      </c>
      <c r="N27">
        <f t="shared" si="7"/>
        <v>2.7860705435300415</v>
      </c>
      <c r="O27">
        <f t="shared" si="8"/>
        <v>3.0059083320157876E-2</v>
      </c>
      <c r="P27">
        <f t="shared" si="9"/>
        <v>1.8803113922944956E-2</v>
      </c>
      <c r="Q27">
        <f t="shared" si="10"/>
        <v>1.0947939119419351E-2</v>
      </c>
      <c r="R27">
        <f t="shared" si="11"/>
        <v>15.625566520802328</v>
      </c>
      <c r="S27">
        <f t="shared" si="12"/>
        <v>15.626961290322599</v>
      </c>
      <c r="T27">
        <f t="shared" si="13"/>
        <v>1.7816774864885554</v>
      </c>
      <c r="U27">
        <f t="shared" si="14"/>
        <v>49.799445374631787</v>
      </c>
      <c r="V27">
        <f t="shared" si="15"/>
        <v>0.89135915934448962</v>
      </c>
      <c r="W27">
        <f t="shared" si="16"/>
        <v>1.7898977641999096</v>
      </c>
      <c r="X27">
        <f t="shared" si="17"/>
        <v>0.89031832714406578</v>
      </c>
      <c r="Y27">
        <f t="shared" si="18"/>
        <v>-11.77741016966362</v>
      </c>
      <c r="Z27">
        <f t="shared" si="19"/>
        <v>10.797146843613135</v>
      </c>
      <c r="AA27">
        <f t="shared" si="20"/>
        <v>0.74507679805187033</v>
      </c>
      <c r="AB27">
        <f t="shared" si="21"/>
        <v>-0.22423858887919579</v>
      </c>
      <c r="AC27">
        <v>-1.22072706901821E-3</v>
      </c>
      <c r="AD27">
        <v>2.3577307550406299E-2</v>
      </c>
      <c r="AE27">
        <v>2.6768071093910799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55778.449853173064</v>
      </c>
      <c r="AK27">
        <f t="shared" si="25"/>
        <v>5.7289058709677397E-2</v>
      </c>
      <c r="AL27">
        <f t="shared" si="26"/>
        <v>2.8071638767741925E-2</v>
      </c>
      <c r="AM27">
        <f t="shared" si="27"/>
        <v>0.49</v>
      </c>
      <c r="AN27">
        <f t="shared" si="28"/>
        <v>0.39</v>
      </c>
      <c r="AO27">
        <v>7.72</v>
      </c>
      <c r="AP27">
        <v>0.5</v>
      </c>
      <c r="AQ27" t="s">
        <v>195</v>
      </c>
      <c r="AR27">
        <v>1587208957.9709699</v>
      </c>
      <c r="AS27">
        <v>410.88519354838701</v>
      </c>
      <c r="AT27">
        <v>409.988612903226</v>
      </c>
      <c r="AU27">
        <v>8.77786516129032</v>
      </c>
      <c r="AV27">
        <v>8.4372774193548405</v>
      </c>
      <c r="AW27">
        <v>600.02658064516095</v>
      </c>
      <c r="AX27">
        <v>101.44622580645201</v>
      </c>
      <c r="AY27">
        <v>0.100009293548387</v>
      </c>
      <c r="AZ27">
        <v>15.698845161290301</v>
      </c>
      <c r="BA27">
        <v>15.626961290322599</v>
      </c>
      <c r="BB27">
        <v>15.844816129032299</v>
      </c>
      <c r="BC27">
        <v>10006.8719354839</v>
      </c>
      <c r="BD27">
        <v>5.7289058709677397E-2</v>
      </c>
      <c r="BE27">
        <v>0.282605</v>
      </c>
      <c r="BF27">
        <v>1587208925.0999999</v>
      </c>
      <c r="BG27" t="s">
        <v>212</v>
      </c>
      <c r="BH27">
        <v>2</v>
      </c>
      <c r="BI27">
        <v>9.077</v>
      </c>
      <c r="BJ27">
        <v>8.0000000000000002E-3</v>
      </c>
      <c r="BK27">
        <v>410</v>
      </c>
      <c r="BL27">
        <v>8</v>
      </c>
      <c r="BM27">
        <v>0.36</v>
      </c>
      <c r="BN27">
        <v>0.12</v>
      </c>
      <c r="BO27">
        <v>0.89706594230769199</v>
      </c>
      <c r="BP27">
        <v>4.2990505953808898E-2</v>
      </c>
      <c r="BQ27">
        <v>1.9100719195494501E-2</v>
      </c>
      <c r="BR27">
        <v>1</v>
      </c>
      <c r="BS27">
        <v>0.34078026923076898</v>
      </c>
      <c r="BT27">
        <v>-2.23149204760689E-4</v>
      </c>
      <c r="BU27">
        <v>1.5070565314722799E-3</v>
      </c>
      <c r="BV27">
        <v>1</v>
      </c>
      <c r="BW27">
        <v>2</v>
      </c>
      <c r="BX27">
        <v>2</v>
      </c>
      <c r="BY27" t="s">
        <v>217</v>
      </c>
      <c r="BZ27">
        <v>100</v>
      </c>
      <c r="CA27">
        <v>100</v>
      </c>
      <c r="CB27">
        <v>9.077</v>
      </c>
      <c r="CC27">
        <v>8.0000000000000002E-3</v>
      </c>
      <c r="CD27">
        <v>2</v>
      </c>
      <c r="CE27">
        <v>628.73500000000001</v>
      </c>
      <c r="CF27">
        <v>391.88900000000001</v>
      </c>
      <c r="CG27">
        <v>14.9999</v>
      </c>
      <c r="CH27">
        <v>20.995699999999999</v>
      </c>
      <c r="CI27">
        <v>30</v>
      </c>
      <c r="CJ27">
        <v>21.094899999999999</v>
      </c>
      <c r="CK27">
        <v>21.126200000000001</v>
      </c>
      <c r="CL27">
        <v>19.964500000000001</v>
      </c>
      <c r="CM27">
        <v>39.719299999999997</v>
      </c>
      <c r="CN27">
        <v>0</v>
      </c>
      <c r="CO27">
        <v>15</v>
      </c>
      <c r="CP27">
        <v>410</v>
      </c>
      <c r="CQ27">
        <v>8.4471699999999998</v>
      </c>
      <c r="CR27">
        <v>99.859399999999994</v>
      </c>
      <c r="CS27">
        <v>107.35299999999999</v>
      </c>
    </row>
    <row r="28" spans="1:97" x14ac:dyDescent="0.25">
      <c r="A28">
        <v>12</v>
      </c>
      <c r="B28">
        <v>1587208971.5999999</v>
      </c>
      <c r="C28">
        <v>344</v>
      </c>
      <c r="D28" t="s">
        <v>222</v>
      </c>
      <c r="E28" t="s">
        <v>223</v>
      </c>
      <c r="F28">
        <v>1587208962.9709699</v>
      </c>
      <c r="G28">
        <f t="shared" si="0"/>
        <v>2.6683491197366231E-4</v>
      </c>
      <c r="H28">
        <f t="shared" si="1"/>
        <v>-0.80553628714846504</v>
      </c>
      <c r="I28">
        <f t="shared" si="2"/>
        <v>410.88583870967699</v>
      </c>
      <c r="J28">
        <f t="shared" si="3"/>
        <v>447.65258719487264</v>
      </c>
      <c r="K28">
        <f t="shared" si="4"/>
        <v>45.457172081680717</v>
      </c>
      <c r="L28">
        <f t="shared" si="5"/>
        <v>41.723668778933451</v>
      </c>
      <c r="M28">
        <f t="shared" si="6"/>
        <v>3.0225492336537426E-2</v>
      </c>
      <c r="N28">
        <f t="shared" si="7"/>
        <v>2.7850126877703478</v>
      </c>
      <c r="O28">
        <f t="shared" si="8"/>
        <v>3.0044429576444914E-2</v>
      </c>
      <c r="P28">
        <f t="shared" si="9"/>
        <v>1.879394569730778E-2</v>
      </c>
      <c r="Q28">
        <f t="shared" si="10"/>
        <v>8.9481491278064502E-3</v>
      </c>
      <c r="R28">
        <f t="shared" si="11"/>
        <v>15.614838125357291</v>
      </c>
      <c r="S28">
        <f t="shared" si="12"/>
        <v>15.6221935483871</v>
      </c>
      <c r="T28">
        <f t="shared" si="13"/>
        <v>1.7811334459947039</v>
      </c>
      <c r="U28">
        <f t="shared" si="14"/>
        <v>49.821388093482391</v>
      </c>
      <c r="V28">
        <f t="shared" si="15"/>
        <v>0.8911383039572196</v>
      </c>
      <c r="W28">
        <f t="shared" si="16"/>
        <v>1.788666149335566</v>
      </c>
      <c r="X28">
        <f t="shared" si="17"/>
        <v>0.88999514203748431</v>
      </c>
      <c r="Y28">
        <f t="shared" si="18"/>
        <v>-11.767419618038508</v>
      </c>
      <c r="Z28">
        <f t="shared" si="19"/>
        <v>9.8945953051205198</v>
      </c>
      <c r="AA28">
        <f t="shared" si="20"/>
        <v>0.68299885124230653</v>
      </c>
      <c r="AB28">
        <f t="shared" si="21"/>
        <v>-1.1808773125478744</v>
      </c>
      <c r="AC28">
        <v>-1.2200074349041799E-3</v>
      </c>
      <c r="AD28">
        <v>2.35634084281038E-2</v>
      </c>
      <c r="AE28">
        <v>2.6758136658137799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55748.9775859078</v>
      </c>
      <c r="AK28">
        <f t="shared" si="25"/>
        <v>4.6824432903225799E-2</v>
      </c>
      <c r="AL28">
        <f t="shared" si="26"/>
        <v>2.294397212258064E-2</v>
      </c>
      <c r="AM28">
        <f t="shared" si="27"/>
        <v>0.49</v>
      </c>
      <c r="AN28">
        <f t="shared" si="28"/>
        <v>0.39</v>
      </c>
      <c r="AO28">
        <v>7.72</v>
      </c>
      <c r="AP28">
        <v>0.5</v>
      </c>
      <c r="AQ28" t="s">
        <v>195</v>
      </c>
      <c r="AR28">
        <v>1587208962.9709699</v>
      </c>
      <c r="AS28">
        <v>410.88583870967699</v>
      </c>
      <c r="AT28">
        <v>409.99048387096798</v>
      </c>
      <c r="AU28">
        <v>8.77574096774193</v>
      </c>
      <c r="AV28">
        <v>8.4354390322580599</v>
      </c>
      <c r="AW28">
        <v>600.02238709677397</v>
      </c>
      <c r="AX28">
        <v>101.44564516129</v>
      </c>
      <c r="AY28">
        <v>0.100002919354839</v>
      </c>
      <c r="AZ28">
        <v>15.6880935483871</v>
      </c>
      <c r="BA28">
        <v>15.6221935483871</v>
      </c>
      <c r="BB28">
        <v>15.836167741935499</v>
      </c>
      <c r="BC28">
        <v>10001.030000000001</v>
      </c>
      <c r="BD28">
        <v>4.6824432903225799E-2</v>
      </c>
      <c r="BE28">
        <v>0.282605</v>
      </c>
      <c r="BF28">
        <v>1587208925.0999999</v>
      </c>
      <c r="BG28" t="s">
        <v>212</v>
      </c>
      <c r="BH28">
        <v>2</v>
      </c>
      <c r="BI28">
        <v>9.077</v>
      </c>
      <c r="BJ28">
        <v>8.0000000000000002E-3</v>
      </c>
      <c r="BK28">
        <v>410</v>
      </c>
      <c r="BL28">
        <v>8</v>
      </c>
      <c r="BM28">
        <v>0.36</v>
      </c>
      <c r="BN28">
        <v>0.12</v>
      </c>
      <c r="BO28">
        <v>0.89236392307692303</v>
      </c>
      <c r="BP28">
        <v>4.8980356696069803E-3</v>
      </c>
      <c r="BQ28">
        <v>2.2959579919306101E-2</v>
      </c>
      <c r="BR28">
        <v>1</v>
      </c>
      <c r="BS28">
        <v>0.34058149999999998</v>
      </c>
      <c r="BT28">
        <v>-6.5613693729999799E-3</v>
      </c>
      <c r="BU28">
        <v>1.4338011542748899E-3</v>
      </c>
      <c r="BV28">
        <v>1</v>
      </c>
      <c r="BW28">
        <v>2</v>
      </c>
      <c r="BX28">
        <v>2</v>
      </c>
      <c r="BY28" t="s">
        <v>217</v>
      </c>
      <c r="BZ28">
        <v>100</v>
      </c>
      <c r="CA28">
        <v>100</v>
      </c>
      <c r="CB28">
        <v>9.077</v>
      </c>
      <c r="CC28">
        <v>8.0000000000000002E-3</v>
      </c>
      <c r="CD28">
        <v>2</v>
      </c>
      <c r="CE28">
        <v>628.80999999999995</v>
      </c>
      <c r="CF28">
        <v>391.82900000000001</v>
      </c>
      <c r="CG28">
        <v>14.9992</v>
      </c>
      <c r="CH28">
        <v>20.9939</v>
      </c>
      <c r="CI28">
        <v>30</v>
      </c>
      <c r="CJ28">
        <v>21.092300000000002</v>
      </c>
      <c r="CK28">
        <v>21.1236</v>
      </c>
      <c r="CL28">
        <v>19.962299999999999</v>
      </c>
      <c r="CM28">
        <v>39.719299999999997</v>
      </c>
      <c r="CN28">
        <v>0</v>
      </c>
      <c r="CO28">
        <v>15</v>
      </c>
      <c r="CP28">
        <v>410</v>
      </c>
      <c r="CQ28">
        <v>8.4518199999999997</v>
      </c>
      <c r="CR28">
        <v>99.860399999999998</v>
      </c>
      <c r="CS28">
        <v>107.352</v>
      </c>
    </row>
    <row r="29" spans="1:97" x14ac:dyDescent="0.25">
      <c r="A29">
        <v>13</v>
      </c>
      <c r="B29">
        <v>1587209307.2</v>
      </c>
      <c r="C29">
        <v>679.60000014305103</v>
      </c>
      <c r="D29" t="s">
        <v>226</v>
      </c>
      <c r="E29" t="s">
        <v>227</v>
      </c>
      <c r="F29">
        <v>1587209299.22258</v>
      </c>
      <c r="G29">
        <f t="shared" si="0"/>
        <v>8.541275106566425E-4</v>
      </c>
      <c r="H29">
        <f t="shared" si="1"/>
        <v>-1.1053991310525066</v>
      </c>
      <c r="I29">
        <f t="shared" si="2"/>
        <v>410.86399999999998</v>
      </c>
      <c r="J29">
        <f t="shared" si="3"/>
        <v>423.29869471592167</v>
      </c>
      <c r="K29">
        <f t="shared" si="4"/>
        <v>42.983783907351956</v>
      </c>
      <c r="L29">
        <f t="shared" si="5"/>
        <v>41.721105242628532</v>
      </c>
      <c r="M29">
        <f t="shared" si="6"/>
        <v>9.8010545801779161E-2</v>
      </c>
      <c r="N29">
        <f t="shared" si="7"/>
        <v>2.7797533945978596</v>
      </c>
      <c r="O29">
        <f t="shared" si="8"/>
        <v>9.6130431110092562E-2</v>
      </c>
      <c r="P29">
        <f t="shared" si="9"/>
        <v>6.0247436322911477E-2</v>
      </c>
      <c r="Q29">
        <f t="shared" si="10"/>
        <v>1.1183072751290324E-2</v>
      </c>
      <c r="R29">
        <f t="shared" si="11"/>
        <v>15.444471023094422</v>
      </c>
      <c r="S29">
        <f t="shared" si="12"/>
        <v>15.5898967741935</v>
      </c>
      <c r="T29">
        <f t="shared" si="13"/>
        <v>1.7774519457503504</v>
      </c>
      <c r="U29">
        <f t="shared" si="14"/>
        <v>49.620413085553125</v>
      </c>
      <c r="V29">
        <f t="shared" si="15"/>
        <v>0.88705441571043786</v>
      </c>
      <c r="W29">
        <f t="shared" si="16"/>
        <v>1.7876804334156216</v>
      </c>
      <c r="X29">
        <f t="shared" si="17"/>
        <v>0.89039753003991251</v>
      </c>
      <c r="Y29">
        <f t="shared" si="18"/>
        <v>-37.667023219957933</v>
      </c>
      <c r="Z29">
        <f t="shared" si="19"/>
        <v>13.425707320792764</v>
      </c>
      <c r="AA29">
        <f t="shared" si="20"/>
        <v>0.92829861940003278</v>
      </c>
      <c r="AB29">
        <f t="shared" si="21"/>
        <v>-23.301834207013844</v>
      </c>
      <c r="AC29">
        <v>-1.2201381058529199E-3</v>
      </c>
      <c r="AD29">
        <v>2.3565932226604299E-2</v>
      </c>
      <c r="AE29">
        <v>2.6759940840252701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55756.348364490048</v>
      </c>
      <c r="AK29">
        <f t="shared" si="25"/>
        <v>5.8519480645161298E-2</v>
      </c>
      <c r="AL29">
        <f t="shared" si="26"/>
        <v>2.8674545516129035E-2</v>
      </c>
      <c r="AM29">
        <f t="shared" si="27"/>
        <v>0.49</v>
      </c>
      <c r="AN29">
        <f t="shared" si="28"/>
        <v>0.39</v>
      </c>
      <c r="AO29">
        <v>6.79</v>
      </c>
      <c r="AP29">
        <v>0.5</v>
      </c>
      <c r="AQ29" t="s">
        <v>195</v>
      </c>
      <c r="AR29">
        <v>1587209299.22258</v>
      </c>
      <c r="AS29">
        <v>410.86399999999998</v>
      </c>
      <c r="AT29">
        <v>410.01022580645201</v>
      </c>
      <c r="AU29">
        <v>8.7355961290322597</v>
      </c>
      <c r="AV29">
        <v>7.7774893548387096</v>
      </c>
      <c r="AW29">
        <v>600.02325806451597</v>
      </c>
      <c r="AX29">
        <v>101.444806451613</v>
      </c>
      <c r="AY29">
        <v>9.9999719354838701E-2</v>
      </c>
      <c r="AZ29">
        <v>15.679483870967699</v>
      </c>
      <c r="BA29">
        <v>15.5898967741935</v>
      </c>
      <c r="BB29">
        <v>15.8219322580645</v>
      </c>
      <c r="BC29">
        <v>10002.183870967699</v>
      </c>
      <c r="BD29">
        <v>5.8519480645161298E-2</v>
      </c>
      <c r="BE29">
        <v>0.282605</v>
      </c>
      <c r="BF29">
        <v>1587209276.8</v>
      </c>
      <c r="BG29" t="s">
        <v>228</v>
      </c>
      <c r="BH29">
        <v>3</v>
      </c>
      <c r="BI29">
        <v>9.032</v>
      </c>
      <c r="BJ29">
        <v>-1.2E-2</v>
      </c>
      <c r="BK29">
        <v>410</v>
      </c>
      <c r="BL29">
        <v>8</v>
      </c>
      <c r="BM29">
        <v>0.36</v>
      </c>
      <c r="BN29">
        <v>0.09</v>
      </c>
      <c r="BO29">
        <v>0.84876421153846104</v>
      </c>
      <c r="BP29">
        <v>5.80036475589054E-2</v>
      </c>
      <c r="BQ29">
        <v>4.4310986620934502E-2</v>
      </c>
      <c r="BR29">
        <v>1</v>
      </c>
      <c r="BS29">
        <v>0.943865519230769</v>
      </c>
      <c r="BT29">
        <v>0.15736820055502901</v>
      </c>
      <c r="BU29">
        <v>4.01339384089223E-2</v>
      </c>
      <c r="BV29">
        <v>0</v>
      </c>
      <c r="BW29">
        <v>1</v>
      </c>
      <c r="BX29">
        <v>2</v>
      </c>
      <c r="BY29" t="s">
        <v>229</v>
      </c>
      <c r="BZ29">
        <v>100</v>
      </c>
      <c r="CA29">
        <v>100</v>
      </c>
      <c r="CB29">
        <v>9.032</v>
      </c>
      <c r="CC29">
        <v>-1.2E-2</v>
      </c>
      <c r="CD29">
        <v>2</v>
      </c>
      <c r="CE29">
        <v>628.87699999999995</v>
      </c>
      <c r="CF29">
        <v>392.483</v>
      </c>
      <c r="CG29">
        <v>15.0024</v>
      </c>
      <c r="CH29">
        <v>20.8535</v>
      </c>
      <c r="CI29">
        <v>30.0001</v>
      </c>
      <c r="CJ29">
        <v>20.949000000000002</v>
      </c>
      <c r="CK29">
        <v>20.979199999999999</v>
      </c>
      <c r="CL29">
        <v>19.956700000000001</v>
      </c>
      <c r="CM29">
        <v>42.887799999999999</v>
      </c>
      <c r="CN29">
        <v>0</v>
      </c>
      <c r="CO29">
        <v>15</v>
      </c>
      <c r="CP29">
        <v>410</v>
      </c>
      <c r="CQ29">
        <v>7.7263999999999999</v>
      </c>
      <c r="CR29">
        <v>99.911000000000001</v>
      </c>
      <c r="CS29">
        <v>107.36499999999999</v>
      </c>
    </row>
    <row r="30" spans="1:97" x14ac:dyDescent="0.25">
      <c r="A30">
        <v>14</v>
      </c>
      <c r="B30">
        <v>1587209312.2</v>
      </c>
      <c r="C30">
        <v>684.60000014305103</v>
      </c>
      <c r="D30" t="s">
        <v>230</v>
      </c>
      <c r="E30" t="s">
        <v>231</v>
      </c>
      <c r="F30">
        <v>1587209303.86129</v>
      </c>
      <c r="G30">
        <f t="shared" si="0"/>
        <v>8.6069934984418632E-4</v>
      </c>
      <c r="H30">
        <f t="shared" si="1"/>
        <v>-1.105446957525857</v>
      </c>
      <c r="I30">
        <f t="shared" si="2"/>
        <v>410.86429032258098</v>
      </c>
      <c r="J30">
        <f t="shared" si="3"/>
        <v>423.15696348598891</v>
      </c>
      <c r="K30">
        <f t="shared" si="4"/>
        <v>42.969056801871666</v>
      </c>
      <c r="L30">
        <f t="shared" si="5"/>
        <v>41.720809420914158</v>
      </c>
      <c r="M30">
        <f t="shared" si="6"/>
        <v>9.8808073127031229E-2</v>
      </c>
      <c r="N30">
        <f t="shared" si="7"/>
        <v>2.7792337181814735</v>
      </c>
      <c r="O30">
        <f t="shared" si="8"/>
        <v>9.6897207986856929E-2</v>
      </c>
      <c r="P30">
        <f t="shared" si="9"/>
        <v>6.0729360664483804E-2</v>
      </c>
      <c r="Q30">
        <f t="shared" si="10"/>
        <v>9.8969185241612988E-3</v>
      </c>
      <c r="R30">
        <f t="shared" si="11"/>
        <v>15.446255317703947</v>
      </c>
      <c r="S30">
        <f t="shared" si="12"/>
        <v>15.594261290322599</v>
      </c>
      <c r="T30">
        <f t="shared" si="13"/>
        <v>1.7779490648170673</v>
      </c>
      <c r="U30">
        <f t="shared" si="14"/>
        <v>49.651292308756403</v>
      </c>
      <c r="V30">
        <f t="shared" si="15"/>
        <v>0.88781343596203655</v>
      </c>
      <c r="W30">
        <f t="shared" si="16"/>
        <v>1.7880973378118168</v>
      </c>
      <c r="X30">
        <f t="shared" si="17"/>
        <v>0.89013562885503072</v>
      </c>
      <c r="Y30">
        <f t="shared" si="18"/>
        <v>-37.956841328128618</v>
      </c>
      <c r="Z30">
        <f t="shared" si="19"/>
        <v>13.314930194239658</v>
      </c>
      <c r="AA30">
        <f t="shared" si="20"/>
        <v>0.92084957577859028</v>
      </c>
      <c r="AB30">
        <f t="shared" si="21"/>
        <v>-23.711164639586208</v>
      </c>
      <c r="AC30">
        <v>-1.2197835787278401E-3</v>
      </c>
      <c r="AD30">
        <v>2.3559084835999899E-2</v>
      </c>
      <c r="AE30">
        <v>2.6755045562370601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55740.088674664737</v>
      </c>
      <c r="AK30">
        <f t="shared" si="25"/>
        <v>5.17892125806452E-2</v>
      </c>
      <c r="AL30">
        <f t="shared" si="26"/>
        <v>2.5376714164516149E-2</v>
      </c>
      <c r="AM30">
        <f t="shared" si="27"/>
        <v>0.49</v>
      </c>
      <c r="AN30">
        <f t="shared" si="28"/>
        <v>0.39</v>
      </c>
      <c r="AO30">
        <v>6.79</v>
      </c>
      <c r="AP30">
        <v>0.5</v>
      </c>
      <c r="AQ30" t="s">
        <v>195</v>
      </c>
      <c r="AR30">
        <v>1587209303.86129</v>
      </c>
      <c r="AS30">
        <v>410.86429032258098</v>
      </c>
      <c r="AT30">
        <v>410.01351612903198</v>
      </c>
      <c r="AU30">
        <v>8.7431390322580604</v>
      </c>
      <c r="AV30">
        <v>7.7776658064516102</v>
      </c>
      <c r="AW30">
        <v>600.02206451612903</v>
      </c>
      <c r="AX30">
        <v>101.444</v>
      </c>
      <c r="AY30">
        <v>0.100014419354839</v>
      </c>
      <c r="AZ30">
        <v>15.683125806451599</v>
      </c>
      <c r="BA30">
        <v>15.594261290322599</v>
      </c>
      <c r="BB30">
        <v>15.8292290322581</v>
      </c>
      <c r="BC30">
        <v>9999.3570967741907</v>
      </c>
      <c r="BD30">
        <v>5.17892125806452E-2</v>
      </c>
      <c r="BE30">
        <v>0.282605</v>
      </c>
      <c r="BF30">
        <v>1587209276.8</v>
      </c>
      <c r="BG30" t="s">
        <v>228</v>
      </c>
      <c r="BH30">
        <v>3</v>
      </c>
      <c r="BI30">
        <v>9.032</v>
      </c>
      <c r="BJ30">
        <v>-1.2E-2</v>
      </c>
      <c r="BK30">
        <v>410</v>
      </c>
      <c r="BL30">
        <v>8</v>
      </c>
      <c r="BM30">
        <v>0.36</v>
      </c>
      <c r="BN30">
        <v>0.09</v>
      </c>
      <c r="BO30">
        <v>0.85540353846153805</v>
      </c>
      <c r="BP30">
        <v>-4.9476589376885099E-3</v>
      </c>
      <c r="BQ30">
        <v>1.79215923211484E-2</v>
      </c>
      <c r="BR30">
        <v>1</v>
      </c>
      <c r="BS30">
        <v>0.95494730769230796</v>
      </c>
      <c r="BT30">
        <v>0.11589129582843501</v>
      </c>
      <c r="BU30">
        <v>1.47080294129777E-2</v>
      </c>
      <c r="BV30">
        <v>0</v>
      </c>
      <c r="BW30">
        <v>1</v>
      </c>
      <c r="BX30">
        <v>2</v>
      </c>
      <c r="BY30" t="s">
        <v>229</v>
      </c>
      <c r="BZ30">
        <v>100</v>
      </c>
      <c r="CA30">
        <v>100</v>
      </c>
      <c r="CB30">
        <v>9.032</v>
      </c>
      <c r="CC30">
        <v>-1.2E-2</v>
      </c>
      <c r="CD30">
        <v>2</v>
      </c>
      <c r="CE30">
        <v>628.91</v>
      </c>
      <c r="CF30">
        <v>392.61799999999999</v>
      </c>
      <c r="CG30">
        <v>15.0025</v>
      </c>
      <c r="CH30">
        <v>20.853400000000001</v>
      </c>
      <c r="CI30">
        <v>30</v>
      </c>
      <c r="CJ30">
        <v>20.947299999999998</v>
      </c>
      <c r="CK30">
        <v>20.977799999999998</v>
      </c>
      <c r="CL30">
        <v>19.956600000000002</v>
      </c>
      <c r="CM30">
        <v>42.887799999999999</v>
      </c>
      <c r="CN30">
        <v>0</v>
      </c>
      <c r="CO30">
        <v>15</v>
      </c>
      <c r="CP30">
        <v>410</v>
      </c>
      <c r="CQ30">
        <v>7.7248900000000003</v>
      </c>
      <c r="CR30">
        <v>99.911699999999996</v>
      </c>
      <c r="CS30">
        <v>107.364</v>
      </c>
    </row>
    <row r="31" spans="1:97" x14ac:dyDescent="0.25">
      <c r="A31">
        <v>15</v>
      </c>
      <c r="B31">
        <v>1587209317.2</v>
      </c>
      <c r="C31">
        <v>689.60000014305103</v>
      </c>
      <c r="D31" t="s">
        <v>232</v>
      </c>
      <c r="E31" t="s">
        <v>233</v>
      </c>
      <c r="F31">
        <v>1587209308.6516099</v>
      </c>
      <c r="G31">
        <f t="shared" si="0"/>
        <v>8.6650483644767028E-4</v>
      </c>
      <c r="H31">
        <f t="shared" si="1"/>
        <v>-1.1050277635541865</v>
      </c>
      <c r="I31">
        <f t="shared" si="2"/>
        <v>410.85438709677402</v>
      </c>
      <c r="J31">
        <f t="shared" si="3"/>
        <v>423.01541236793224</v>
      </c>
      <c r="K31">
        <f t="shared" si="4"/>
        <v>42.954360338225023</v>
      </c>
      <c r="L31">
        <f t="shared" si="5"/>
        <v>41.719490292579401</v>
      </c>
      <c r="M31">
        <f t="shared" si="6"/>
        <v>9.9518772061761296E-2</v>
      </c>
      <c r="N31">
        <f t="shared" si="7"/>
        <v>2.7785740296141279</v>
      </c>
      <c r="O31">
        <f t="shared" si="8"/>
        <v>9.7580159490332455E-2</v>
      </c>
      <c r="P31">
        <f t="shared" si="9"/>
        <v>6.1158630943412617E-2</v>
      </c>
      <c r="Q31">
        <f t="shared" si="10"/>
        <v>8.6890111783548291E-3</v>
      </c>
      <c r="R31">
        <f t="shared" si="11"/>
        <v>15.448039184094771</v>
      </c>
      <c r="S31">
        <f t="shared" si="12"/>
        <v>15.597335483870999</v>
      </c>
      <c r="T31">
        <f t="shared" si="13"/>
        <v>1.7782992892376657</v>
      </c>
      <c r="U31">
        <f t="shared" si="14"/>
        <v>49.675536984235031</v>
      </c>
      <c r="V31">
        <f t="shared" si="15"/>
        <v>0.88844271979823497</v>
      </c>
      <c r="W31">
        <f t="shared" si="16"/>
        <v>1.7884914260316704</v>
      </c>
      <c r="X31">
        <f t="shared" si="17"/>
        <v>0.8898565694394307</v>
      </c>
      <c r="Y31">
        <f t="shared" si="18"/>
        <v>-38.212863287342259</v>
      </c>
      <c r="Z31">
        <f t="shared" si="19"/>
        <v>13.36685690027188</v>
      </c>
      <c r="AA31">
        <f t="shared" si="20"/>
        <v>0.9246915768290388</v>
      </c>
      <c r="AB31">
        <f t="shared" si="21"/>
        <v>-23.912625799062983</v>
      </c>
      <c r="AC31">
        <v>-1.2193336273916601E-3</v>
      </c>
      <c r="AD31">
        <v>2.3550394407725501E-2</v>
      </c>
      <c r="AE31">
        <v>2.6748831310762999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55719.68472138542</v>
      </c>
      <c r="AK31">
        <f t="shared" si="25"/>
        <v>4.5468399677419301E-2</v>
      </c>
      <c r="AL31">
        <f t="shared" si="26"/>
        <v>2.2279515841935459E-2</v>
      </c>
      <c r="AM31">
        <f t="shared" si="27"/>
        <v>0.49</v>
      </c>
      <c r="AN31">
        <f t="shared" si="28"/>
        <v>0.39</v>
      </c>
      <c r="AO31">
        <v>6.79</v>
      </c>
      <c r="AP31">
        <v>0.5</v>
      </c>
      <c r="AQ31" t="s">
        <v>195</v>
      </c>
      <c r="AR31">
        <v>1587209308.6516099</v>
      </c>
      <c r="AS31">
        <v>410.85438709677402</v>
      </c>
      <c r="AT31">
        <v>410.00677419354798</v>
      </c>
      <c r="AU31">
        <v>8.7494019354838706</v>
      </c>
      <c r="AV31">
        <v>7.77741967741935</v>
      </c>
      <c r="AW31">
        <v>600.020225806452</v>
      </c>
      <c r="AX31">
        <v>101.44322580645201</v>
      </c>
      <c r="AY31">
        <v>0.100025532258065</v>
      </c>
      <c r="AZ31">
        <v>15.6865677419355</v>
      </c>
      <c r="BA31">
        <v>15.597335483870999</v>
      </c>
      <c r="BB31">
        <v>15.834509677419399</v>
      </c>
      <c r="BC31">
        <v>9995.7448387096792</v>
      </c>
      <c r="BD31">
        <v>4.5468399677419301E-2</v>
      </c>
      <c r="BE31">
        <v>0.282605</v>
      </c>
      <c r="BF31">
        <v>1587209276.8</v>
      </c>
      <c r="BG31" t="s">
        <v>228</v>
      </c>
      <c r="BH31">
        <v>3</v>
      </c>
      <c r="BI31">
        <v>9.032</v>
      </c>
      <c r="BJ31">
        <v>-1.2E-2</v>
      </c>
      <c r="BK31">
        <v>410</v>
      </c>
      <c r="BL31">
        <v>8</v>
      </c>
      <c r="BM31">
        <v>0.36</v>
      </c>
      <c r="BN31">
        <v>0.09</v>
      </c>
      <c r="BO31">
        <v>0.85357244230769203</v>
      </c>
      <c r="BP31">
        <v>-6.2681656537441996E-2</v>
      </c>
      <c r="BQ31">
        <v>1.82564188884701E-2</v>
      </c>
      <c r="BR31">
        <v>1</v>
      </c>
      <c r="BS31">
        <v>0.96382865384615402</v>
      </c>
      <c r="BT31">
        <v>9.1053077169098703E-2</v>
      </c>
      <c r="BU31">
        <v>1.15318889637598E-2</v>
      </c>
      <c r="BV31">
        <v>1</v>
      </c>
      <c r="BW31">
        <v>2</v>
      </c>
      <c r="BX31">
        <v>2</v>
      </c>
      <c r="BY31" t="s">
        <v>217</v>
      </c>
      <c r="BZ31">
        <v>100</v>
      </c>
      <c r="CA31">
        <v>100</v>
      </c>
      <c r="CB31">
        <v>9.032</v>
      </c>
      <c r="CC31">
        <v>-1.2E-2</v>
      </c>
      <c r="CD31">
        <v>2</v>
      </c>
      <c r="CE31">
        <v>628.90499999999997</v>
      </c>
      <c r="CF31">
        <v>392.68400000000003</v>
      </c>
      <c r="CG31">
        <v>15.0021</v>
      </c>
      <c r="CH31">
        <v>20.851700000000001</v>
      </c>
      <c r="CI31">
        <v>30.0001</v>
      </c>
      <c r="CJ31">
        <v>20.945499999999999</v>
      </c>
      <c r="CK31">
        <v>20.975999999999999</v>
      </c>
      <c r="CL31">
        <v>19.9574</v>
      </c>
      <c r="CM31">
        <v>42.887799999999999</v>
      </c>
      <c r="CN31">
        <v>0</v>
      </c>
      <c r="CO31">
        <v>15</v>
      </c>
      <c r="CP31">
        <v>410</v>
      </c>
      <c r="CQ31">
        <v>7.7271999999999998</v>
      </c>
      <c r="CR31">
        <v>99.912400000000005</v>
      </c>
      <c r="CS31">
        <v>107.364</v>
      </c>
    </row>
    <row r="32" spans="1:97" x14ac:dyDescent="0.25">
      <c r="A32">
        <v>16</v>
      </c>
      <c r="B32">
        <v>1587209322.2</v>
      </c>
      <c r="C32">
        <v>694.60000014305103</v>
      </c>
      <c r="D32" t="s">
        <v>234</v>
      </c>
      <c r="E32" t="s">
        <v>235</v>
      </c>
      <c r="F32">
        <v>1587209313.5741899</v>
      </c>
      <c r="G32">
        <f t="shared" si="0"/>
        <v>8.7045273821596315E-4</v>
      </c>
      <c r="H32">
        <f t="shared" si="1"/>
        <v>-1.1110695621525288</v>
      </c>
      <c r="I32">
        <f t="shared" si="2"/>
        <v>410.84945161290301</v>
      </c>
      <c r="J32">
        <f t="shared" si="3"/>
        <v>423.02833286366541</v>
      </c>
      <c r="K32">
        <f t="shared" si="4"/>
        <v>42.95555338681401</v>
      </c>
      <c r="L32">
        <f t="shared" si="5"/>
        <v>41.7188736112128</v>
      </c>
      <c r="M32">
        <f t="shared" si="6"/>
        <v>9.9966581256140719E-2</v>
      </c>
      <c r="N32">
        <f t="shared" si="7"/>
        <v>2.7796580632733323</v>
      </c>
      <c r="O32">
        <f t="shared" si="8"/>
        <v>9.8011414383090731E-2</v>
      </c>
      <c r="P32">
        <f t="shared" si="9"/>
        <v>6.1429612977640921E-2</v>
      </c>
      <c r="Q32">
        <f t="shared" si="10"/>
        <v>6.5090154217064501E-3</v>
      </c>
      <c r="R32">
        <f t="shared" si="11"/>
        <v>15.450220029203606</v>
      </c>
      <c r="S32">
        <f t="shared" si="12"/>
        <v>15.601958064516101</v>
      </c>
      <c r="T32">
        <f t="shared" si="13"/>
        <v>1.7788260261670996</v>
      </c>
      <c r="U32">
        <f t="shared" si="14"/>
        <v>49.688432785553147</v>
      </c>
      <c r="V32">
        <f t="shared" si="15"/>
        <v>0.88885507918792994</v>
      </c>
      <c r="W32">
        <f t="shared" si="16"/>
        <v>1.7888571431183546</v>
      </c>
      <c r="X32">
        <f t="shared" si="17"/>
        <v>0.88997094697916967</v>
      </c>
      <c r="Y32">
        <f t="shared" si="18"/>
        <v>-38.386965755323978</v>
      </c>
      <c r="Z32">
        <f t="shared" si="19"/>
        <v>13.15792146897579</v>
      </c>
      <c r="AA32">
        <f t="shared" si="20"/>
        <v>0.90991983074070548</v>
      </c>
      <c r="AB32">
        <f t="shared" si="21"/>
        <v>-24.312615440185777</v>
      </c>
      <c r="AC32">
        <v>-1.2200730652689199E-3</v>
      </c>
      <c r="AD32">
        <v>2.35646760229112E-2</v>
      </c>
      <c r="AE32">
        <v>2.6759042836862301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55751.470927513517</v>
      </c>
      <c r="AK32">
        <f t="shared" si="25"/>
        <v>3.4060781903225798E-2</v>
      </c>
      <c r="AL32">
        <f t="shared" si="26"/>
        <v>1.6689783132580641E-2</v>
      </c>
      <c r="AM32">
        <f t="shared" si="27"/>
        <v>0.49</v>
      </c>
      <c r="AN32">
        <f t="shared" si="28"/>
        <v>0.39</v>
      </c>
      <c r="AO32">
        <v>6.79</v>
      </c>
      <c r="AP32">
        <v>0.5</v>
      </c>
      <c r="AQ32" t="s">
        <v>195</v>
      </c>
      <c r="AR32">
        <v>1587209313.5741899</v>
      </c>
      <c r="AS32">
        <v>410.84945161290301</v>
      </c>
      <c r="AT32">
        <v>409.99683870967698</v>
      </c>
      <c r="AU32">
        <v>8.7534870967741902</v>
      </c>
      <c r="AV32">
        <v>7.77708774193548</v>
      </c>
      <c r="AW32">
        <v>600.02474193548403</v>
      </c>
      <c r="AX32">
        <v>101.442935483871</v>
      </c>
      <c r="AY32">
        <v>0.100034690322581</v>
      </c>
      <c r="AZ32">
        <v>15.6897612903226</v>
      </c>
      <c r="BA32">
        <v>15.601958064516101</v>
      </c>
      <c r="BB32">
        <v>15.839074193548401</v>
      </c>
      <c r="BC32">
        <v>10001.835161290301</v>
      </c>
      <c r="BD32">
        <v>3.4060781903225798E-2</v>
      </c>
      <c r="BE32">
        <v>0.282605</v>
      </c>
      <c r="BF32">
        <v>1587209276.8</v>
      </c>
      <c r="BG32" t="s">
        <v>228</v>
      </c>
      <c r="BH32">
        <v>3</v>
      </c>
      <c r="BI32">
        <v>9.032</v>
      </c>
      <c r="BJ32">
        <v>-1.2E-2</v>
      </c>
      <c r="BK32">
        <v>410</v>
      </c>
      <c r="BL32">
        <v>8</v>
      </c>
      <c r="BM32">
        <v>0.36</v>
      </c>
      <c r="BN32">
        <v>0.09</v>
      </c>
      <c r="BO32">
        <v>0.85151078846153805</v>
      </c>
      <c r="BP32">
        <v>6.3693934853793002E-3</v>
      </c>
      <c r="BQ32">
        <v>1.69108514050509E-2</v>
      </c>
      <c r="BR32">
        <v>1</v>
      </c>
      <c r="BS32">
        <v>0.97037438461538505</v>
      </c>
      <c r="BT32">
        <v>6.9313768756052899E-2</v>
      </c>
      <c r="BU32">
        <v>8.9023509452318891E-3</v>
      </c>
      <c r="BV32">
        <v>1</v>
      </c>
      <c r="BW32">
        <v>2</v>
      </c>
      <c r="BX32">
        <v>2</v>
      </c>
      <c r="BY32" t="s">
        <v>217</v>
      </c>
      <c r="BZ32">
        <v>100</v>
      </c>
      <c r="CA32">
        <v>100</v>
      </c>
      <c r="CB32">
        <v>9.032</v>
      </c>
      <c r="CC32">
        <v>-1.2E-2</v>
      </c>
      <c r="CD32">
        <v>2</v>
      </c>
      <c r="CE32">
        <v>629.19000000000005</v>
      </c>
      <c r="CF32">
        <v>392.61799999999999</v>
      </c>
      <c r="CG32">
        <v>15.0017</v>
      </c>
      <c r="CH32">
        <v>20.851700000000001</v>
      </c>
      <c r="CI32">
        <v>30.0001</v>
      </c>
      <c r="CJ32">
        <v>20.9437</v>
      </c>
      <c r="CK32">
        <v>20.974299999999999</v>
      </c>
      <c r="CL32">
        <v>19.957000000000001</v>
      </c>
      <c r="CM32">
        <v>42.887799999999999</v>
      </c>
      <c r="CN32">
        <v>0</v>
      </c>
      <c r="CO32">
        <v>15</v>
      </c>
      <c r="CP32">
        <v>410</v>
      </c>
      <c r="CQ32">
        <v>7.72485</v>
      </c>
      <c r="CR32">
        <v>99.912000000000006</v>
      </c>
      <c r="CS32">
        <v>107.364</v>
      </c>
    </row>
    <row r="33" spans="1:97" x14ac:dyDescent="0.25">
      <c r="A33">
        <v>17</v>
      </c>
      <c r="B33">
        <v>1587209327.2</v>
      </c>
      <c r="C33">
        <v>699.60000014305103</v>
      </c>
      <c r="D33" t="s">
        <v>236</v>
      </c>
      <c r="E33" t="s">
        <v>237</v>
      </c>
      <c r="F33">
        <v>1587209318.5806401</v>
      </c>
      <c r="G33">
        <f t="shared" si="0"/>
        <v>8.7348838475104814E-4</v>
      </c>
      <c r="H33">
        <f t="shared" si="1"/>
        <v>-1.1019163294995813</v>
      </c>
      <c r="I33">
        <f t="shared" si="2"/>
        <v>410.83554838709699</v>
      </c>
      <c r="J33">
        <f t="shared" si="3"/>
        <v>422.80587456223481</v>
      </c>
      <c r="K33">
        <f t="shared" si="4"/>
        <v>42.932628824596662</v>
      </c>
      <c r="L33">
        <f t="shared" si="5"/>
        <v>41.717135848964176</v>
      </c>
      <c r="M33">
        <f t="shared" si="6"/>
        <v>0.10031234349756366</v>
      </c>
      <c r="N33">
        <f t="shared" si="7"/>
        <v>2.7785916177992886</v>
      </c>
      <c r="O33">
        <f t="shared" si="8"/>
        <v>9.8343032211551079E-2</v>
      </c>
      <c r="P33">
        <f t="shared" si="9"/>
        <v>6.1638109831564578E-2</v>
      </c>
      <c r="Q33">
        <f t="shared" si="10"/>
        <v>5.1057471623516225E-3</v>
      </c>
      <c r="R33">
        <f t="shared" si="11"/>
        <v>15.452354467292613</v>
      </c>
      <c r="S33">
        <f t="shared" si="12"/>
        <v>15.605296774193601</v>
      </c>
      <c r="T33">
        <f t="shared" si="13"/>
        <v>1.7792065529309347</v>
      </c>
      <c r="U33">
        <f t="shared" si="14"/>
        <v>49.69536105398862</v>
      </c>
      <c r="V33">
        <f t="shared" si="15"/>
        <v>0.88915344791827688</v>
      </c>
      <c r="W33">
        <f t="shared" si="16"/>
        <v>1.7892081455094131</v>
      </c>
      <c r="X33">
        <f t="shared" si="17"/>
        <v>0.89005310501265777</v>
      </c>
      <c r="Y33">
        <f t="shared" si="18"/>
        <v>-38.520837767521222</v>
      </c>
      <c r="Z33">
        <f t="shared" si="19"/>
        <v>13.111799254382142</v>
      </c>
      <c r="AA33">
        <f t="shared" si="20"/>
        <v>0.90710849984823905</v>
      </c>
      <c r="AB33">
        <f t="shared" si="21"/>
        <v>-24.496824266128492</v>
      </c>
      <c r="AC33">
        <v>-1.2193456223487499E-3</v>
      </c>
      <c r="AD33">
        <v>2.3550626080144001E-2</v>
      </c>
      <c r="AE33">
        <v>2.6748996992224399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55718.978803615639</v>
      </c>
      <c r="AK33">
        <f t="shared" si="25"/>
        <v>2.67176722258065E-2</v>
      </c>
      <c r="AL33">
        <f t="shared" si="26"/>
        <v>1.3091659390645185E-2</v>
      </c>
      <c r="AM33">
        <f t="shared" si="27"/>
        <v>0.49</v>
      </c>
      <c r="AN33">
        <f t="shared" si="28"/>
        <v>0.39</v>
      </c>
      <c r="AO33">
        <v>6.79</v>
      </c>
      <c r="AP33">
        <v>0.5</v>
      </c>
      <c r="AQ33" t="s">
        <v>195</v>
      </c>
      <c r="AR33">
        <v>1587209318.5806401</v>
      </c>
      <c r="AS33">
        <v>410.83554838709699</v>
      </c>
      <c r="AT33">
        <v>409.99467741935501</v>
      </c>
      <c r="AU33">
        <v>8.7564938709677396</v>
      </c>
      <c r="AV33">
        <v>7.7766764516129001</v>
      </c>
      <c r="AW33">
        <v>600.01499999999999</v>
      </c>
      <c r="AX33">
        <v>101.442161290323</v>
      </c>
      <c r="AY33">
        <v>0.100015409677419</v>
      </c>
      <c r="AZ33">
        <v>15.6928258064516</v>
      </c>
      <c r="BA33">
        <v>15.605296774193601</v>
      </c>
      <c r="BB33">
        <v>15.839564516129</v>
      </c>
      <c r="BC33">
        <v>9995.9480645161293</v>
      </c>
      <c r="BD33">
        <v>2.67176722258065E-2</v>
      </c>
      <c r="BE33">
        <v>0.282605</v>
      </c>
      <c r="BF33">
        <v>1587209276.8</v>
      </c>
      <c r="BG33" t="s">
        <v>228</v>
      </c>
      <c r="BH33">
        <v>3</v>
      </c>
      <c r="BI33">
        <v>9.032</v>
      </c>
      <c r="BJ33">
        <v>-1.2E-2</v>
      </c>
      <c r="BK33">
        <v>410</v>
      </c>
      <c r="BL33">
        <v>8</v>
      </c>
      <c r="BM33">
        <v>0.36</v>
      </c>
      <c r="BN33">
        <v>0.09</v>
      </c>
      <c r="BO33">
        <v>0.84554990384615403</v>
      </c>
      <c r="BP33">
        <v>-3.9988140168755598E-2</v>
      </c>
      <c r="BQ33">
        <v>1.9011180490053001E-2</v>
      </c>
      <c r="BR33">
        <v>1</v>
      </c>
      <c r="BS33">
        <v>0.97583301923076904</v>
      </c>
      <c r="BT33">
        <v>4.6877510909748697E-2</v>
      </c>
      <c r="BU33">
        <v>6.10398199315063E-3</v>
      </c>
      <c r="BV33">
        <v>1</v>
      </c>
      <c r="BW33">
        <v>2</v>
      </c>
      <c r="BX33">
        <v>2</v>
      </c>
      <c r="BY33" t="s">
        <v>217</v>
      </c>
      <c r="BZ33">
        <v>100</v>
      </c>
      <c r="CA33">
        <v>100</v>
      </c>
      <c r="CB33">
        <v>9.032</v>
      </c>
      <c r="CC33">
        <v>-1.2E-2</v>
      </c>
      <c r="CD33">
        <v>2</v>
      </c>
      <c r="CE33">
        <v>629.15099999999995</v>
      </c>
      <c r="CF33">
        <v>392.74</v>
      </c>
      <c r="CG33">
        <v>15.0015</v>
      </c>
      <c r="CH33">
        <v>20.851700000000001</v>
      </c>
      <c r="CI33">
        <v>30.0001</v>
      </c>
      <c r="CJ33">
        <v>20.942</v>
      </c>
      <c r="CK33">
        <v>20.972999999999999</v>
      </c>
      <c r="CL33">
        <v>19.956900000000001</v>
      </c>
      <c r="CM33">
        <v>43.158499999999997</v>
      </c>
      <c r="CN33">
        <v>0</v>
      </c>
      <c r="CO33">
        <v>15</v>
      </c>
      <c r="CP33">
        <v>410</v>
      </c>
      <c r="CQ33">
        <v>7.7249299999999996</v>
      </c>
      <c r="CR33">
        <v>99.910600000000002</v>
      </c>
      <c r="CS33">
        <v>107.363</v>
      </c>
    </row>
    <row r="34" spans="1:97" x14ac:dyDescent="0.25">
      <c r="A34">
        <v>18</v>
      </c>
      <c r="B34">
        <v>1587209332.3</v>
      </c>
      <c r="C34">
        <v>704.70000004768394</v>
      </c>
      <c r="D34" t="s">
        <v>238</v>
      </c>
      <c r="E34" t="s">
        <v>239</v>
      </c>
      <c r="F34">
        <v>1587209323.5871</v>
      </c>
      <c r="G34">
        <f t="shared" si="0"/>
        <v>8.7691378801416542E-4</v>
      </c>
      <c r="H34">
        <f t="shared" si="1"/>
        <v>-1.094880875980847</v>
      </c>
      <c r="I34">
        <f t="shared" si="2"/>
        <v>410.829322580645</v>
      </c>
      <c r="J34">
        <f t="shared" si="3"/>
        <v>422.62180250953219</v>
      </c>
      <c r="K34">
        <f t="shared" si="4"/>
        <v>42.91384508036689</v>
      </c>
      <c r="L34">
        <f t="shared" si="5"/>
        <v>41.716413585407075</v>
      </c>
      <c r="M34">
        <f t="shared" si="6"/>
        <v>0.10067473505307557</v>
      </c>
      <c r="N34">
        <f t="shared" si="7"/>
        <v>2.778768449799228</v>
      </c>
      <c r="O34">
        <f t="shared" si="8"/>
        <v>9.8691444414272342E-2</v>
      </c>
      <c r="P34">
        <f t="shared" si="9"/>
        <v>6.1857089328617568E-2</v>
      </c>
      <c r="Q34">
        <f t="shared" si="10"/>
        <v>6.6194848452870983E-3</v>
      </c>
      <c r="R34">
        <f t="shared" si="11"/>
        <v>15.455229311986837</v>
      </c>
      <c r="S34">
        <f t="shared" si="12"/>
        <v>15.6095516129032</v>
      </c>
      <c r="T34">
        <f t="shared" si="13"/>
        <v>1.77969159838458</v>
      </c>
      <c r="U34">
        <f t="shared" si="14"/>
        <v>49.691896300473189</v>
      </c>
      <c r="V34">
        <f t="shared" si="15"/>
        <v>0.88930741118402412</v>
      </c>
      <c r="W34">
        <f t="shared" si="16"/>
        <v>1.7896427333073135</v>
      </c>
      <c r="X34">
        <f t="shared" si="17"/>
        <v>0.8903841872005559</v>
      </c>
      <c r="Y34">
        <f t="shared" si="18"/>
        <v>-38.671898051424698</v>
      </c>
      <c r="Z34">
        <f t="shared" si="19"/>
        <v>13.043528275126931</v>
      </c>
      <c r="AA34">
        <f t="shared" si="20"/>
        <v>0.90236565000197455</v>
      </c>
      <c r="AB34">
        <f t="shared" si="21"/>
        <v>-24.719384641450503</v>
      </c>
      <c r="AC34">
        <v>-1.21946622402344E-3</v>
      </c>
      <c r="AD34">
        <v>2.3552955399160101E-2</v>
      </c>
      <c r="AE34">
        <v>2.67506627537793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55723.528437471687</v>
      </c>
      <c r="AK34">
        <f t="shared" si="25"/>
        <v>3.4638853193548397E-2</v>
      </c>
      <c r="AL34">
        <f t="shared" si="26"/>
        <v>1.6973038064838714E-2</v>
      </c>
      <c r="AM34">
        <f t="shared" si="27"/>
        <v>0.49</v>
      </c>
      <c r="AN34">
        <f t="shared" si="28"/>
        <v>0.39</v>
      </c>
      <c r="AO34">
        <v>6.79</v>
      </c>
      <c r="AP34">
        <v>0.5</v>
      </c>
      <c r="AQ34" t="s">
        <v>195</v>
      </c>
      <c r="AR34">
        <v>1587209323.5871</v>
      </c>
      <c r="AS34">
        <v>410.829322580645</v>
      </c>
      <c r="AT34">
        <v>409.99799999999999</v>
      </c>
      <c r="AU34">
        <v>8.7580290322580598</v>
      </c>
      <c r="AV34">
        <v>7.7743712903225797</v>
      </c>
      <c r="AW34">
        <v>600.01532258064503</v>
      </c>
      <c r="AX34">
        <v>101.441967741935</v>
      </c>
      <c r="AY34">
        <v>9.9989690322580593E-2</v>
      </c>
      <c r="AZ34">
        <v>15.696619354838701</v>
      </c>
      <c r="BA34">
        <v>15.6095516129032</v>
      </c>
      <c r="BB34">
        <v>15.8443</v>
      </c>
      <c r="BC34">
        <v>9996.9558064516095</v>
      </c>
      <c r="BD34">
        <v>3.4638853193548397E-2</v>
      </c>
      <c r="BE34">
        <v>0.282605</v>
      </c>
      <c r="BF34">
        <v>1587209276.8</v>
      </c>
      <c r="BG34" t="s">
        <v>228</v>
      </c>
      <c r="BH34">
        <v>3</v>
      </c>
      <c r="BI34">
        <v>9.032</v>
      </c>
      <c r="BJ34">
        <v>-1.2E-2</v>
      </c>
      <c r="BK34">
        <v>410</v>
      </c>
      <c r="BL34">
        <v>8</v>
      </c>
      <c r="BM34">
        <v>0.36</v>
      </c>
      <c r="BN34">
        <v>0.09</v>
      </c>
      <c r="BO34">
        <v>0.83831373076923099</v>
      </c>
      <c r="BP34">
        <v>-0.14466496507698201</v>
      </c>
      <c r="BQ34">
        <v>2.5362213841214901E-2</v>
      </c>
      <c r="BR34">
        <v>0</v>
      </c>
      <c r="BS34">
        <v>0.98022744230769199</v>
      </c>
      <c r="BT34">
        <v>4.4842112116724703E-2</v>
      </c>
      <c r="BU34">
        <v>6.5204442699436397E-3</v>
      </c>
      <c r="BV34">
        <v>1</v>
      </c>
      <c r="BW34">
        <v>1</v>
      </c>
      <c r="BX34">
        <v>2</v>
      </c>
      <c r="BY34" t="s">
        <v>229</v>
      </c>
      <c r="BZ34">
        <v>100</v>
      </c>
      <c r="CA34">
        <v>100</v>
      </c>
      <c r="CB34">
        <v>9.032</v>
      </c>
      <c r="CC34">
        <v>-1.2E-2</v>
      </c>
      <c r="CD34">
        <v>2</v>
      </c>
      <c r="CE34">
        <v>628.971</v>
      </c>
      <c r="CF34">
        <v>392.81599999999997</v>
      </c>
      <c r="CG34">
        <v>15.0016</v>
      </c>
      <c r="CH34">
        <v>20.851700000000001</v>
      </c>
      <c r="CI34">
        <v>30</v>
      </c>
      <c r="CJ34">
        <v>20.9406</v>
      </c>
      <c r="CK34">
        <v>20.9725</v>
      </c>
      <c r="CL34">
        <v>19.956900000000001</v>
      </c>
      <c r="CM34">
        <v>43.158499999999997</v>
      </c>
      <c r="CN34">
        <v>0</v>
      </c>
      <c r="CO34">
        <v>15</v>
      </c>
      <c r="CP34">
        <v>410</v>
      </c>
      <c r="CQ34">
        <v>7.7266599999999999</v>
      </c>
      <c r="CR34">
        <v>99.911500000000004</v>
      </c>
      <c r="CS34">
        <v>107.363</v>
      </c>
    </row>
    <row r="35" spans="1:97" x14ac:dyDescent="0.25">
      <c r="A35">
        <v>19</v>
      </c>
      <c r="B35">
        <v>1587209752.8</v>
      </c>
      <c r="C35">
        <v>1125.2000000476801</v>
      </c>
      <c r="D35" t="s">
        <v>242</v>
      </c>
      <c r="E35" t="s">
        <v>243</v>
      </c>
      <c r="F35">
        <v>1587209744.8</v>
      </c>
      <c r="G35">
        <f t="shared" si="0"/>
        <v>2.4729851545010595E-4</v>
      </c>
      <c r="H35">
        <f t="shared" si="1"/>
        <v>-0.61534188261488054</v>
      </c>
      <c r="I35">
        <f t="shared" si="2"/>
        <v>411.178258064516</v>
      </c>
      <c r="J35">
        <f t="shared" si="3"/>
        <v>440.61685738909796</v>
      </c>
      <c r="K35">
        <f t="shared" si="4"/>
        <v>44.745246976942703</v>
      </c>
      <c r="L35">
        <f t="shared" si="5"/>
        <v>41.7557167868382</v>
      </c>
      <c r="M35">
        <f t="shared" si="6"/>
        <v>2.7852238659450707E-2</v>
      </c>
      <c r="N35">
        <f t="shared" si="7"/>
        <v>2.769740441447893</v>
      </c>
      <c r="O35">
        <f t="shared" si="8"/>
        <v>2.7697571912604073E-2</v>
      </c>
      <c r="P35">
        <f t="shared" si="9"/>
        <v>1.7324806905107674E-2</v>
      </c>
      <c r="Q35">
        <f t="shared" si="10"/>
        <v>4.6430212594161264E-3</v>
      </c>
      <c r="R35">
        <f t="shared" si="11"/>
        <v>15.699387140136412</v>
      </c>
      <c r="S35">
        <f t="shared" si="12"/>
        <v>15.7137193548387</v>
      </c>
      <c r="T35">
        <f t="shared" si="13"/>
        <v>1.7916028553783703</v>
      </c>
      <c r="U35">
        <f t="shared" si="14"/>
        <v>49.888886771863604</v>
      </c>
      <c r="V35">
        <f t="shared" si="15"/>
        <v>0.89690087746384006</v>
      </c>
      <c r="W35">
        <f t="shared" si="16"/>
        <v>1.7977969353480849</v>
      </c>
      <c r="X35">
        <f t="shared" si="17"/>
        <v>0.89470197791453021</v>
      </c>
      <c r="Y35">
        <f t="shared" si="18"/>
        <v>-10.905864531349673</v>
      </c>
      <c r="Z35">
        <f t="shared" si="19"/>
        <v>8.0528042580220731</v>
      </c>
      <c r="AA35">
        <f t="shared" si="20"/>
        <v>0.55942674376822366</v>
      </c>
      <c r="AB35">
        <f t="shared" si="21"/>
        <v>-2.2889905082999604</v>
      </c>
      <c r="AC35">
        <v>-1.2202057696554501E-3</v>
      </c>
      <c r="AD35">
        <v>2.3567239095537401E-2</v>
      </c>
      <c r="AE35">
        <v>2.6760875028078299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55742.437045897728</v>
      </c>
      <c r="AK35">
        <f t="shared" si="25"/>
        <v>2.4296291258064501E-2</v>
      </c>
      <c r="AL35">
        <f t="shared" si="26"/>
        <v>1.1905182716451605E-2</v>
      </c>
      <c r="AM35">
        <f t="shared" si="27"/>
        <v>0.49</v>
      </c>
      <c r="AN35">
        <f t="shared" si="28"/>
        <v>0.39</v>
      </c>
      <c r="AO35">
        <v>13.72</v>
      </c>
      <c r="AP35">
        <v>0.5</v>
      </c>
      <c r="AQ35" t="s">
        <v>195</v>
      </c>
      <c r="AR35">
        <v>1587209744.8</v>
      </c>
      <c r="AS35">
        <v>411.178258064516</v>
      </c>
      <c r="AT35">
        <v>410.00374193548402</v>
      </c>
      <c r="AU35">
        <v>8.8319916129032308</v>
      </c>
      <c r="AV35">
        <v>8.2715200000000006</v>
      </c>
      <c r="AW35">
        <v>600.02490322580695</v>
      </c>
      <c r="AX35">
        <v>101.45135483871</v>
      </c>
      <c r="AY35">
        <v>0.100018483870968</v>
      </c>
      <c r="AZ35">
        <v>15.7676483870968</v>
      </c>
      <c r="BA35">
        <v>15.7137193548387</v>
      </c>
      <c r="BB35">
        <v>15.9230580645161</v>
      </c>
      <c r="BC35">
        <v>10002.092903225799</v>
      </c>
      <c r="BD35">
        <v>2.4296291258064501E-2</v>
      </c>
      <c r="BE35">
        <v>0.282605</v>
      </c>
      <c r="BF35">
        <v>1587209717.3</v>
      </c>
      <c r="BG35" t="s">
        <v>244</v>
      </c>
      <c r="BH35">
        <v>4</v>
      </c>
      <c r="BI35">
        <v>9.0619999999999994</v>
      </c>
      <c r="BJ35">
        <v>-1E-3</v>
      </c>
      <c r="BK35">
        <v>410</v>
      </c>
      <c r="BL35">
        <v>8</v>
      </c>
      <c r="BM35">
        <v>0.44</v>
      </c>
      <c r="BN35">
        <v>0.18</v>
      </c>
      <c r="BO35">
        <v>1.16346923076923</v>
      </c>
      <c r="BP35">
        <v>0.15846556817211899</v>
      </c>
      <c r="BQ35">
        <v>3.0890386035274501E-2</v>
      </c>
      <c r="BR35">
        <v>0</v>
      </c>
      <c r="BS35">
        <v>0.55787374999999995</v>
      </c>
      <c r="BT35">
        <v>3.0777705113976001E-2</v>
      </c>
      <c r="BU35">
        <v>3.9403539809504803E-3</v>
      </c>
      <c r="BV35">
        <v>1</v>
      </c>
      <c r="BW35">
        <v>1</v>
      </c>
      <c r="BX35">
        <v>2</v>
      </c>
      <c r="BY35" t="s">
        <v>229</v>
      </c>
      <c r="BZ35">
        <v>100</v>
      </c>
      <c r="CA35">
        <v>100</v>
      </c>
      <c r="CB35">
        <v>9.0619999999999994</v>
      </c>
      <c r="CC35">
        <v>-1E-3</v>
      </c>
      <c r="CD35">
        <v>2</v>
      </c>
      <c r="CE35">
        <v>628.05899999999997</v>
      </c>
      <c r="CF35">
        <v>394.41</v>
      </c>
      <c r="CG35">
        <v>15.000999999999999</v>
      </c>
      <c r="CH35">
        <v>20.8857</v>
      </c>
      <c r="CI35">
        <v>30.0002</v>
      </c>
      <c r="CJ35">
        <v>20.938400000000001</v>
      </c>
      <c r="CK35">
        <v>20.970800000000001</v>
      </c>
      <c r="CL35">
        <v>19.952000000000002</v>
      </c>
      <c r="CM35">
        <v>38.742199999999997</v>
      </c>
      <c r="CN35">
        <v>0</v>
      </c>
      <c r="CO35">
        <v>15</v>
      </c>
      <c r="CP35">
        <v>410</v>
      </c>
      <c r="CQ35">
        <v>8.2952600000000007</v>
      </c>
      <c r="CR35">
        <v>99.938000000000002</v>
      </c>
      <c r="CS35">
        <v>107.348</v>
      </c>
    </row>
    <row r="36" spans="1:97" x14ac:dyDescent="0.25">
      <c r="A36">
        <v>20</v>
      </c>
      <c r="B36">
        <v>1587209757.8</v>
      </c>
      <c r="C36">
        <v>1130.2000000476801</v>
      </c>
      <c r="D36" t="s">
        <v>245</v>
      </c>
      <c r="E36" t="s">
        <v>246</v>
      </c>
      <c r="F36">
        <v>1587209749.4451599</v>
      </c>
      <c r="G36">
        <f t="shared" si="0"/>
        <v>2.4831445758268178E-4</v>
      </c>
      <c r="H36">
        <f t="shared" si="1"/>
        <v>-0.61588351151760745</v>
      </c>
      <c r="I36">
        <f t="shared" si="2"/>
        <v>411.17745161290298</v>
      </c>
      <c r="J36">
        <f t="shared" si="3"/>
        <v>440.49874091637673</v>
      </c>
      <c r="K36">
        <f t="shared" si="4"/>
        <v>44.733513203211388</v>
      </c>
      <c r="L36">
        <f t="shared" si="5"/>
        <v>41.755878625951325</v>
      </c>
      <c r="M36">
        <f t="shared" si="6"/>
        <v>2.79710394995899E-2</v>
      </c>
      <c r="N36">
        <f t="shared" si="7"/>
        <v>2.7693669008061388</v>
      </c>
      <c r="O36">
        <f t="shared" si="8"/>
        <v>2.7815033583642724E-2</v>
      </c>
      <c r="P36">
        <f t="shared" si="9"/>
        <v>1.7398339832388438E-2</v>
      </c>
      <c r="Q36">
        <f t="shared" si="10"/>
        <v>2.4942509961870993E-3</v>
      </c>
      <c r="R36">
        <f t="shared" si="11"/>
        <v>15.701945914048608</v>
      </c>
      <c r="S36">
        <f t="shared" si="12"/>
        <v>15.715041935483899</v>
      </c>
      <c r="T36">
        <f t="shared" si="13"/>
        <v>1.7917545373847523</v>
      </c>
      <c r="U36">
        <f t="shared" si="14"/>
        <v>49.894574415111975</v>
      </c>
      <c r="V36">
        <f t="shared" si="15"/>
        <v>0.89716736346299697</v>
      </c>
      <c r="W36">
        <f t="shared" si="16"/>
        <v>1.7981260968352195</v>
      </c>
      <c r="X36">
        <f t="shared" si="17"/>
        <v>0.89458717392175535</v>
      </c>
      <c r="Y36">
        <f t="shared" si="18"/>
        <v>-10.950667579396267</v>
      </c>
      <c r="Z36">
        <f t="shared" si="19"/>
        <v>8.2814508167310983</v>
      </c>
      <c r="AA36">
        <f t="shared" si="20"/>
        <v>0.57540088185173</v>
      </c>
      <c r="AB36">
        <f t="shared" si="21"/>
        <v>-2.0913216298172514</v>
      </c>
      <c r="AC36">
        <v>-1.2199494730444199E-3</v>
      </c>
      <c r="AD36">
        <v>2.3562288943963099E-2</v>
      </c>
      <c r="AE36">
        <v>2.6757336333816899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55730.669039300388</v>
      </c>
      <c r="AK36">
        <f t="shared" si="25"/>
        <v>1.3052072193548399E-2</v>
      </c>
      <c r="AL36">
        <f t="shared" si="26"/>
        <v>6.3955153748387157E-3</v>
      </c>
      <c r="AM36">
        <f t="shared" si="27"/>
        <v>0.49</v>
      </c>
      <c r="AN36">
        <f t="shared" si="28"/>
        <v>0.39</v>
      </c>
      <c r="AO36">
        <v>13.72</v>
      </c>
      <c r="AP36">
        <v>0.5</v>
      </c>
      <c r="AQ36" t="s">
        <v>195</v>
      </c>
      <c r="AR36">
        <v>1587209749.4451599</v>
      </c>
      <c r="AS36">
        <v>411.17745161290298</v>
      </c>
      <c r="AT36">
        <v>410.00264516128999</v>
      </c>
      <c r="AU36">
        <v>8.8345641935483901</v>
      </c>
      <c r="AV36">
        <v>8.2717883870967697</v>
      </c>
      <c r="AW36">
        <v>600.02154838709703</v>
      </c>
      <c r="AX36">
        <v>101.45196774193499</v>
      </c>
      <c r="AY36">
        <v>9.9998354838709697E-2</v>
      </c>
      <c r="AZ36">
        <v>15.770509677419399</v>
      </c>
      <c r="BA36">
        <v>15.715041935483899</v>
      </c>
      <c r="BB36">
        <v>15.9285225806452</v>
      </c>
      <c r="BC36">
        <v>9999.9316129032304</v>
      </c>
      <c r="BD36">
        <v>1.3052072193548399E-2</v>
      </c>
      <c r="BE36">
        <v>0.282605</v>
      </c>
      <c r="BF36">
        <v>1587209717.3</v>
      </c>
      <c r="BG36" t="s">
        <v>244</v>
      </c>
      <c r="BH36">
        <v>4</v>
      </c>
      <c r="BI36">
        <v>9.0619999999999994</v>
      </c>
      <c r="BJ36">
        <v>-1E-3</v>
      </c>
      <c r="BK36">
        <v>410</v>
      </c>
      <c r="BL36">
        <v>8</v>
      </c>
      <c r="BM36">
        <v>0.44</v>
      </c>
      <c r="BN36">
        <v>0.18</v>
      </c>
      <c r="BO36">
        <v>1.17166865384615</v>
      </c>
      <c r="BP36">
        <v>5.02157431913237E-2</v>
      </c>
      <c r="BQ36">
        <v>2.5196240258972599E-2</v>
      </c>
      <c r="BR36">
        <v>1</v>
      </c>
      <c r="BS36">
        <v>0.56044388461538497</v>
      </c>
      <c r="BT36">
        <v>2.83683257918553E-2</v>
      </c>
      <c r="BU36">
        <v>3.63324439486807E-3</v>
      </c>
      <c r="BV36">
        <v>1</v>
      </c>
      <c r="BW36">
        <v>2</v>
      </c>
      <c r="BX36">
        <v>2</v>
      </c>
      <c r="BY36" t="s">
        <v>217</v>
      </c>
      <c r="BZ36">
        <v>100</v>
      </c>
      <c r="CA36">
        <v>100</v>
      </c>
      <c r="CB36">
        <v>9.0619999999999994</v>
      </c>
      <c r="CC36">
        <v>-1E-3</v>
      </c>
      <c r="CD36">
        <v>2</v>
      </c>
      <c r="CE36">
        <v>628.18600000000004</v>
      </c>
      <c r="CF36">
        <v>394.596</v>
      </c>
      <c r="CG36">
        <v>15.0009</v>
      </c>
      <c r="CH36">
        <v>20.8872</v>
      </c>
      <c r="CI36">
        <v>30.0002</v>
      </c>
      <c r="CJ36">
        <v>20.94</v>
      </c>
      <c r="CK36">
        <v>20.9725</v>
      </c>
      <c r="CL36">
        <v>19.9528</v>
      </c>
      <c r="CM36">
        <v>38.742199999999997</v>
      </c>
      <c r="CN36">
        <v>0</v>
      </c>
      <c r="CO36">
        <v>15</v>
      </c>
      <c r="CP36">
        <v>410</v>
      </c>
      <c r="CQ36">
        <v>8.2952600000000007</v>
      </c>
      <c r="CR36">
        <v>99.938000000000002</v>
      </c>
      <c r="CS36">
        <v>107.34699999999999</v>
      </c>
    </row>
    <row r="37" spans="1:97" x14ac:dyDescent="0.25">
      <c r="A37">
        <v>21</v>
      </c>
      <c r="B37">
        <v>1587209762.8</v>
      </c>
      <c r="C37">
        <v>1135.2000000476801</v>
      </c>
      <c r="D37" t="s">
        <v>247</v>
      </c>
      <c r="E37" t="s">
        <v>248</v>
      </c>
      <c r="F37">
        <v>1587209754.2354801</v>
      </c>
      <c r="G37">
        <f t="shared" si="0"/>
        <v>2.4929207571219072E-4</v>
      </c>
      <c r="H37">
        <f t="shared" si="1"/>
        <v>-0.62135520747007433</v>
      </c>
      <c r="I37">
        <f t="shared" si="2"/>
        <v>411.185</v>
      </c>
      <c r="J37">
        <f t="shared" si="3"/>
        <v>440.68842252524712</v>
      </c>
      <c r="K37">
        <f t="shared" si="4"/>
        <v>44.752735727594484</v>
      </c>
      <c r="L37">
        <f t="shared" si="5"/>
        <v>41.756607842577715</v>
      </c>
      <c r="M37">
        <f t="shared" si="6"/>
        <v>2.8073009910855453E-2</v>
      </c>
      <c r="N37">
        <f t="shared" si="7"/>
        <v>2.7689775412257793</v>
      </c>
      <c r="O37">
        <f t="shared" si="8"/>
        <v>2.7915845945973253E-2</v>
      </c>
      <c r="P37">
        <f t="shared" si="9"/>
        <v>1.7461450791227323E-2</v>
      </c>
      <c r="Q37">
        <f t="shared" si="10"/>
        <v>1.1140403758354829E-3</v>
      </c>
      <c r="R37">
        <f t="shared" si="11"/>
        <v>15.705422912222062</v>
      </c>
      <c r="S37">
        <f t="shared" si="12"/>
        <v>15.719738709677401</v>
      </c>
      <c r="T37">
        <f t="shared" si="13"/>
        <v>1.7922932846342787</v>
      </c>
      <c r="U37">
        <f t="shared" si="14"/>
        <v>49.897263220356805</v>
      </c>
      <c r="V37">
        <f t="shared" si="15"/>
        <v>0.89743184096127615</v>
      </c>
      <c r="W37">
        <f t="shared" si="16"/>
        <v>1.7985592456204029</v>
      </c>
      <c r="X37">
        <f t="shared" si="17"/>
        <v>0.89486144367300258</v>
      </c>
      <c r="Y37">
        <f t="shared" si="18"/>
        <v>-10.993780538907611</v>
      </c>
      <c r="Z37">
        <f t="shared" si="19"/>
        <v>8.1411179594452605</v>
      </c>
      <c r="AA37">
        <f t="shared" si="20"/>
        <v>0.5657548649274774</v>
      </c>
      <c r="AB37">
        <f t="shared" si="21"/>
        <v>-2.2857936741590379</v>
      </c>
      <c r="AC37">
        <v>-1.2196823587944999E-3</v>
      </c>
      <c r="AD37">
        <v>2.3557129858872601E-2</v>
      </c>
      <c r="AE37">
        <v>2.6753647752897498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55718.236344450699</v>
      </c>
      <c r="AK37">
        <f t="shared" si="25"/>
        <v>5.8296199677419303E-3</v>
      </c>
      <c r="AL37">
        <f t="shared" si="26"/>
        <v>2.8565137841935458E-3</v>
      </c>
      <c r="AM37">
        <f t="shared" si="27"/>
        <v>0.49</v>
      </c>
      <c r="AN37">
        <f t="shared" si="28"/>
        <v>0.39</v>
      </c>
      <c r="AO37">
        <v>13.72</v>
      </c>
      <c r="AP37">
        <v>0.5</v>
      </c>
      <c r="AQ37" t="s">
        <v>195</v>
      </c>
      <c r="AR37">
        <v>1587209754.2354801</v>
      </c>
      <c r="AS37">
        <v>411.185</v>
      </c>
      <c r="AT37">
        <v>409.99861290322599</v>
      </c>
      <c r="AU37">
        <v>8.8371764516128994</v>
      </c>
      <c r="AV37">
        <v>8.2721900000000002</v>
      </c>
      <c r="AW37">
        <v>600.02529032258099</v>
      </c>
      <c r="AX37">
        <v>101.451870967742</v>
      </c>
      <c r="AY37">
        <v>0.10000432580645199</v>
      </c>
      <c r="AZ37">
        <v>15.774274193548401</v>
      </c>
      <c r="BA37">
        <v>15.719738709677401</v>
      </c>
      <c r="BB37">
        <v>15.9334096774194</v>
      </c>
      <c r="BC37">
        <v>9997.7516129032301</v>
      </c>
      <c r="BD37">
        <v>5.8296199677419303E-3</v>
      </c>
      <c r="BE37">
        <v>0.282605</v>
      </c>
      <c r="BF37">
        <v>1587209717.3</v>
      </c>
      <c r="BG37" t="s">
        <v>244</v>
      </c>
      <c r="BH37">
        <v>4</v>
      </c>
      <c r="BI37">
        <v>9.0619999999999994</v>
      </c>
      <c r="BJ37">
        <v>-1E-3</v>
      </c>
      <c r="BK37">
        <v>410</v>
      </c>
      <c r="BL37">
        <v>8</v>
      </c>
      <c r="BM37">
        <v>0.44</v>
      </c>
      <c r="BN37">
        <v>0.18</v>
      </c>
      <c r="BO37">
        <v>1.1780665384615401</v>
      </c>
      <c r="BP37">
        <v>5.9259284555617901E-2</v>
      </c>
      <c r="BQ37">
        <v>2.20737184386786E-2</v>
      </c>
      <c r="BR37">
        <v>1</v>
      </c>
      <c r="BS37">
        <v>0.56264938461538505</v>
      </c>
      <c r="BT37">
        <v>2.72747716212761E-2</v>
      </c>
      <c r="BU37">
        <v>3.5159860699921202E-3</v>
      </c>
      <c r="BV37">
        <v>1</v>
      </c>
      <c r="BW37">
        <v>2</v>
      </c>
      <c r="BX37">
        <v>2</v>
      </c>
      <c r="BY37" t="s">
        <v>217</v>
      </c>
      <c r="BZ37">
        <v>100</v>
      </c>
      <c r="CA37">
        <v>100</v>
      </c>
      <c r="CB37">
        <v>9.0619999999999994</v>
      </c>
      <c r="CC37">
        <v>-1E-3</v>
      </c>
      <c r="CD37">
        <v>2</v>
      </c>
      <c r="CE37">
        <v>628.13499999999999</v>
      </c>
      <c r="CF37">
        <v>394.61</v>
      </c>
      <c r="CG37">
        <v>15.001099999999999</v>
      </c>
      <c r="CH37">
        <v>20.888300000000001</v>
      </c>
      <c r="CI37">
        <v>30.000299999999999</v>
      </c>
      <c r="CJ37">
        <v>20.940200000000001</v>
      </c>
      <c r="CK37">
        <v>20.9725</v>
      </c>
      <c r="CL37">
        <v>19.953099999999999</v>
      </c>
      <c r="CM37">
        <v>38.742199999999997</v>
      </c>
      <c r="CN37">
        <v>0</v>
      </c>
      <c r="CO37">
        <v>15</v>
      </c>
      <c r="CP37">
        <v>410</v>
      </c>
      <c r="CQ37">
        <v>8.2952600000000007</v>
      </c>
      <c r="CR37">
        <v>99.939099999999996</v>
      </c>
      <c r="CS37">
        <v>107.34699999999999</v>
      </c>
    </row>
    <row r="38" spans="1:97" x14ac:dyDescent="0.25">
      <c r="A38">
        <v>22</v>
      </c>
      <c r="B38">
        <v>1587209767.8</v>
      </c>
      <c r="C38">
        <v>1140.2000000476801</v>
      </c>
      <c r="D38" t="s">
        <v>249</v>
      </c>
      <c r="E38" t="s">
        <v>250</v>
      </c>
      <c r="F38">
        <v>1587209759.17097</v>
      </c>
      <c r="G38">
        <f t="shared" si="0"/>
        <v>2.5000750411119675E-4</v>
      </c>
      <c r="H38">
        <f t="shared" si="1"/>
        <v>-0.61947119908285853</v>
      </c>
      <c r="I38">
        <f t="shared" si="2"/>
        <v>411.18167741935503</v>
      </c>
      <c r="J38">
        <f t="shared" si="3"/>
        <v>440.4851370147689</v>
      </c>
      <c r="K38">
        <f t="shared" si="4"/>
        <v>44.732094240548172</v>
      </c>
      <c r="L38">
        <f t="shared" si="5"/>
        <v>41.756272797219424</v>
      </c>
      <c r="M38">
        <f t="shared" si="6"/>
        <v>2.8146303224949473E-2</v>
      </c>
      <c r="N38">
        <f t="shared" si="7"/>
        <v>2.7681422028507736</v>
      </c>
      <c r="O38">
        <f t="shared" si="8"/>
        <v>2.7988272644997127E-2</v>
      </c>
      <c r="P38">
        <f t="shared" si="9"/>
        <v>1.7506794721864317E-2</v>
      </c>
      <c r="Q38">
        <f t="shared" si="10"/>
        <v>3.8193871020290268E-3</v>
      </c>
      <c r="R38">
        <f t="shared" si="11"/>
        <v>15.709910082690907</v>
      </c>
      <c r="S38">
        <f t="shared" si="12"/>
        <v>15.7236774193548</v>
      </c>
      <c r="T38">
        <f t="shared" si="13"/>
        <v>1.7927451871615925</v>
      </c>
      <c r="U38">
        <f t="shared" si="14"/>
        <v>49.893920309809999</v>
      </c>
      <c r="V38">
        <f t="shared" si="15"/>
        <v>0.89764085943908967</v>
      </c>
      <c r="W38">
        <f t="shared" si="16"/>
        <v>1.7990986754805034</v>
      </c>
      <c r="X38">
        <f t="shared" si="17"/>
        <v>0.89510432772250281</v>
      </c>
      <c r="Y38">
        <f t="shared" si="18"/>
        <v>-11.025330931303778</v>
      </c>
      <c r="Z38">
        <f t="shared" si="19"/>
        <v>8.2503483253579937</v>
      </c>
      <c r="AA38">
        <f t="shared" si="20"/>
        <v>0.57354438401397401</v>
      </c>
      <c r="AB38">
        <f t="shared" si="21"/>
        <v>-2.1976188348297807</v>
      </c>
      <c r="AC38">
        <v>-1.21910941205578E-3</v>
      </c>
      <c r="AD38">
        <v>2.35460638787598E-2</v>
      </c>
      <c r="AE38">
        <v>2.6745734115845101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55692.225370126769</v>
      </c>
      <c r="AK38">
        <f t="shared" si="25"/>
        <v>1.9986327064516099E-2</v>
      </c>
      <c r="AL38">
        <f t="shared" si="26"/>
        <v>9.7933002616128889E-3</v>
      </c>
      <c r="AM38">
        <f t="shared" si="27"/>
        <v>0.49</v>
      </c>
      <c r="AN38">
        <f t="shared" si="28"/>
        <v>0.39</v>
      </c>
      <c r="AO38">
        <v>13.72</v>
      </c>
      <c r="AP38">
        <v>0.5</v>
      </c>
      <c r="AQ38" t="s">
        <v>195</v>
      </c>
      <c r="AR38">
        <v>1587209759.17097</v>
      </c>
      <c r="AS38">
        <v>411.18167741935503</v>
      </c>
      <c r="AT38">
        <v>410.000258064516</v>
      </c>
      <c r="AU38">
        <v>8.8392341935483891</v>
      </c>
      <c r="AV38">
        <v>8.2726222580645192</v>
      </c>
      <c r="AW38">
        <v>600.01974193548403</v>
      </c>
      <c r="AX38">
        <v>101.451870967742</v>
      </c>
      <c r="AY38">
        <v>0.100010087096774</v>
      </c>
      <c r="AZ38">
        <v>15.7789612903226</v>
      </c>
      <c r="BA38">
        <v>15.7236774193548</v>
      </c>
      <c r="BB38">
        <v>15.9413322580645</v>
      </c>
      <c r="BC38">
        <v>9993.05516129032</v>
      </c>
      <c r="BD38">
        <v>1.9986327064516099E-2</v>
      </c>
      <c r="BE38">
        <v>0.282605</v>
      </c>
      <c r="BF38">
        <v>1587209717.3</v>
      </c>
      <c r="BG38" t="s">
        <v>244</v>
      </c>
      <c r="BH38">
        <v>4</v>
      </c>
      <c r="BI38">
        <v>9.0619999999999994</v>
      </c>
      <c r="BJ38">
        <v>-1E-3</v>
      </c>
      <c r="BK38">
        <v>410</v>
      </c>
      <c r="BL38">
        <v>8</v>
      </c>
      <c r="BM38">
        <v>0.44</v>
      </c>
      <c r="BN38">
        <v>0.18</v>
      </c>
      <c r="BO38">
        <v>1.1791440384615399</v>
      </c>
      <c r="BP38">
        <v>3.9376504738321202E-2</v>
      </c>
      <c r="BQ38">
        <v>1.8774428728338E-2</v>
      </c>
      <c r="BR38">
        <v>1</v>
      </c>
      <c r="BS38">
        <v>0.56472825000000004</v>
      </c>
      <c r="BT38">
        <v>2.41913924699045E-2</v>
      </c>
      <c r="BU38">
        <v>3.1527998538234598E-3</v>
      </c>
      <c r="BV38">
        <v>1</v>
      </c>
      <c r="BW38">
        <v>2</v>
      </c>
      <c r="BX38">
        <v>2</v>
      </c>
      <c r="BY38" t="s">
        <v>217</v>
      </c>
      <c r="BZ38">
        <v>100</v>
      </c>
      <c r="CA38">
        <v>100</v>
      </c>
      <c r="CB38">
        <v>9.0619999999999994</v>
      </c>
      <c r="CC38">
        <v>-1E-3</v>
      </c>
      <c r="CD38">
        <v>2</v>
      </c>
      <c r="CE38">
        <v>628.42399999999998</v>
      </c>
      <c r="CF38">
        <v>394.56099999999998</v>
      </c>
      <c r="CG38">
        <v>15.0015</v>
      </c>
      <c r="CH38">
        <v>20.889199999999999</v>
      </c>
      <c r="CI38">
        <v>30.0002</v>
      </c>
      <c r="CJ38">
        <v>20.940200000000001</v>
      </c>
      <c r="CK38">
        <v>20.973099999999999</v>
      </c>
      <c r="CL38">
        <v>19.951000000000001</v>
      </c>
      <c r="CM38">
        <v>38.742199999999997</v>
      </c>
      <c r="CN38">
        <v>0</v>
      </c>
      <c r="CO38">
        <v>15</v>
      </c>
      <c r="CP38">
        <v>410</v>
      </c>
      <c r="CQ38">
        <v>8.2952600000000007</v>
      </c>
      <c r="CR38">
        <v>99.940399999999997</v>
      </c>
      <c r="CS38">
        <v>107.34699999999999</v>
      </c>
    </row>
    <row r="39" spans="1:97" x14ac:dyDescent="0.25">
      <c r="A39">
        <v>23</v>
      </c>
      <c r="B39">
        <v>1587209772.8</v>
      </c>
      <c r="C39">
        <v>1145.2000000476801</v>
      </c>
      <c r="D39" t="s">
        <v>251</v>
      </c>
      <c r="E39" t="s">
        <v>252</v>
      </c>
      <c r="F39">
        <v>1587209764.17097</v>
      </c>
      <c r="G39">
        <f t="shared" si="0"/>
        <v>2.5089927270135429E-4</v>
      </c>
      <c r="H39">
        <f t="shared" si="1"/>
        <v>-0.62357405217302719</v>
      </c>
      <c r="I39">
        <f t="shared" si="2"/>
        <v>411.18674193548401</v>
      </c>
      <c r="J39">
        <f t="shared" si="3"/>
        <v>440.6050228668816</v>
      </c>
      <c r="K39">
        <f t="shared" si="4"/>
        <v>44.744191404608628</v>
      </c>
      <c r="L39">
        <f t="shared" si="5"/>
        <v>41.756714811118478</v>
      </c>
      <c r="M39">
        <f t="shared" si="6"/>
        <v>2.823945617919086E-2</v>
      </c>
      <c r="N39">
        <f t="shared" si="7"/>
        <v>2.769248909805992</v>
      </c>
      <c r="O39">
        <f t="shared" si="8"/>
        <v>2.8080444209998424E-2</v>
      </c>
      <c r="P39">
        <f t="shared" si="9"/>
        <v>1.7564489449163806E-2</v>
      </c>
      <c r="Q39">
        <f t="shared" si="10"/>
        <v>3.7485866417999998E-3</v>
      </c>
      <c r="R39">
        <f t="shared" si="11"/>
        <v>15.71471518633893</v>
      </c>
      <c r="S39">
        <f t="shared" si="12"/>
        <v>15.7279870967742</v>
      </c>
      <c r="T39">
        <f t="shared" si="13"/>
        <v>1.7932397668210076</v>
      </c>
      <c r="U39">
        <f t="shared" si="14"/>
        <v>49.892064560574759</v>
      </c>
      <c r="V39">
        <f t="shared" si="15"/>
        <v>0.89789613281199498</v>
      </c>
      <c r="W39">
        <f t="shared" si="16"/>
        <v>1.7996772447086145</v>
      </c>
      <c r="X39">
        <f t="shared" si="17"/>
        <v>0.89534363400901262</v>
      </c>
      <c r="Y39">
        <f t="shared" si="18"/>
        <v>-11.064657926129724</v>
      </c>
      <c r="Z39">
        <f t="shared" si="19"/>
        <v>8.3605618446259378</v>
      </c>
      <c r="AA39">
        <f t="shared" si="20"/>
        <v>0.58100206419849798</v>
      </c>
      <c r="AB39">
        <f t="shared" si="21"/>
        <v>-2.119345430663488</v>
      </c>
      <c r="AC39">
        <v>-1.21986852320507E-3</v>
      </c>
      <c r="AD39">
        <v>2.3560725466502001E-2</v>
      </c>
      <c r="AE39">
        <v>2.6756218554240698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55724.51630686711</v>
      </c>
      <c r="AK39">
        <f t="shared" si="25"/>
        <v>1.9615838E-2</v>
      </c>
      <c r="AL39">
        <f t="shared" si="26"/>
        <v>9.6117606199999997E-3</v>
      </c>
      <c r="AM39">
        <f t="shared" si="27"/>
        <v>0.49</v>
      </c>
      <c r="AN39">
        <f t="shared" si="28"/>
        <v>0.39</v>
      </c>
      <c r="AO39">
        <v>13.72</v>
      </c>
      <c r="AP39">
        <v>0.5</v>
      </c>
      <c r="AQ39" t="s">
        <v>195</v>
      </c>
      <c r="AR39">
        <v>1587209764.17097</v>
      </c>
      <c r="AS39">
        <v>411.18674193548401</v>
      </c>
      <c r="AT39">
        <v>409.99677419354799</v>
      </c>
      <c r="AU39">
        <v>8.8417632258064494</v>
      </c>
      <c r="AV39">
        <v>8.2731277419354807</v>
      </c>
      <c r="AW39">
        <v>600.01561290322604</v>
      </c>
      <c r="AX39">
        <v>101.45174193548399</v>
      </c>
      <c r="AY39">
        <v>9.9963293548387094E-2</v>
      </c>
      <c r="AZ39">
        <v>15.783987096774201</v>
      </c>
      <c r="BA39">
        <v>15.7279870967742</v>
      </c>
      <c r="BB39">
        <v>15.9448903225806</v>
      </c>
      <c r="BC39">
        <v>9999.2903225806403</v>
      </c>
      <c r="BD39">
        <v>1.9615838E-2</v>
      </c>
      <c r="BE39">
        <v>0.282605</v>
      </c>
      <c r="BF39">
        <v>1587209717.3</v>
      </c>
      <c r="BG39" t="s">
        <v>244</v>
      </c>
      <c r="BH39">
        <v>4</v>
      </c>
      <c r="BI39">
        <v>9.0619999999999994</v>
      </c>
      <c r="BJ39">
        <v>-1E-3</v>
      </c>
      <c r="BK39">
        <v>410</v>
      </c>
      <c r="BL39">
        <v>8</v>
      </c>
      <c r="BM39">
        <v>0.44</v>
      </c>
      <c r="BN39">
        <v>0.18</v>
      </c>
      <c r="BO39">
        <v>1.1885455769230799</v>
      </c>
      <c r="BP39">
        <v>3.1506377529236899E-2</v>
      </c>
      <c r="BQ39">
        <v>1.78636466271869E-2</v>
      </c>
      <c r="BR39">
        <v>1</v>
      </c>
      <c r="BS39">
        <v>0.56690276923076899</v>
      </c>
      <c r="BT39">
        <v>2.2515557073336901E-2</v>
      </c>
      <c r="BU39">
        <v>2.8976713171321201E-3</v>
      </c>
      <c r="BV39">
        <v>1</v>
      </c>
      <c r="BW39">
        <v>2</v>
      </c>
      <c r="BX39">
        <v>2</v>
      </c>
      <c r="BY39" t="s">
        <v>217</v>
      </c>
      <c r="BZ39">
        <v>100</v>
      </c>
      <c r="CA39">
        <v>100</v>
      </c>
      <c r="CB39">
        <v>9.0619999999999994</v>
      </c>
      <c r="CC39">
        <v>-1E-3</v>
      </c>
      <c r="CD39">
        <v>2</v>
      </c>
      <c r="CE39">
        <v>628.26400000000001</v>
      </c>
      <c r="CF39">
        <v>394.637</v>
      </c>
      <c r="CG39">
        <v>15.0017</v>
      </c>
      <c r="CH39">
        <v>20.890999999999998</v>
      </c>
      <c r="CI39">
        <v>30</v>
      </c>
      <c r="CJ39">
        <v>20.9405</v>
      </c>
      <c r="CK39">
        <v>20.9742</v>
      </c>
      <c r="CL39">
        <v>19.952400000000001</v>
      </c>
      <c r="CM39">
        <v>38.742199999999997</v>
      </c>
      <c r="CN39">
        <v>0</v>
      </c>
      <c r="CO39">
        <v>15</v>
      </c>
      <c r="CP39">
        <v>410</v>
      </c>
      <c r="CQ39">
        <v>8.2952600000000007</v>
      </c>
      <c r="CR39">
        <v>99.941500000000005</v>
      </c>
      <c r="CS39">
        <v>107.34699999999999</v>
      </c>
    </row>
    <row r="40" spans="1:97" x14ac:dyDescent="0.25">
      <c r="A40">
        <v>24</v>
      </c>
      <c r="B40">
        <v>1587209777.8</v>
      </c>
      <c r="C40">
        <v>1150.2000000476801</v>
      </c>
      <c r="D40" t="s">
        <v>253</v>
      </c>
      <c r="E40" t="s">
        <v>254</v>
      </c>
      <c r="F40">
        <v>1587209769.17097</v>
      </c>
      <c r="G40">
        <f t="shared" si="0"/>
        <v>2.5148455307840697E-4</v>
      </c>
      <c r="H40">
        <f t="shared" si="1"/>
        <v>-0.62154699033102601</v>
      </c>
      <c r="I40">
        <f t="shared" si="2"/>
        <v>411.18741935483899</v>
      </c>
      <c r="J40">
        <f t="shared" si="3"/>
        <v>440.41704891133384</v>
      </c>
      <c r="K40">
        <f t="shared" si="4"/>
        <v>44.72521258516143</v>
      </c>
      <c r="L40">
        <f t="shared" si="5"/>
        <v>41.756886542990109</v>
      </c>
      <c r="M40">
        <f t="shared" si="6"/>
        <v>2.8298039240823247E-2</v>
      </c>
      <c r="N40">
        <f t="shared" si="7"/>
        <v>2.7702212013977432</v>
      </c>
      <c r="O40">
        <f t="shared" si="8"/>
        <v>2.813842455620175E-2</v>
      </c>
      <c r="P40">
        <f t="shared" si="9"/>
        <v>1.7600780905756137E-2</v>
      </c>
      <c r="Q40">
        <f t="shared" si="10"/>
        <v>4.7992976797161255E-3</v>
      </c>
      <c r="R40">
        <f t="shared" si="11"/>
        <v>15.718992787448586</v>
      </c>
      <c r="S40">
        <f t="shared" si="12"/>
        <v>15.7318129032258</v>
      </c>
      <c r="T40">
        <f t="shared" si="13"/>
        <v>1.793678917730881</v>
      </c>
      <c r="U40">
        <f t="shared" si="14"/>
        <v>49.889122157182022</v>
      </c>
      <c r="V40">
        <f t="shared" si="15"/>
        <v>0.89809650365279037</v>
      </c>
      <c r="W40">
        <f t="shared" si="16"/>
        <v>1.8001850199392626</v>
      </c>
      <c r="X40">
        <f t="shared" si="17"/>
        <v>0.89558241407809058</v>
      </c>
      <c r="Y40">
        <f t="shared" si="18"/>
        <v>-11.090468790757747</v>
      </c>
      <c r="Z40">
        <f t="shared" si="19"/>
        <v>8.450697320808235</v>
      </c>
      <c r="AA40">
        <f t="shared" si="20"/>
        <v>0.58708486239773194</v>
      </c>
      <c r="AB40">
        <f t="shared" si="21"/>
        <v>-2.0478873098720634</v>
      </c>
      <c r="AC40">
        <v>-1.2205356824517299E-3</v>
      </c>
      <c r="AD40">
        <v>2.3573611081266401E-2</v>
      </c>
      <c r="AE40">
        <v>2.6765429413703901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55752.898932424891</v>
      </c>
      <c r="AK40">
        <f t="shared" si="25"/>
        <v>2.5114064258064499E-2</v>
      </c>
      <c r="AL40">
        <f t="shared" si="26"/>
        <v>1.2305891486451604E-2</v>
      </c>
      <c r="AM40">
        <f t="shared" si="27"/>
        <v>0.49</v>
      </c>
      <c r="AN40">
        <f t="shared" si="28"/>
        <v>0.39</v>
      </c>
      <c r="AO40">
        <v>13.72</v>
      </c>
      <c r="AP40">
        <v>0.5</v>
      </c>
      <c r="AQ40" t="s">
        <v>195</v>
      </c>
      <c r="AR40">
        <v>1587209769.17097</v>
      </c>
      <c r="AS40">
        <v>411.18741935483899</v>
      </c>
      <c r="AT40">
        <v>410.00264516128999</v>
      </c>
      <c r="AU40">
        <v>8.8437145161290296</v>
      </c>
      <c r="AV40">
        <v>8.2737574193548404</v>
      </c>
      <c r="AW40">
        <v>600.01954838709696</v>
      </c>
      <c r="AX40">
        <v>101.451967741936</v>
      </c>
      <c r="AY40">
        <v>9.9987832258064499E-2</v>
      </c>
      <c r="AZ40">
        <v>15.788396774193499</v>
      </c>
      <c r="BA40">
        <v>15.7318129032258</v>
      </c>
      <c r="BB40">
        <v>15.948441935483901</v>
      </c>
      <c r="BC40">
        <v>10004.7367741935</v>
      </c>
      <c r="BD40">
        <v>2.5114064258064499E-2</v>
      </c>
      <c r="BE40">
        <v>0.282605</v>
      </c>
      <c r="BF40">
        <v>1587209717.3</v>
      </c>
      <c r="BG40" t="s">
        <v>244</v>
      </c>
      <c r="BH40">
        <v>4</v>
      </c>
      <c r="BI40">
        <v>9.0619999999999994</v>
      </c>
      <c r="BJ40">
        <v>-1E-3</v>
      </c>
      <c r="BK40">
        <v>410</v>
      </c>
      <c r="BL40">
        <v>8</v>
      </c>
      <c r="BM40">
        <v>0.44</v>
      </c>
      <c r="BN40">
        <v>0.18</v>
      </c>
      <c r="BO40">
        <v>1.1835921153846201</v>
      </c>
      <c r="BP40">
        <v>9.4805942115605193E-3</v>
      </c>
      <c r="BQ40">
        <v>2.01297772482362E-2</v>
      </c>
      <c r="BR40">
        <v>1</v>
      </c>
      <c r="BS40">
        <v>0.56852728846153799</v>
      </c>
      <c r="BT40">
        <v>1.97619858277127E-2</v>
      </c>
      <c r="BU40">
        <v>2.6125216402235001E-3</v>
      </c>
      <c r="BV40">
        <v>1</v>
      </c>
      <c r="BW40">
        <v>2</v>
      </c>
      <c r="BX40">
        <v>2</v>
      </c>
      <c r="BY40" t="s">
        <v>217</v>
      </c>
      <c r="BZ40">
        <v>100</v>
      </c>
      <c r="CA40">
        <v>100</v>
      </c>
      <c r="CB40">
        <v>9.0619999999999994</v>
      </c>
      <c r="CC40">
        <v>-1E-3</v>
      </c>
      <c r="CD40">
        <v>2</v>
      </c>
      <c r="CE40">
        <v>628.26499999999999</v>
      </c>
      <c r="CF40">
        <v>394.65499999999997</v>
      </c>
      <c r="CG40">
        <v>15.0014</v>
      </c>
      <c r="CH40">
        <v>20.892499999999998</v>
      </c>
      <c r="CI40">
        <v>30</v>
      </c>
      <c r="CJ40">
        <v>20.942</v>
      </c>
      <c r="CK40">
        <v>20.974900000000002</v>
      </c>
      <c r="CL40">
        <v>19.952400000000001</v>
      </c>
      <c r="CM40">
        <v>38.742199999999997</v>
      </c>
      <c r="CN40">
        <v>0</v>
      </c>
      <c r="CO40">
        <v>15</v>
      </c>
      <c r="CP40">
        <v>410</v>
      </c>
      <c r="CQ40">
        <v>8.2952600000000007</v>
      </c>
      <c r="CR40">
        <v>99.939800000000005</v>
      </c>
      <c r="CS40">
        <v>107.34699999999999</v>
      </c>
    </row>
    <row r="41" spans="1:97" x14ac:dyDescent="0.25">
      <c r="A41">
        <v>25</v>
      </c>
      <c r="B41">
        <v>1587209992.3</v>
      </c>
      <c r="C41">
        <v>1364.7000000476801</v>
      </c>
      <c r="D41" t="s">
        <v>257</v>
      </c>
      <c r="E41" t="s">
        <v>258</v>
      </c>
      <c r="F41">
        <v>1587209984.32581</v>
      </c>
      <c r="G41">
        <f t="shared" si="0"/>
        <v>3.952833204773935E-4</v>
      </c>
      <c r="H41">
        <f t="shared" si="1"/>
        <v>-0.29678279309603423</v>
      </c>
      <c r="I41">
        <f t="shared" si="2"/>
        <v>410.21477419354801</v>
      </c>
      <c r="J41">
        <f t="shared" si="3"/>
        <v>415.23591547315249</v>
      </c>
      <c r="K41">
        <f t="shared" si="4"/>
        <v>42.168434456762533</v>
      </c>
      <c r="L41">
        <f t="shared" si="5"/>
        <v>41.658522719706063</v>
      </c>
      <c r="M41">
        <f t="shared" si="6"/>
        <v>4.2896094053730967E-2</v>
      </c>
      <c r="N41">
        <f t="shared" si="7"/>
        <v>2.7874164027007171</v>
      </c>
      <c r="O41">
        <f t="shared" si="8"/>
        <v>4.2532705472054393E-2</v>
      </c>
      <c r="P41">
        <f t="shared" si="9"/>
        <v>2.6615333228715121E-2</v>
      </c>
      <c r="Q41">
        <f t="shared" si="10"/>
        <v>-2.3603997601935496E-3</v>
      </c>
      <c r="R41">
        <f t="shared" si="11"/>
        <v>15.905304780055356</v>
      </c>
      <c r="S41">
        <f t="shared" si="12"/>
        <v>15.972638709677399</v>
      </c>
      <c r="T41">
        <f t="shared" si="13"/>
        <v>1.8215132866577668</v>
      </c>
      <c r="U41">
        <f t="shared" si="14"/>
        <v>48.749613917515525</v>
      </c>
      <c r="V41">
        <f t="shared" si="15"/>
        <v>0.89031885597198346</v>
      </c>
      <c r="W41">
        <f t="shared" si="16"/>
        <v>1.8263095528887783</v>
      </c>
      <c r="X41">
        <f t="shared" si="17"/>
        <v>0.93119443068578334</v>
      </c>
      <c r="Y41">
        <f t="shared" si="18"/>
        <v>-17.431994433053053</v>
      </c>
      <c r="Z41">
        <f t="shared" si="19"/>
        <v>6.1869751276417109</v>
      </c>
      <c r="AA41">
        <f t="shared" si="20"/>
        <v>0.42820398995322706</v>
      </c>
      <c r="AB41">
        <f t="shared" si="21"/>
        <v>-10.819175715218309</v>
      </c>
      <c r="AC41">
        <v>-1.2191835370905101E-3</v>
      </c>
      <c r="AD41">
        <v>2.3547495540910599E-2</v>
      </c>
      <c r="AE41">
        <v>2.6746758082768198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55650.247391484838</v>
      </c>
      <c r="AK41">
        <f t="shared" si="25"/>
        <v>-1.23516470967742E-2</v>
      </c>
      <c r="AL41">
        <f t="shared" si="26"/>
        <v>-6.0523070774193581E-3</v>
      </c>
      <c r="AM41">
        <f t="shared" si="27"/>
        <v>0.49</v>
      </c>
      <c r="AN41">
        <f t="shared" si="28"/>
        <v>0.39</v>
      </c>
      <c r="AO41">
        <v>8.77</v>
      </c>
      <c r="AP41">
        <v>0.5</v>
      </c>
      <c r="AQ41" t="s">
        <v>195</v>
      </c>
      <c r="AR41">
        <v>1587209984.32581</v>
      </c>
      <c r="AS41">
        <v>410.21477419354801</v>
      </c>
      <c r="AT41">
        <v>410.01799999999997</v>
      </c>
      <c r="AU41">
        <v>8.7670403225806499</v>
      </c>
      <c r="AV41">
        <v>8.1943696774193597</v>
      </c>
      <c r="AW41">
        <v>600.03819354838697</v>
      </c>
      <c r="AX41">
        <v>101.45325806451601</v>
      </c>
      <c r="AY41">
        <v>9.96974612903226E-2</v>
      </c>
      <c r="AZ41">
        <v>16.013809677419399</v>
      </c>
      <c r="BA41">
        <v>15.972638709677399</v>
      </c>
      <c r="BB41">
        <v>16.177335483871001</v>
      </c>
      <c r="BC41">
        <v>9993.5261290322596</v>
      </c>
      <c r="BD41">
        <v>-1.23516470967742E-2</v>
      </c>
      <c r="BE41">
        <v>0.282605</v>
      </c>
      <c r="BF41">
        <v>1587209976.3</v>
      </c>
      <c r="BG41" t="s">
        <v>259</v>
      </c>
      <c r="BH41">
        <v>5</v>
      </c>
      <c r="BI41">
        <v>9.0380000000000003</v>
      </c>
      <c r="BJ41">
        <v>-3.0000000000000001E-3</v>
      </c>
      <c r="BK41">
        <v>410</v>
      </c>
      <c r="BL41">
        <v>8</v>
      </c>
      <c r="BM41">
        <v>0.32</v>
      </c>
      <c r="BN41">
        <v>0.15</v>
      </c>
      <c r="BO41">
        <v>0.125988859615385</v>
      </c>
      <c r="BP41">
        <v>0.68650641518571798</v>
      </c>
      <c r="BQ41">
        <v>0.108886118455525</v>
      </c>
      <c r="BR41">
        <v>0</v>
      </c>
      <c r="BS41">
        <v>0.34235972105769202</v>
      </c>
      <c r="BT41">
        <v>2.3800995215673901</v>
      </c>
      <c r="BU41">
        <v>0.32971998562588001</v>
      </c>
      <c r="BV41">
        <v>0</v>
      </c>
      <c r="BW41">
        <v>0</v>
      </c>
      <c r="BX41">
        <v>2</v>
      </c>
      <c r="BY41" t="s">
        <v>197</v>
      </c>
      <c r="BZ41">
        <v>100</v>
      </c>
      <c r="CA41">
        <v>100</v>
      </c>
      <c r="CB41">
        <v>9.0380000000000003</v>
      </c>
      <c r="CC41">
        <v>-3.0000000000000001E-3</v>
      </c>
      <c r="CD41">
        <v>2</v>
      </c>
      <c r="CE41">
        <v>626.71500000000003</v>
      </c>
      <c r="CF41">
        <v>394.32299999999998</v>
      </c>
      <c r="CG41">
        <v>15.001200000000001</v>
      </c>
      <c r="CH41">
        <v>21.074100000000001</v>
      </c>
      <c r="CI41">
        <v>30.000599999999999</v>
      </c>
      <c r="CJ41">
        <v>21.061699999999998</v>
      </c>
      <c r="CK41">
        <v>21.096</v>
      </c>
      <c r="CL41">
        <v>19.946000000000002</v>
      </c>
      <c r="CM41">
        <v>39.264800000000001</v>
      </c>
      <c r="CN41">
        <v>0</v>
      </c>
      <c r="CO41">
        <v>15</v>
      </c>
      <c r="CP41">
        <v>410</v>
      </c>
      <c r="CQ41">
        <v>8.1968499999999995</v>
      </c>
      <c r="CR41">
        <v>99.936700000000002</v>
      </c>
      <c r="CS41">
        <v>107.316</v>
      </c>
    </row>
    <row r="42" spans="1:97" x14ac:dyDescent="0.25">
      <c r="A42">
        <v>26</v>
      </c>
      <c r="B42">
        <v>1587209997.3</v>
      </c>
      <c r="C42">
        <v>1369.7000000476801</v>
      </c>
      <c r="D42" t="s">
        <v>260</v>
      </c>
      <c r="E42" t="s">
        <v>261</v>
      </c>
      <c r="F42">
        <v>1587209988.9451599</v>
      </c>
      <c r="G42">
        <f t="shared" si="0"/>
        <v>4.8362278093643592E-4</v>
      </c>
      <c r="H42">
        <f t="shared" si="1"/>
        <v>-0.37044484803230582</v>
      </c>
      <c r="I42">
        <f t="shared" si="2"/>
        <v>410.25638709677401</v>
      </c>
      <c r="J42">
        <f t="shared" si="3"/>
        <v>415.41299043482502</v>
      </c>
      <c r="K42">
        <f t="shared" si="4"/>
        <v>42.186179617028522</v>
      </c>
      <c r="L42">
        <f t="shared" si="5"/>
        <v>41.662514253542696</v>
      </c>
      <c r="M42">
        <f t="shared" si="6"/>
        <v>5.3475695893143972E-2</v>
      </c>
      <c r="N42">
        <f t="shared" si="7"/>
        <v>2.7882901616111817</v>
      </c>
      <c r="O42">
        <f t="shared" si="8"/>
        <v>5.2912400466496957E-2</v>
      </c>
      <c r="P42">
        <f t="shared" si="9"/>
        <v>3.3120365594945411E-2</v>
      </c>
      <c r="Q42">
        <f t="shared" si="10"/>
        <v>1.8272755762258057E-3</v>
      </c>
      <c r="R42">
        <f t="shared" si="11"/>
        <v>15.882833756722151</v>
      </c>
      <c r="S42">
        <f t="shared" si="12"/>
        <v>15.9728903225806</v>
      </c>
      <c r="T42">
        <f t="shared" si="13"/>
        <v>1.8215425650088879</v>
      </c>
      <c r="U42">
        <f t="shared" si="14"/>
        <v>49.592489463771287</v>
      </c>
      <c r="V42">
        <f t="shared" si="15"/>
        <v>0.90581126533604206</v>
      </c>
      <c r="W42">
        <f t="shared" si="16"/>
        <v>1.8265089636158773</v>
      </c>
      <c r="X42">
        <f t="shared" si="17"/>
        <v>0.91573129967284583</v>
      </c>
      <c r="Y42">
        <f t="shared" si="18"/>
        <v>-21.327764639296824</v>
      </c>
      <c r="Z42">
        <f t="shared" si="19"/>
        <v>6.4080941414005981</v>
      </c>
      <c r="AA42">
        <f t="shared" si="20"/>
        <v>0.44337329271503045</v>
      </c>
      <c r="AB42">
        <f t="shared" si="21"/>
        <v>-14.47446992960497</v>
      </c>
      <c r="AC42">
        <v>-1.21977646848639E-3</v>
      </c>
      <c r="AD42">
        <v>2.3558947507719301E-2</v>
      </c>
      <c r="AE42">
        <v>2.6754947375115301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55675.860790775609</v>
      </c>
      <c r="AK42">
        <f t="shared" si="25"/>
        <v>9.5618816129032207E-3</v>
      </c>
      <c r="AL42">
        <f t="shared" si="26"/>
        <v>4.6853219903225784E-3</v>
      </c>
      <c r="AM42">
        <f t="shared" si="27"/>
        <v>0.49</v>
      </c>
      <c r="AN42">
        <f t="shared" si="28"/>
        <v>0.39</v>
      </c>
      <c r="AO42">
        <v>8.77</v>
      </c>
      <c r="AP42">
        <v>0.5</v>
      </c>
      <c r="AQ42" t="s">
        <v>195</v>
      </c>
      <c r="AR42">
        <v>1587209988.9451599</v>
      </c>
      <c r="AS42">
        <v>410.25638709677401</v>
      </c>
      <c r="AT42">
        <v>410.00493548387101</v>
      </c>
      <c r="AU42">
        <v>8.9196454838709691</v>
      </c>
      <c r="AV42">
        <v>8.2190748387096804</v>
      </c>
      <c r="AW42">
        <v>600.01661290322602</v>
      </c>
      <c r="AX42">
        <v>101.452451612903</v>
      </c>
      <c r="AY42">
        <v>9.9932612903225804E-2</v>
      </c>
      <c r="AZ42">
        <v>16.015519354838698</v>
      </c>
      <c r="BA42">
        <v>15.9728903225806</v>
      </c>
      <c r="BB42">
        <v>16.177996774193499</v>
      </c>
      <c r="BC42">
        <v>9998.4658064516098</v>
      </c>
      <c r="BD42">
        <v>9.5618816129032207E-3</v>
      </c>
      <c r="BE42">
        <v>0.282605</v>
      </c>
      <c r="BF42">
        <v>1587209976.3</v>
      </c>
      <c r="BG42" t="s">
        <v>259</v>
      </c>
      <c r="BH42">
        <v>5</v>
      </c>
      <c r="BI42">
        <v>9.0380000000000003</v>
      </c>
      <c r="BJ42">
        <v>-3.0000000000000001E-3</v>
      </c>
      <c r="BK42">
        <v>410</v>
      </c>
      <c r="BL42">
        <v>8</v>
      </c>
      <c r="BM42">
        <v>0.32</v>
      </c>
      <c r="BN42">
        <v>0.15</v>
      </c>
      <c r="BO42">
        <v>0.17031270711538499</v>
      </c>
      <c r="BP42">
        <v>0.72272680163403202</v>
      </c>
      <c r="BQ42">
        <v>0.112811180092785</v>
      </c>
      <c r="BR42">
        <v>0</v>
      </c>
      <c r="BS42">
        <v>0.47840453778846098</v>
      </c>
      <c r="BT42">
        <v>2.0962931156059899</v>
      </c>
      <c r="BU42">
        <v>0.30660658939737701</v>
      </c>
      <c r="BV42">
        <v>0</v>
      </c>
      <c r="BW42">
        <v>0</v>
      </c>
      <c r="BX42">
        <v>2</v>
      </c>
      <c r="BY42" t="s">
        <v>197</v>
      </c>
      <c r="BZ42">
        <v>100</v>
      </c>
      <c r="CA42">
        <v>100</v>
      </c>
      <c r="CB42">
        <v>9.0380000000000003</v>
      </c>
      <c r="CC42">
        <v>-3.0000000000000001E-3</v>
      </c>
      <c r="CD42">
        <v>2</v>
      </c>
      <c r="CE42">
        <v>627.19299999999998</v>
      </c>
      <c r="CF42">
        <v>394.524</v>
      </c>
      <c r="CG42">
        <v>15.0009</v>
      </c>
      <c r="CH42">
        <v>21.079899999999999</v>
      </c>
      <c r="CI42">
        <v>30.000499999999999</v>
      </c>
      <c r="CJ42">
        <v>21.065300000000001</v>
      </c>
      <c r="CK42">
        <v>21.099499999999999</v>
      </c>
      <c r="CL42">
        <v>19.948399999999999</v>
      </c>
      <c r="CM42">
        <v>39.264800000000001</v>
      </c>
      <c r="CN42">
        <v>0</v>
      </c>
      <c r="CO42">
        <v>15</v>
      </c>
      <c r="CP42">
        <v>410</v>
      </c>
      <c r="CQ42">
        <v>8.1838200000000008</v>
      </c>
      <c r="CR42">
        <v>99.936499999999995</v>
      </c>
      <c r="CS42">
        <v>107.31399999999999</v>
      </c>
    </row>
    <row r="43" spans="1:97" x14ac:dyDescent="0.25">
      <c r="A43">
        <v>27</v>
      </c>
      <c r="B43">
        <v>1587210002.3</v>
      </c>
      <c r="C43">
        <v>1374.7000000476801</v>
      </c>
      <c r="D43" t="s">
        <v>262</v>
      </c>
      <c r="E43" t="s">
        <v>263</v>
      </c>
      <c r="F43">
        <v>1587209993.7354801</v>
      </c>
      <c r="G43">
        <f t="shared" si="0"/>
        <v>4.889593526363978E-4</v>
      </c>
      <c r="H43">
        <f t="shared" si="1"/>
        <v>-0.37079768431947896</v>
      </c>
      <c r="I43">
        <f t="shared" si="2"/>
        <v>410.24512903225798</v>
      </c>
      <c r="J43">
        <f t="shared" si="3"/>
        <v>415.28278157595167</v>
      </c>
      <c r="K43">
        <f t="shared" si="4"/>
        <v>42.172679939592548</v>
      </c>
      <c r="L43">
        <f t="shared" si="5"/>
        <v>41.661097668914628</v>
      </c>
      <c r="M43">
        <f t="shared" si="6"/>
        <v>5.4162986300766693E-2</v>
      </c>
      <c r="N43">
        <f t="shared" si="7"/>
        <v>2.7868336852463691</v>
      </c>
      <c r="O43">
        <f t="shared" si="8"/>
        <v>5.3584904339033256E-2</v>
      </c>
      <c r="P43">
        <f t="shared" si="9"/>
        <v>3.3541989344594202E-2</v>
      </c>
      <c r="Q43">
        <f t="shared" si="10"/>
        <v>2.9252614191387022E-3</v>
      </c>
      <c r="R43">
        <f t="shared" si="11"/>
        <v>15.883336755846125</v>
      </c>
      <c r="S43">
        <f t="shared" si="12"/>
        <v>15.975987096774199</v>
      </c>
      <c r="T43">
        <f t="shared" si="13"/>
        <v>1.8219029477911572</v>
      </c>
      <c r="U43">
        <f t="shared" si="14"/>
        <v>49.689619135552832</v>
      </c>
      <c r="V43">
        <f t="shared" si="15"/>
        <v>0.907702767868108</v>
      </c>
      <c r="W43">
        <f t="shared" si="16"/>
        <v>1.8267452712646137</v>
      </c>
      <c r="X43">
        <f t="shared" si="17"/>
        <v>0.91420017992304925</v>
      </c>
      <c r="Y43">
        <f t="shared" si="18"/>
        <v>-21.563107451265143</v>
      </c>
      <c r="Z43">
        <f t="shared" si="19"/>
        <v>6.2438406042644061</v>
      </c>
      <c r="AA43">
        <f t="shared" si="20"/>
        <v>0.4322459327853389</v>
      </c>
      <c r="AB43">
        <f t="shared" si="21"/>
        <v>-14.884095652796258</v>
      </c>
      <c r="AC43">
        <v>-1.2187882059376E-3</v>
      </c>
      <c r="AD43">
        <v>2.3539860055130798E-2</v>
      </c>
      <c r="AE43">
        <v>2.6741296479673302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55632.181952585473</v>
      </c>
      <c r="AK43">
        <f t="shared" si="25"/>
        <v>1.5307490419354799E-2</v>
      </c>
      <c r="AL43">
        <f t="shared" si="26"/>
        <v>7.5006703054838518E-3</v>
      </c>
      <c r="AM43">
        <f t="shared" si="27"/>
        <v>0.49</v>
      </c>
      <c r="AN43">
        <f t="shared" si="28"/>
        <v>0.39</v>
      </c>
      <c r="AO43">
        <v>8.77</v>
      </c>
      <c r="AP43">
        <v>0.5</v>
      </c>
      <c r="AQ43" t="s">
        <v>195</v>
      </c>
      <c r="AR43">
        <v>1587209993.7354801</v>
      </c>
      <c r="AS43">
        <v>410.24512903225798</v>
      </c>
      <c r="AT43">
        <v>409.99635483870998</v>
      </c>
      <c r="AU43">
        <v>8.9383300000000006</v>
      </c>
      <c r="AV43">
        <v>8.2300454838709705</v>
      </c>
      <c r="AW43">
        <v>600.01938709677404</v>
      </c>
      <c r="AX43">
        <v>101.45167741935499</v>
      </c>
      <c r="AY43">
        <v>0.10004061612903201</v>
      </c>
      <c r="AZ43">
        <v>16.0175451612903</v>
      </c>
      <c r="BA43">
        <v>15.975987096774199</v>
      </c>
      <c r="BB43">
        <v>16.181361290322599</v>
      </c>
      <c r="BC43">
        <v>9990.4412903225802</v>
      </c>
      <c r="BD43">
        <v>1.5307490419354799E-2</v>
      </c>
      <c r="BE43">
        <v>0.282605</v>
      </c>
      <c r="BF43">
        <v>1587209976.3</v>
      </c>
      <c r="BG43" t="s">
        <v>259</v>
      </c>
      <c r="BH43">
        <v>5</v>
      </c>
      <c r="BI43">
        <v>9.0380000000000003</v>
      </c>
      <c r="BJ43">
        <v>-3.0000000000000001E-3</v>
      </c>
      <c r="BK43">
        <v>410</v>
      </c>
      <c r="BL43">
        <v>8</v>
      </c>
      <c r="BM43">
        <v>0.32</v>
      </c>
      <c r="BN43">
        <v>0.15</v>
      </c>
      <c r="BO43">
        <v>0.22012854038461499</v>
      </c>
      <c r="BP43">
        <v>0.39566985516465403</v>
      </c>
      <c r="BQ43">
        <v>8.4010384245672198E-2</v>
      </c>
      <c r="BR43">
        <v>0</v>
      </c>
      <c r="BS43">
        <v>0.61721139236538503</v>
      </c>
      <c r="BT43">
        <v>1.1110196463083299</v>
      </c>
      <c r="BU43">
        <v>0.206752949779725</v>
      </c>
      <c r="BV43">
        <v>0</v>
      </c>
      <c r="BW43">
        <v>0</v>
      </c>
      <c r="BX43">
        <v>2</v>
      </c>
      <c r="BY43" t="s">
        <v>197</v>
      </c>
      <c r="BZ43">
        <v>100</v>
      </c>
      <c r="CA43">
        <v>100</v>
      </c>
      <c r="CB43">
        <v>9.0380000000000003</v>
      </c>
      <c r="CC43">
        <v>-3.0000000000000001E-3</v>
      </c>
      <c r="CD43">
        <v>2</v>
      </c>
      <c r="CE43">
        <v>627.54899999999998</v>
      </c>
      <c r="CF43">
        <v>394.46499999999997</v>
      </c>
      <c r="CG43">
        <v>15.001200000000001</v>
      </c>
      <c r="CH43">
        <v>21.086500000000001</v>
      </c>
      <c r="CI43">
        <v>30.000499999999999</v>
      </c>
      <c r="CJ43">
        <v>21.069400000000002</v>
      </c>
      <c r="CK43">
        <v>21.103999999999999</v>
      </c>
      <c r="CL43">
        <v>19.948499999999999</v>
      </c>
      <c r="CM43">
        <v>39.264800000000001</v>
      </c>
      <c r="CN43">
        <v>0</v>
      </c>
      <c r="CO43">
        <v>15</v>
      </c>
      <c r="CP43">
        <v>410</v>
      </c>
      <c r="CQ43">
        <v>8.1824700000000004</v>
      </c>
      <c r="CR43">
        <v>99.934200000000004</v>
      </c>
      <c r="CS43">
        <v>107.313</v>
      </c>
    </row>
    <row r="44" spans="1:97" x14ac:dyDescent="0.25">
      <c r="A44">
        <v>28</v>
      </c>
      <c r="B44">
        <v>1587210007.3</v>
      </c>
      <c r="C44">
        <v>1379.7000000476801</v>
      </c>
      <c r="D44" t="s">
        <v>264</v>
      </c>
      <c r="E44" t="s">
        <v>265</v>
      </c>
      <c r="F44">
        <v>1587209998.67097</v>
      </c>
      <c r="G44">
        <f t="shared" si="0"/>
        <v>4.9712480846626002E-4</v>
      </c>
      <c r="H44">
        <f t="shared" si="1"/>
        <v>-0.35884886800437737</v>
      </c>
      <c r="I44">
        <f t="shared" si="2"/>
        <v>410.23458064516097</v>
      </c>
      <c r="J44">
        <f t="shared" si="3"/>
        <v>414.73998892987487</v>
      </c>
      <c r="K44">
        <f t="shared" si="4"/>
        <v>42.117601881272975</v>
      </c>
      <c r="L44">
        <f t="shared" si="5"/>
        <v>41.660069457313121</v>
      </c>
      <c r="M44">
        <f t="shared" si="6"/>
        <v>5.5129033713765214E-2</v>
      </c>
      <c r="N44">
        <f t="shared" si="7"/>
        <v>2.7879375366970329</v>
      </c>
      <c r="O44">
        <f t="shared" si="8"/>
        <v>5.4530503846569392E-2</v>
      </c>
      <c r="P44">
        <f t="shared" si="9"/>
        <v>3.4134798855279272E-2</v>
      </c>
      <c r="Q44">
        <f t="shared" si="10"/>
        <v>4.7602427083354775E-3</v>
      </c>
      <c r="R44">
        <f t="shared" si="11"/>
        <v>15.885122042885509</v>
      </c>
      <c r="S44">
        <f t="shared" si="12"/>
        <v>15.981954838709701</v>
      </c>
      <c r="T44">
        <f t="shared" si="13"/>
        <v>1.8225976120372942</v>
      </c>
      <c r="U44">
        <f t="shared" si="14"/>
        <v>49.762131246337397</v>
      </c>
      <c r="V44">
        <f t="shared" si="15"/>
        <v>0.90925754582819773</v>
      </c>
      <c r="W44">
        <f t="shared" si="16"/>
        <v>1.827207804519267</v>
      </c>
      <c r="X44">
        <f t="shared" si="17"/>
        <v>0.91334006620909647</v>
      </c>
      <c r="Y44">
        <f t="shared" si="18"/>
        <v>-21.923204053362067</v>
      </c>
      <c r="Z44">
        <f t="shared" si="19"/>
        <v>5.9452223333007357</v>
      </c>
      <c r="AA44">
        <f t="shared" si="20"/>
        <v>0.41143156611769049</v>
      </c>
      <c r="AB44">
        <f t="shared" si="21"/>
        <v>-15.561789911235307</v>
      </c>
      <c r="AC44">
        <v>-1.2195371561294101E-3</v>
      </c>
      <c r="AD44">
        <v>2.35543253926008E-2</v>
      </c>
      <c r="AE44">
        <v>2.6751642423395898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55664.215130038661</v>
      </c>
      <c r="AK44">
        <f t="shared" si="25"/>
        <v>2.49096949677419E-2</v>
      </c>
      <c r="AL44">
        <f t="shared" si="26"/>
        <v>1.2205750534193531E-2</v>
      </c>
      <c r="AM44">
        <f t="shared" si="27"/>
        <v>0.49</v>
      </c>
      <c r="AN44">
        <f t="shared" si="28"/>
        <v>0.39</v>
      </c>
      <c r="AO44">
        <v>8.77</v>
      </c>
      <c r="AP44">
        <v>0.5</v>
      </c>
      <c r="AQ44" t="s">
        <v>195</v>
      </c>
      <c r="AR44">
        <v>1587209998.67097</v>
      </c>
      <c r="AS44">
        <v>410.23458064516097</v>
      </c>
      <c r="AT44">
        <v>410.00816129032302</v>
      </c>
      <c r="AU44">
        <v>8.9536309677419403</v>
      </c>
      <c r="AV44">
        <v>8.2335348387096801</v>
      </c>
      <c r="AW44">
        <v>600.02387096774203</v>
      </c>
      <c r="AX44">
        <v>101.451806451613</v>
      </c>
      <c r="AY44">
        <v>0.100016390322581</v>
      </c>
      <c r="AZ44">
        <v>16.021509677419399</v>
      </c>
      <c r="BA44">
        <v>15.981954838709701</v>
      </c>
      <c r="BB44">
        <v>16.184829032258101</v>
      </c>
      <c r="BC44">
        <v>9996.5677419354906</v>
      </c>
      <c r="BD44">
        <v>2.49096949677419E-2</v>
      </c>
      <c r="BE44">
        <v>0.282605</v>
      </c>
      <c r="BF44">
        <v>1587209976.3</v>
      </c>
      <c r="BG44" t="s">
        <v>259</v>
      </c>
      <c r="BH44">
        <v>5</v>
      </c>
      <c r="BI44">
        <v>9.0380000000000003</v>
      </c>
      <c r="BJ44">
        <v>-3.0000000000000001E-3</v>
      </c>
      <c r="BK44">
        <v>410</v>
      </c>
      <c r="BL44">
        <v>8</v>
      </c>
      <c r="BM44">
        <v>0.32</v>
      </c>
      <c r="BN44">
        <v>0.15</v>
      </c>
      <c r="BO44">
        <v>0.237606288461538</v>
      </c>
      <c r="BP44">
        <v>-0.150487207376411</v>
      </c>
      <c r="BQ44">
        <v>5.6443004827653201E-2</v>
      </c>
      <c r="BR44">
        <v>0</v>
      </c>
      <c r="BS44">
        <v>0.711347980769231</v>
      </c>
      <c r="BT44">
        <v>0.111939576538887</v>
      </c>
      <c r="BU44">
        <v>1.5806687308626902E-2</v>
      </c>
      <c r="BV44">
        <v>0</v>
      </c>
      <c r="BW44">
        <v>0</v>
      </c>
      <c r="BX44">
        <v>2</v>
      </c>
      <c r="BY44" t="s">
        <v>197</v>
      </c>
      <c r="BZ44">
        <v>100</v>
      </c>
      <c r="CA44">
        <v>100</v>
      </c>
      <c r="CB44">
        <v>9.0380000000000003</v>
      </c>
      <c r="CC44">
        <v>-3.0000000000000001E-3</v>
      </c>
      <c r="CD44">
        <v>2</v>
      </c>
      <c r="CE44">
        <v>627.74900000000002</v>
      </c>
      <c r="CF44">
        <v>394.46</v>
      </c>
      <c r="CG44">
        <v>15.0021</v>
      </c>
      <c r="CH44">
        <v>21.092400000000001</v>
      </c>
      <c r="CI44">
        <v>30.000499999999999</v>
      </c>
      <c r="CJ44">
        <v>21.073899999999998</v>
      </c>
      <c r="CK44">
        <v>21.108499999999999</v>
      </c>
      <c r="CL44">
        <v>19.947500000000002</v>
      </c>
      <c r="CM44">
        <v>39.264800000000001</v>
      </c>
      <c r="CN44">
        <v>0</v>
      </c>
      <c r="CO44">
        <v>15</v>
      </c>
      <c r="CP44">
        <v>410</v>
      </c>
      <c r="CQ44">
        <v>8.1824700000000004</v>
      </c>
      <c r="CR44">
        <v>99.934399999999997</v>
      </c>
      <c r="CS44">
        <v>107.312</v>
      </c>
    </row>
    <row r="45" spans="1:97" x14ac:dyDescent="0.25">
      <c r="A45">
        <v>29</v>
      </c>
      <c r="B45">
        <v>1587210012.3</v>
      </c>
      <c r="C45">
        <v>1384.7000000476801</v>
      </c>
      <c r="D45" t="s">
        <v>266</v>
      </c>
      <c r="E45" t="s">
        <v>267</v>
      </c>
      <c r="F45">
        <v>1587210003.67097</v>
      </c>
      <c r="G45">
        <f t="shared" si="0"/>
        <v>5.0456885985042095E-4</v>
      </c>
      <c r="H45">
        <f t="shared" si="1"/>
        <v>-0.36532104721091135</v>
      </c>
      <c r="I45">
        <f t="shared" si="2"/>
        <v>410.230419354839</v>
      </c>
      <c r="J45">
        <f t="shared" si="3"/>
        <v>414.76404433299126</v>
      </c>
      <c r="K45">
        <f t="shared" si="4"/>
        <v>42.120106729098374</v>
      </c>
      <c r="L45">
        <f t="shared" si="5"/>
        <v>41.65970817103009</v>
      </c>
      <c r="M45">
        <f t="shared" si="6"/>
        <v>5.600431729441064E-2</v>
      </c>
      <c r="N45">
        <f t="shared" si="7"/>
        <v>2.7871861367324002</v>
      </c>
      <c r="O45">
        <f t="shared" si="8"/>
        <v>5.5386581160111602E-2</v>
      </c>
      <c r="P45">
        <f t="shared" si="9"/>
        <v>3.467154650097095E-2</v>
      </c>
      <c r="Q45">
        <f t="shared" si="10"/>
        <v>4.8234807805935496E-3</v>
      </c>
      <c r="R45">
        <f t="shared" si="11"/>
        <v>15.88801299709815</v>
      </c>
      <c r="S45">
        <f t="shared" si="12"/>
        <v>15.9880741935484</v>
      </c>
      <c r="T45">
        <f t="shared" si="13"/>
        <v>1.8233101660290587</v>
      </c>
      <c r="U45">
        <f t="shared" si="14"/>
        <v>49.821438116037605</v>
      </c>
      <c r="V45">
        <f t="shared" si="15"/>
        <v>0.91063003193847014</v>
      </c>
      <c r="W45">
        <f t="shared" si="16"/>
        <v>1.8277875275650399</v>
      </c>
      <c r="X45">
        <f t="shared" si="17"/>
        <v>0.91268013409058857</v>
      </c>
      <c r="Y45">
        <f t="shared" si="18"/>
        <v>-22.251486719403562</v>
      </c>
      <c r="Z45">
        <f t="shared" si="19"/>
        <v>5.7705754323695162</v>
      </c>
      <c r="AA45">
        <f t="shared" si="20"/>
        <v>0.39947599577193776</v>
      </c>
      <c r="AB45">
        <f t="shared" si="21"/>
        <v>-16.076611810481516</v>
      </c>
      <c r="AC45">
        <v>-1.21902730892393E-3</v>
      </c>
      <c r="AD45">
        <v>2.3544478126432799E-2</v>
      </c>
      <c r="AE45">
        <v>2.6744599890721199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55640.938198112133</v>
      </c>
      <c r="AK45">
        <f t="shared" si="25"/>
        <v>2.5240611096774199E-2</v>
      </c>
      <c r="AL45">
        <f t="shared" si="26"/>
        <v>1.2367899437419358E-2</v>
      </c>
      <c r="AM45">
        <f t="shared" si="27"/>
        <v>0.49</v>
      </c>
      <c r="AN45">
        <f t="shared" si="28"/>
        <v>0.39</v>
      </c>
      <c r="AO45">
        <v>8.77</v>
      </c>
      <c r="AP45">
        <v>0.5</v>
      </c>
      <c r="AQ45" t="s">
        <v>195</v>
      </c>
      <c r="AR45">
        <v>1587210003.67097</v>
      </c>
      <c r="AS45">
        <v>410.230419354839</v>
      </c>
      <c r="AT45">
        <v>409.99900000000002</v>
      </c>
      <c r="AU45">
        <v>8.96713290322581</v>
      </c>
      <c r="AV45">
        <v>8.2362619354838706</v>
      </c>
      <c r="AW45">
        <v>600.02229032258094</v>
      </c>
      <c r="AX45">
        <v>101.451935483871</v>
      </c>
      <c r="AY45">
        <v>0.10003678709677399</v>
      </c>
      <c r="AZ45">
        <v>16.026477419354801</v>
      </c>
      <c r="BA45">
        <v>15.9880741935484</v>
      </c>
      <c r="BB45">
        <v>16.189561290322601</v>
      </c>
      <c r="BC45">
        <v>9992.3758064516096</v>
      </c>
      <c r="BD45">
        <v>2.5240611096774199E-2</v>
      </c>
      <c r="BE45">
        <v>0.282605</v>
      </c>
      <c r="BF45">
        <v>1587209976.3</v>
      </c>
      <c r="BG45" t="s">
        <v>259</v>
      </c>
      <c r="BH45">
        <v>5</v>
      </c>
      <c r="BI45">
        <v>9.0380000000000003</v>
      </c>
      <c r="BJ45">
        <v>-3.0000000000000001E-3</v>
      </c>
      <c r="BK45">
        <v>410</v>
      </c>
      <c r="BL45">
        <v>8</v>
      </c>
      <c r="BM45">
        <v>0.32</v>
      </c>
      <c r="BN45">
        <v>0.15</v>
      </c>
      <c r="BO45">
        <v>0.22805134615384601</v>
      </c>
      <c r="BP45">
        <v>-8.6932997524122604E-2</v>
      </c>
      <c r="BQ45">
        <v>5.1357689287181103E-2</v>
      </c>
      <c r="BR45">
        <v>1</v>
      </c>
      <c r="BS45">
        <v>0.71996778846153797</v>
      </c>
      <c r="BT45">
        <v>0.135549988901221</v>
      </c>
      <c r="BU45">
        <v>1.7053502572037301E-2</v>
      </c>
      <c r="BV45">
        <v>0</v>
      </c>
      <c r="BW45">
        <v>1</v>
      </c>
      <c r="BX45">
        <v>2</v>
      </c>
      <c r="BY45" t="s">
        <v>229</v>
      </c>
      <c r="BZ45">
        <v>100</v>
      </c>
      <c r="CA45">
        <v>100</v>
      </c>
      <c r="CB45">
        <v>9.0380000000000003</v>
      </c>
      <c r="CC45">
        <v>-3.0000000000000001E-3</v>
      </c>
      <c r="CD45">
        <v>2</v>
      </c>
      <c r="CE45">
        <v>627.822</v>
      </c>
      <c r="CF45">
        <v>394.61799999999999</v>
      </c>
      <c r="CG45">
        <v>15.0024</v>
      </c>
      <c r="CH45">
        <v>21.0991</v>
      </c>
      <c r="CI45">
        <v>30.000599999999999</v>
      </c>
      <c r="CJ45">
        <v>21.078299999999999</v>
      </c>
      <c r="CK45">
        <v>21.113399999999999</v>
      </c>
      <c r="CL45">
        <v>19.946899999999999</v>
      </c>
      <c r="CM45">
        <v>39.264800000000001</v>
      </c>
      <c r="CN45">
        <v>0</v>
      </c>
      <c r="CO45">
        <v>15</v>
      </c>
      <c r="CP45">
        <v>410</v>
      </c>
      <c r="CQ45">
        <v>8.1824700000000004</v>
      </c>
      <c r="CR45">
        <v>99.933400000000006</v>
      </c>
      <c r="CS45">
        <v>107.312</v>
      </c>
    </row>
    <row r="46" spans="1:97" x14ac:dyDescent="0.25">
      <c r="A46">
        <v>30</v>
      </c>
      <c r="B46">
        <v>1587210017.3</v>
      </c>
      <c r="C46">
        <v>1389.7000000476801</v>
      </c>
      <c r="D46" t="s">
        <v>268</v>
      </c>
      <c r="E46" t="s">
        <v>269</v>
      </c>
      <c r="F46">
        <v>1587210008.67097</v>
      </c>
      <c r="G46">
        <f t="shared" si="0"/>
        <v>5.1074676489031219E-4</v>
      </c>
      <c r="H46">
        <f t="shared" si="1"/>
        <v>-0.3535062740961053</v>
      </c>
      <c r="I46">
        <f t="shared" si="2"/>
        <v>410.22216129032302</v>
      </c>
      <c r="J46">
        <f t="shared" si="3"/>
        <v>414.29192249134366</v>
      </c>
      <c r="K46">
        <f t="shared" si="4"/>
        <v>42.07206365377818</v>
      </c>
      <c r="L46">
        <f t="shared" si="5"/>
        <v>41.658772341518542</v>
      </c>
      <c r="M46">
        <f t="shared" si="6"/>
        <v>5.6742438408651293E-2</v>
      </c>
      <c r="N46">
        <f t="shared" si="7"/>
        <v>2.7881970577481048</v>
      </c>
      <c r="O46">
        <f t="shared" si="8"/>
        <v>5.6108638331791194E-2</v>
      </c>
      <c r="P46">
        <f t="shared" si="9"/>
        <v>3.5124253386479717E-2</v>
      </c>
      <c r="Q46">
        <f t="shared" si="10"/>
        <v>4.4738880256451718E-4</v>
      </c>
      <c r="R46">
        <f t="shared" si="11"/>
        <v>15.891286434696626</v>
      </c>
      <c r="S46">
        <f t="shared" si="12"/>
        <v>15.9915838709677</v>
      </c>
      <c r="T46">
        <f t="shared" si="13"/>
        <v>1.8237189526022777</v>
      </c>
      <c r="U46">
        <f t="shared" si="14"/>
        <v>49.867621133873378</v>
      </c>
      <c r="V46">
        <f t="shared" si="15"/>
        <v>0.91176220719986778</v>
      </c>
      <c r="W46">
        <f t="shared" si="16"/>
        <v>1.8283651525148423</v>
      </c>
      <c r="X46">
        <f t="shared" si="17"/>
        <v>0.9119567454024099</v>
      </c>
      <c r="Y46">
        <f t="shared" si="18"/>
        <v>-22.523932331662767</v>
      </c>
      <c r="Z46">
        <f t="shared" si="19"/>
        <v>5.9889313630033181</v>
      </c>
      <c r="AA46">
        <f t="shared" si="20"/>
        <v>0.41445985909692684</v>
      </c>
      <c r="AB46">
        <f t="shared" si="21"/>
        <v>-16.120093720759957</v>
      </c>
      <c r="AC46">
        <v>-1.2197132797882699E-3</v>
      </c>
      <c r="AD46">
        <v>2.3557727071630799E-2</v>
      </c>
      <c r="AE46">
        <v>2.6754074768469298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55670.013830222677</v>
      </c>
      <c r="AK46">
        <f t="shared" si="25"/>
        <v>2.3411240322580699E-3</v>
      </c>
      <c r="AL46">
        <f t="shared" si="26"/>
        <v>1.1471507758064542E-3</v>
      </c>
      <c r="AM46">
        <f t="shared" si="27"/>
        <v>0.49</v>
      </c>
      <c r="AN46">
        <f t="shared" si="28"/>
        <v>0.39</v>
      </c>
      <c r="AO46">
        <v>8.77</v>
      </c>
      <c r="AP46">
        <v>0.5</v>
      </c>
      <c r="AQ46" t="s">
        <v>195</v>
      </c>
      <c r="AR46">
        <v>1587210008.67097</v>
      </c>
      <c r="AS46">
        <v>410.22216129032302</v>
      </c>
      <c r="AT46">
        <v>410.01170967741899</v>
      </c>
      <c r="AU46">
        <v>8.9783025806451597</v>
      </c>
      <c r="AV46">
        <v>8.2384948387096806</v>
      </c>
      <c r="AW46">
        <v>600.025225806452</v>
      </c>
      <c r="AX46">
        <v>101.451709677419</v>
      </c>
      <c r="AY46">
        <v>0.100025632258065</v>
      </c>
      <c r="AZ46">
        <v>16.031425806451601</v>
      </c>
      <c r="BA46">
        <v>15.9915838709677</v>
      </c>
      <c r="BB46">
        <v>16.194790322580602</v>
      </c>
      <c r="BC46">
        <v>9998.0209677419407</v>
      </c>
      <c r="BD46">
        <v>2.3411240322580699E-3</v>
      </c>
      <c r="BE46">
        <v>0.282605</v>
      </c>
      <c r="BF46">
        <v>1587209976.3</v>
      </c>
      <c r="BG46" t="s">
        <v>259</v>
      </c>
      <c r="BH46">
        <v>5</v>
      </c>
      <c r="BI46">
        <v>9.0380000000000003</v>
      </c>
      <c r="BJ46">
        <v>-3.0000000000000001E-3</v>
      </c>
      <c r="BK46">
        <v>410</v>
      </c>
      <c r="BL46">
        <v>8</v>
      </c>
      <c r="BM46">
        <v>0.32</v>
      </c>
      <c r="BN46">
        <v>0.15</v>
      </c>
      <c r="BO46">
        <v>0.22854961538461499</v>
      </c>
      <c r="BP46">
        <v>-7.4621845812345197E-2</v>
      </c>
      <c r="BQ46">
        <v>4.8013033268283503E-2</v>
      </c>
      <c r="BR46">
        <v>1</v>
      </c>
      <c r="BS46">
        <v>0.73044163461538403</v>
      </c>
      <c r="BT46">
        <v>0.11742130111841401</v>
      </c>
      <c r="BU46">
        <v>1.48206194760865E-2</v>
      </c>
      <c r="BV46">
        <v>0</v>
      </c>
      <c r="BW46">
        <v>1</v>
      </c>
      <c r="BX46">
        <v>2</v>
      </c>
      <c r="BY46" t="s">
        <v>229</v>
      </c>
      <c r="BZ46">
        <v>100</v>
      </c>
      <c r="CA46">
        <v>100</v>
      </c>
      <c r="CB46">
        <v>9.0380000000000003</v>
      </c>
      <c r="CC46">
        <v>-3.0000000000000001E-3</v>
      </c>
      <c r="CD46">
        <v>2</v>
      </c>
      <c r="CE46">
        <v>627.85900000000004</v>
      </c>
      <c r="CF46">
        <v>394.63</v>
      </c>
      <c r="CG46">
        <v>15.0021</v>
      </c>
      <c r="CH46">
        <v>21.105799999999999</v>
      </c>
      <c r="CI46">
        <v>30.000499999999999</v>
      </c>
      <c r="CJ46">
        <v>21.082799999999999</v>
      </c>
      <c r="CK46">
        <v>21.118300000000001</v>
      </c>
      <c r="CL46">
        <v>19.947399999999998</v>
      </c>
      <c r="CM46">
        <v>39.5383</v>
      </c>
      <c r="CN46">
        <v>0</v>
      </c>
      <c r="CO46">
        <v>15</v>
      </c>
      <c r="CP46">
        <v>410</v>
      </c>
      <c r="CQ46">
        <v>8.1824700000000004</v>
      </c>
      <c r="CR46">
        <v>99.933599999999998</v>
      </c>
      <c r="CS46">
        <v>107.31100000000001</v>
      </c>
    </row>
    <row r="47" spans="1:97" x14ac:dyDescent="0.25">
      <c r="A47">
        <v>31</v>
      </c>
      <c r="B47">
        <v>1587210925.4000001</v>
      </c>
      <c r="C47">
        <v>2297.8000001907299</v>
      </c>
      <c r="D47" t="s">
        <v>271</v>
      </c>
      <c r="E47" t="s">
        <v>272</v>
      </c>
      <c r="F47">
        <v>1587210917.32581</v>
      </c>
      <c r="G47">
        <f t="shared" si="0"/>
        <v>4.7886766170725334E-4</v>
      </c>
      <c r="H47">
        <f t="shared" si="1"/>
        <v>-1.0429931763973053</v>
      </c>
      <c r="I47">
        <f t="shared" si="2"/>
        <v>411.95016129032302</v>
      </c>
      <c r="J47">
        <f t="shared" si="3"/>
        <v>444.38813288663135</v>
      </c>
      <c r="K47">
        <f t="shared" si="4"/>
        <v>45.149033908081734</v>
      </c>
      <c r="L47">
        <f t="shared" si="5"/>
        <v>41.853394418345992</v>
      </c>
      <c r="M47">
        <f t="shared" si="6"/>
        <v>4.1627337279487371E-2</v>
      </c>
      <c r="N47">
        <f t="shared" si="7"/>
        <v>2.7710288917159547</v>
      </c>
      <c r="O47">
        <f t="shared" si="8"/>
        <v>4.1283028191760419E-2</v>
      </c>
      <c r="P47">
        <f t="shared" si="9"/>
        <v>2.5832589920980812E-2</v>
      </c>
      <c r="Q47">
        <f t="shared" si="10"/>
        <v>2.1801775420645228E-3</v>
      </c>
      <c r="R47">
        <f t="shared" si="11"/>
        <v>19.73406501330841</v>
      </c>
      <c r="S47">
        <f t="shared" si="12"/>
        <v>19.818861290322602</v>
      </c>
      <c r="T47">
        <f t="shared" si="13"/>
        <v>2.3204198909021407</v>
      </c>
      <c r="U47">
        <f t="shared" si="14"/>
        <v>49.936453741232754</v>
      </c>
      <c r="V47">
        <f t="shared" si="15"/>
        <v>1.1621169053166689</v>
      </c>
      <c r="W47">
        <f t="shared" si="16"/>
        <v>2.3271914968945899</v>
      </c>
      <c r="X47">
        <f t="shared" si="17"/>
        <v>1.1583029855854718</v>
      </c>
      <c r="Y47">
        <f t="shared" si="18"/>
        <v>-21.118063881289874</v>
      </c>
      <c r="Z47">
        <f t="shared" si="19"/>
        <v>7.0214103516785151</v>
      </c>
      <c r="AA47">
        <f t="shared" si="20"/>
        <v>0.50862325409084819</v>
      </c>
      <c r="AB47">
        <f t="shared" si="21"/>
        <v>-13.585850097978447</v>
      </c>
      <c r="AC47">
        <v>-1.2210900721491701E-3</v>
      </c>
      <c r="AD47">
        <v>2.3584318647872402E-2</v>
      </c>
      <c r="AE47">
        <v>2.6773080813043899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55001.647003398444</v>
      </c>
      <c r="AK47">
        <f t="shared" si="25"/>
        <v>1.1408569032258099E-2</v>
      </c>
      <c r="AL47">
        <f t="shared" si="26"/>
        <v>5.5901988258064686E-3</v>
      </c>
      <c r="AM47">
        <f t="shared" si="27"/>
        <v>0.49</v>
      </c>
      <c r="AN47">
        <f t="shared" si="28"/>
        <v>0.39</v>
      </c>
      <c r="AO47">
        <v>13.72</v>
      </c>
      <c r="AP47">
        <v>0.5</v>
      </c>
      <c r="AQ47" t="s">
        <v>195</v>
      </c>
      <c r="AR47">
        <v>1587210917.32581</v>
      </c>
      <c r="AS47">
        <v>411.95016129032302</v>
      </c>
      <c r="AT47">
        <v>410.01632258064501</v>
      </c>
      <c r="AU47">
        <v>11.4383612903226</v>
      </c>
      <c r="AV47">
        <v>10.3559032258065</v>
      </c>
      <c r="AW47">
        <v>600.01525806451605</v>
      </c>
      <c r="AX47">
        <v>101.498225806452</v>
      </c>
      <c r="AY47">
        <v>9.9973080645161305E-2</v>
      </c>
      <c r="AZ47">
        <v>19.865861290322599</v>
      </c>
      <c r="BA47">
        <v>19.818861290322602</v>
      </c>
      <c r="BB47">
        <v>20.041616129032299</v>
      </c>
      <c r="BC47">
        <v>10004.7193548387</v>
      </c>
      <c r="BD47">
        <v>1.1408569032258099E-2</v>
      </c>
      <c r="BE47">
        <v>0.282605</v>
      </c>
      <c r="BF47">
        <v>1587210896.3</v>
      </c>
      <c r="BG47" t="s">
        <v>273</v>
      </c>
      <c r="BH47">
        <v>6</v>
      </c>
      <c r="BI47">
        <v>8.9290000000000003</v>
      </c>
      <c r="BJ47">
        <v>5.1999999999999998E-2</v>
      </c>
      <c r="BK47">
        <v>410</v>
      </c>
      <c r="BL47">
        <v>10</v>
      </c>
      <c r="BM47">
        <v>0.39</v>
      </c>
      <c r="BN47">
        <v>0.09</v>
      </c>
      <c r="BO47">
        <v>1.89760921153846</v>
      </c>
      <c r="BP47">
        <v>0.60462674060350596</v>
      </c>
      <c r="BQ47">
        <v>0.19592271420760399</v>
      </c>
      <c r="BR47">
        <v>0</v>
      </c>
      <c r="BS47">
        <v>1.03831836538462</v>
      </c>
      <c r="BT47">
        <v>0.53162251329900301</v>
      </c>
      <c r="BU47">
        <v>0.10785972832199001</v>
      </c>
      <c r="BV47">
        <v>0</v>
      </c>
      <c r="BW47">
        <v>0</v>
      </c>
      <c r="BX47">
        <v>2</v>
      </c>
      <c r="BY47" t="s">
        <v>197</v>
      </c>
      <c r="BZ47">
        <v>100</v>
      </c>
      <c r="CA47">
        <v>100</v>
      </c>
      <c r="CB47">
        <v>8.9290000000000003</v>
      </c>
      <c r="CC47">
        <v>5.1999999999999998E-2</v>
      </c>
      <c r="CD47">
        <v>2</v>
      </c>
      <c r="CE47">
        <v>629.66600000000005</v>
      </c>
      <c r="CF47">
        <v>394.95400000000001</v>
      </c>
      <c r="CG47">
        <v>20.001100000000001</v>
      </c>
      <c r="CH47">
        <v>22.6113</v>
      </c>
      <c r="CI47">
        <v>30.000699999999998</v>
      </c>
      <c r="CJ47">
        <v>22.450600000000001</v>
      </c>
      <c r="CK47">
        <v>22.486000000000001</v>
      </c>
      <c r="CL47">
        <v>19.920300000000001</v>
      </c>
      <c r="CM47">
        <v>32.4925</v>
      </c>
      <c r="CN47">
        <v>7.9203599999999996</v>
      </c>
      <c r="CO47">
        <v>20</v>
      </c>
      <c r="CP47">
        <v>410</v>
      </c>
      <c r="CQ47">
        <v>10.3018</v>
      </c>
      <c r="CR47">
        <v>99.812899999999999</v>
      </c>
      <c r="CS47">
        <v>107.077</v>
      </c>
    </row>
    <row r="48" spans="1:97" x14ac:dyDescent="0.25">
      <c r="A48">
        <v>32</v>
      </c>
      <c r="B48">
        <v>1587210930.8</v>
      </c>
      <c r="C48">
        <v>2303.2000000476801</v>
      </c>
      <c r="D48" t="s">
        <v>274</v>
      </c>
      <c r="E48" t="s">
        <v>275</v>
      </c>
      <c r="F48">
        <v>1587210922.4806499</v>
      </c>
      <c r="G48">
        <f t="shared" si="0"/>
        <v>4.8277168492552136E-4</v>
      </c>
      <c r="H48">
        <f t="shared" si="1"/>
        <v>-1.0423035388557422</v>
      </c>
      <c r="I48">
        <f t="shared" si="2"/>
        <v>411.94916129032299</v>
      </c>
      <c r="J48">
        <f t="shared" si="3"/>
        <v>444.04332472977148</v>
      </c>
      <c r="K48">
        <f t="shared" si="4"/>
        <v>45.113570450378688</v>
      </c>
      <c r="L48">
        <f t="shared" si="5"/>
        <v>41.852892442770639</v>
      </c>
      <c r="M48">
        <f t="shared" si="6"/>
        <v>4.1961453925981246E-2</v>
      </c>
      <c r="N48">
        <f t="shared" si="7"/>
        <v>2.7695333099943498</v>
      </c>
      <c r="O48">
        <f t="shared" si="8"/>
        <v>4.161143339537772E-2</v>
      </c>
      <c r="P48">
        <f t="shared" si="9"/>
        <v>2.6038350339078066E-2</v>
      </c>
      <c r="Q48">
        <f t="shared" si="10"/>
        <v>5.4349563714193513E-3</v>
      </c>
      <c r="R48">
        <f t="shared" si="11"/>
        <v>19.737492647251408</v>
      </c>
      <c r="S48">
        <f t="shared" si="12"/>
        <v>19.820012903225798</v>
      </c>
      <c r="T48">
        <f t="shared" si="13"/>
        <v>2.3205856049296067</v>
      </c>
      <c r="U48">
        <f t="shared" si="14"/>
        <v>49.920251556293955</v>
      </c>
      <c r="V48">
        <f t="shared" si="15"/>
        <v>1.1620674435027716</v>
      </c>
      <c r="W48">
        <f t="shared" si="16"/>
        <v>2.3278477316812678</v>
      </c>
      <c r="X48">
        <f t="shared" si="17"/>
        <v>1.1585181614268352</v>
      </c>
      <c r="Y48">
        <f t="shared" si="18"/>
        <v>-21.290231305215492</v>
      </c>
      <c r="Z48">
        <f t="shared" si="19"/>
        <v>7.5247967737074326</v>
      </c>
      <c r="AA48">
        <f t="shared" si="20"/>
        <v>0.54539829177728005</v>
      </c>
      <c r="AB48">
        <f t="shared" si="21"/>
        <v>-13.214601283359361</v>
      </c>
      <c r="AC48">
        <v>-1.2200636468127201E-3</v>
      </c>
      <c r="AD48">
        <v>2.3564494113421399E-2</v>
      </c>
      <c r="AE48">
        <v>2.6758912795323999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54956.427555308343</v>
      </c>
      <c r="AK48">
        <f t="shared" si="25"/>
        <v>2.8440378709677399E-2</v>
      </c>
      <c r="AL48">
        <f t="shared" si="26"/>
        <v>1.3935785567741926E-2</v>
      </c>
      <c r="AM48">
        <f t="shared" si="27"/>
        <v>0.49</v>
      </c>
      <c r="AN48">
        <f t="shared" si="28"/>
        <v>0.39</v>
      </c>
      <c r="AO48">
        <v>13.72</v>
      </c>
      <c r="AP48">
        <v>0.5</v>
      </c>
      <c r="AQ48" t="s">
        <v>195</v>
      </c>
      <c r="AR48">
        <v>1587210922.4806499</v>
      </c>
      <c r="AS48">
        <v>411.94916129032299</v>
      </c>
      <c r="AT48">
        <v>410.02058064516098</v>
      </c>
      <c r="AU48">
        <v>11.437983870967701</v>
      </c>
      <c r="AV48">
        <v>10.346703225806399</v>
      </c>
      <c r="AW48">
        <v>600.01674193548399</v>
      </c>
      <c r="AX48">
        <v>101.49722580645199</v>
      </c>
      <c r="AY48">
        <v>0.100001170967742</v>
      </c>
      <c r="AZ48">
        <v>19.870409677419399</v>
      </c>
      <c r="BA48">
        <v>19.820012903225798</v>
      </c>
      <c r="BB48">
        <v>20.0478967741935</v>
      </c>
      <c r="BC48">
        <v>9996.4080645161303</v>
      </c>
      <c r="BD48">
        <v>2.8440378709677399E-2</v>
      </c>
      <c r="BE48">
        <v>0.282605</v>
      </c>
      <c r="BF48">
        <v>1587210896.3</v>
      </c>
      <c r="BG48" t="s">
        <v>273</v>
      </c>
      <c r="BH48">
        <v>6</v>
      </c>
      <c r="BI48">
        <v>8.9290000000000003</v>
      </c>
      <c r="BJ48">
        <v>5.1999999999999998E-2</v>
      </c>
      <c r="BK48">
        <v>410</v>
      </c>
      <c r="BL48">
        <v>10</v>
      </c>
      <c r="BM48">
        <v>0.39</v>
      </c>
      <c r="BN48">
        <v>0.09</v>
      </c>
      <c r="BO48">
        <v>1.9416380769230801</v>
      </c>
      <c r="BP48">
        <v>-0.14040052009647599</v>
      </c>
      <c r="BQ48">
        <v>3.5438212537319602E-2</v>
      </c>
      <c r="BR48">
        <v>0</v>
      </c>
      <c r="BS48">
        <v>1.0744551923076899</v>
      </c>
      <c r="BT48">
        <v>0.16838698071327901</v>
      </c>
      <c r="BU48">
        <v>2.3629176512424799E-2</v>
      </c>
      <c r="BV48">
        <v>0</v>
      </c>
      <c r="BW48">
        <v>0</v>
      </c>
      <c r="BX48">
        <v>2</v>
      </c>
      <c r="BY48" t="s">
        <v>197</v>
      </c>
      <c r="BZ48">
        <v>100</v>
      </c>
      <c r="CA48">
        <v>100</v>
      </c>
      <c r="CB48">
        <v>8.9290000000000003</v>
      </c>
      <c r="CC48">
        <v>5.1999999999999998E-2</v>
      </c>
      <c r="CD48">
        <v>2</v>
      </c>
      <c r="CE48">
        <v>629.76499999999999</v>
      </c>
      <c r="CF48">
        <v>395.04599999999999</v>
      </c>
      <c r="CG48">
        <v>20.000900000000001</v>
      </c>
      <c r="CH48">
        <v>22.6218</v>
      </c>
      <c r="CI48">
        <v>30.000800000000002</v>
      </c>
      <c r="CJ48">
        <v>22.4604</v>
      </c>
      <c r="CK48">
        <v>22.496400000000001</v>
      </c>
      <c r="CL48">
        <v>19.918199999999999</v>
      </c>
      <c r="CM48">
        <v>32.4925</v>
      </c>
      <c r="CN48">
        <v>7.9203599999999996</v>
      </c>
      <c r="CO48">
        <v>20</v>
      </c>
      <c r="CP48">
        <v>410</v>
      </c>
      <c r="CQ48">
        <v>10.3018</v>
      </c>
      <c r="CR48">
        <v>99.811199999999999</v>
      </c>
      <c r="CS48">
        <v>107.075</v>
      </c>
    </row>
    <row r="49" spans="1:97" x14ac:dyDescent="0.25">
      <c r="A49">
        <v>33</v>
      </c>
      <c r="B49">
        <v>1587210935.8</v>
      </c>
      <c r="C49">
        <v>2308.2000000476801</v>
      </c>
      <c r="D49" t="s">
        <v>276</v>
      </c>
      <c r="E49" t="s">
        <v>277</v>
      </c>
      <c r="F49">
        <v>1587210927.26774</v>
      </c>
      <c r="G49">
        <f t="shared" ref="G49:G80" si="29">AW49*AH49*(AU49-AV49)/(100*AO49*(1000-AH49*AU49))</f>
        <v>4.8300162087639592E-4</v>
      </c>
      <c r="H49">
        <f t="shared" ref="H49:H80" si="30">AW49*AH49*(AT49-AS49*(1000-AH49*AV49)/(1000-AH49*AU49))/(100*AO49)</f>
        <v>-1.0480784650392418</v>
      </c>
      <c r="I49">
        <f t="shared" ref="I49:I80" si="31">AS49 - IF(AH49&gt;1, H49*AO49*100/(AJ49*BC49), 0)</f>
        <v>411.94903225806399</v>
      </c>
      <c r="J49">
        <f t="shared" ref="J49:J80" si="32">((P49-G49/2)*I49-H49)/(P49+G49/2)</f>
        <v>444.25745275806696</v>
      </c>
      <c r="K49">
        <f t="shared" ref="K49:K80" si="33">J49*(AX49+AY49)/1000</f>
        <v>45.135305996396021</v>
      </c>
      <c r="L49">
        <f t="shared" ref="L49:L80" si="34">(AS49 - IF(AH49&gt;1, H49*AO49*100/(AJ49*BC49), 0))*(AX49+AY49)/1000</f>
        <v>41.852861466822759</v>
      </c>
      <c r="M49">
        <f t="shared" ref="M49:M80" si="35">2/((1/O49-1/N49)+SIGN(O49)*SQRT((1/O49-1/N49)*(1/O49-1/N49) + 4*AP49/((AP49+1)*(AP49+1))*(2*1/O49*1/N49-1/N49*1/N49)))</f>
        <v>4.1963668500225211E-2</v>
      </c>
      <c r="N49">
        <f t="shared" ref="N49:N80" si="36">AE49+AD49*AO49+AC49*AO49*AO49</f>
        <v>2.7703864664437488</v>
      </c>
      <c r="O49">
        <f t="shared" ref="O49:O80" si="37">G49*(1000-(1000*0.61365*EXP(17.502*S49/(240.97+S49))/(AX49+AY49)+AU49)/2)/(1000*0.61365*EXP(17.502*S49/(240.97+S49))/(AX49+AY49)-AU49)</f>
        <v>4.1613718021395241E-2</v>
      </c>
      <c r="P49">
        <f t="shared" ref="P49:P80" si="38">1/((AP49+1)/(M49/1.6)+1/(N49/1.37)) + AP49/((AP49+1)/(M49/1.6) + AP49/(N49/1.37))</f>
        <v>2.6039772046588555E-2</v>
      </c>
      <c r="Q49">
        <f t="shared" ref="Q49:Q80" si="39">(AL49*AN49)</f>
        <v>3.8665874519999998E-3</v>
      </c>
      <c r="R49">
        <f t="shared" ref="R49:R80" si="40">(AZ49+(Q49+2*0.95*0.0000000567*(((AZ49+$B$7)+273)^4-(AZ49+273)^4)-44100*G49)/(1.84*29.3*N49+8*0.95*0.0000000567*(AZ49+273)^3))</f>
        <v>19.742087176664999</v>
      </c>
      <c r="S49">
        <f t="shared" ref="S49:S80" si="41">($C$7*BA49+$D$7*BB49+$E$7*R49)</f>
        <v>19.822367741935501</v>
      </c>
      <c r="T49">
        <f t="shared" ref="T49:T80" si="42">0.61365*EXP(17.502*S49/(240.97+S49))</f>
        <v>2.3209244922293739</v>
      </c>
      <c r="U49">
        <f t="shared" ref="U49:U80" si="43">(V49/W49*100)</f>
        <v>49.899588878916973</v>
      </c>
      <c r="V49">
        <f t="shared" ref="V49:V80" si="44">AU49*(AX49+AY49)/1000</f>
        <v>1.1619197953765457</v>
      </c>
      <c r="W49">
        <f t="shared" ref="W49:W80" si="45">0.61365*EXP(17.502*AZ49/(240.97+AZ49))</f>
        <v>2.3285157683282383</v>
      </c>
      <c r="X49">
        <f t="shared" ref="X49:X80" si="46">(T49-AU49*(AX49+AY49)/1000)</f>
        <v>1.1590046968528283</v>
      </c>
      <c r="Y49">
        <f t="shared" ref="Y49:Y80" si="47">(-G49*44100)</f>
        <v>-21.300371480649058</v>
      </c>
      <c r="Z49">
        <f t="shared" ref="Z49:Z80" si="48">2*29.3*N49*0.92*(AZ49-S49)</f>
        <v>7.8667816887731785</v>
      </c>
      <c r="AA49">
        <f t="shared" ref="AA49:AA80" si="49">2*0.95*0.0000000567*(((AZ49+$B$7)+273)^4-(S49+273)^4)</f>
        <v>0.57003020428709117</v>
      </c>
      <c r="AB49">
        <f t="shared" ref="AB49:AB80" si="50">Q49+AA49+Y49+Z49</f>
        <v>-12.859693000136788</v>
      </c>
      <c r="AC49">
        <v>-1.2206491056047401E-3</v>
      </c>
      <c r="AD49">
        <v>2.3575801753227099E-2</v>
      </c>
      <c r="AE49">
        <v>2.6766995009899399</v>
      </c>
      <c r="AF49">
        <v>0</v>
      </c>
      <c r="AG49">
        <v>0</v>
      </c>
      <c r="AH49">
        <f t="shared" ref="AH49:AH80" si="51">IF(AF49*$H$13&gt;=AJ49,1,(AJ49/(AJ49-AF49*$H$13)))</f>
        <v>1</v>
      </c>
      <c r="AI49">
        <f t="shared" ref="AI49:AI80" si="52">(AH49-1)*100</f>
        <v>0</v>
      </c>
      <c r="AJ49">
        <f t="shared" ref="AJ49:AJ80" si="53">MAX(0,($B$13+$C$13*BC49)/(1+$D$13*BC49)*AX49/(AZ49+273)*$E$13)</f>
        <v>54980.851103140449</v>
      </c>
      <c r="AK49">
        <f t="shared" ref="AK49:AK80" si="54">$B$11*BD49+$C$11*BE49</f>
        <v>2.0233319999999999E-2</v>
      </c>
      <c r="AL49">
        <f t="shared" ref="AL49:AL80" si="55">AK49*AM49</f>
        <v>9.9143267999999996E-3</v>
      </c>
      <c r="AM49">
        <f t="shared" ref="AM49:AM80" si="56">($B$11*$D$9+$C$11*$D$9)/($B$11+$C$11)</f>
        <v>0.49</v>
      </c>
      <c r="AN49">
        <f t="shared" ref="AN49:AN80" si="57">($B$11*$K$9+$C$11*$K$9)/($B$11+$C$11)</f>
        <v>0.39</v>
      </c>
      <c r="AO49">
        <v>13.72</v>
      </c>
      <c r="AP49">
        <v>0.5</v>
      </c>
      <c r="AQ49" t="s">
        <v>195</v>
      </c>
      <c r="AR49">
        <v>1587210927.26774</v>
      </c>
      <c r="AS49">
        <v>411.94903225806399</v>
      </c>
      <c r="AT49">
        <v>410.00748387096797</v>
      </c>
      <c r="AU49">
        <v>11.436535483870999</v>
      </c>
      <c r="AV49">
        <v>10.3447451612903</v>
      </c>
      <c r="AW49">
        <v>600.02316129032295</v>
      </c>
      <c r="AX49">
        <v>101.49716129032301</v>
      </c>
      <c r="AY49">
        <v>0.10002231612903199</v>
      </c>
      <c r="AZ49">
        <v>19.875038709677401</v>
      </c>
      <c r="BA49">
        <v>19.822367741935501</v>
      </c>
      <c r="BB49">
        <v>20.052938709677399</v>
      </c>
      <c r="BC49">
        <v>10001.211290322601</v>
      </c>
      <c r="BD49">
        <v>2.0233319999999999E-2</v>
      </c>
      <c r="BE49">
        <v>0.282605</v>
      </c>
      <c r="BF49">
        <v>1587210896.3</v>
      </c>
      <c r="BG49" t="s">
        <v>273</v>
      </c>
      <c r="BH49">
        <v>6</v>
      </c>
      <c r="BI49">
        <v>8.9290000000000003</v>
      </c>
      <c r="BJ49">
        <v>5.1999999999999998E-2</v>
      </c>
      <c r="BK49">
        <v>410</v>
      </c>
      <c r="BL49">
        <v>10</v>
      </c>
      <c r="BM49">
        <v>0.39</v>
      </c>
      <c r="BN49">
        <v>0.09</v>
      </c>
      <c r="BO49">
        <v>1.93308961538462</v>
      </c>
      <c r="BP49">
        <v>3.2785416251445598E-2</v>
      </c>
      <c r="BQ49">
        <v>2.8077474818077298E-2</v>
      </c>
      <c r="BR49">
        <v>1</v>
      </c>
      <c r="BS49">
        <v>1.0841799999999999</v>
      </c>
      <c r="BT49">
        <v>6.3832059085114801E-2</v>
      </c>
      <c r="BU49">
        <v>1.32711878489861E-2</v>
      </c>
      <c r="BV49">
        <v>1</v>
      </c>
      <c r="BW49">
        <v>2</v>
      </c>
      <c r="BX49">
        <v>2</v>
      </c>
      <c r="BY49" t="s">
        <v>217</v>
      </c>
      <c r="BZ49">
        <v>100</v>
      </c>
      <c r="CA49">
        <v>100</v>
      </c>
      <c r="CB49">
        <v>8.9290000000000003</v>
      </c>
      <c r="CC49">
        <v>5.1999999999999998E-2</v>
      </c>
      <c r="CD49">
        <v>2</v>
      </c>
      <c r="CE49">
        <v>629.87900000000002</v>
      </c>
      <c r="CF49">
        <v>395.03800000000001</v>
      </c>
      <c r="CG49">
        <v>20.001000000000001</v>
      </c>
      <c r="CH49">
        <v>22.6313</v>
      </c>
      <c r="CI49">
        <v>30.000800000000002</v>
      </c>
      <c r="CJ49">
        <v>22.469799999999999</v>
      </c>
      <c r="CK49">
        <v>22.5059</v>
      </c>
      <c r="CL49">
        <v>19.917899999999999</v>
      </c>
      <c r="CM49">
        <v>32.4925</v>
      </c>
      <c r="CN49">
        <v>7.9203599999999996</v>
      </c>
      <c r="CO49">
        <v>20</v>
      </c>
      <c r="CP49">
        <v>410</v>
      </c>
      <c r="CQ49">
        <v>10.3018</v>
      </c>
      <c r="CR49">
        <v>99.811199999999999</v>
      </c>
      <c r="CS49">
        <v>107.074</v>
      </c>
    </row>
    <row r="50" spans="1:97" x14ac:dyDescent="0.25">
      <c r="A50">
        <v>34</v>
      </c>
      <c r="B50">
        <v>1587210940.8</v>
      </c>
      <c r="C50">
        <v>2313.2000000476801</v>
      </c>
      <c r="D50" t="s">
        <v>278</v>
      </c>
      <c r="E50" t="s">
        <v>279</v>
      </c>
      <c r="F50">
        <v>1587210932.2032299</v>
      </c>
      <c r="G50">
        <f t="shared" si="29"/>
        <v>4.8072515493506471E-4</v>
      </c>
      <c r="H50">
        <f t="shared" si="30"/>
        <v>-1.0465623916954268</v>
      </c>
      <c r="I50">
        <f t="shared" si="31"/>
        <v>411.94938709677399</v>
      </c>
      <c r="J50">
        <f t="shared" si="32"/>
        <v>444.39886208611318</v>
      </c>
      <c r="K50">
        <f t="shared" si="33"/>
        <v>45.149674904640293</v>
      </c>
      <c r="L50">
        <f t="shared" si="34"/>
        <v>41.8528994815047</v>
      </c>
      <c r="M50">
        <f t="shared" si="35"/>
        <v>4.1751241420942074E-2</v>
      </c>
      <c r="N50">
        <f t="shared" si="36"/>
        <v>2.7696403424781613</v>
      </c>
      <c r="O50">
        <f t="shared" si="37"/>
        <v>4.1404716718093836E-2</v>
      </c>
      <c r="P50">
        <f t="shared" si="38"/>
        <v>2.590884196395251E-2</v>
      </c>
      <c r="Q50">
        <f t="shared" si="39"/>
        <v>3.082242221709676E-3</v>
      </c>
      <c r="R50">
        <f t="shared" si="40"/>
        <v>19.747563321967615</v>
      </c>
      <c r="S50">
        <f t="shared" si="41"/>
        <v>19.824496774193499</v>
      </c>
      <c r="T50">
        <f t="shared" si="42"/>
        <v>2.321230920816252</v>
      </c>
      <c r="U50">
        <f t="shared" si="43"/>
        <v>49.882226634860842</v>
      </c>
      <c r="V50">
        <f t="shared" si="44"/>
        <v>1.1618674126444757</v>
      </c>
      <c r="W50">
        <f t="shared" si="45"/>
        <v>2.329221229736544</v>
      </c>
      <c r="X50">
        <f t="shared" si="46"/>
        <v>1.1593635081717764</v>
      </c>
      <c r="Y50">
        <f t="shared" si="47"/>
        <v>-21.199979332636353</v>
      </c>
      <c r="Z50">
        <f t="shared" si="48"/>
        <v>8.2764885032921232</v>
      </c>
      <c r="AA50">
        <f t="shared" si="49"/>
        <v>0.59990084595642745</v>
      </c>
      <c r="AB50">
        <f t="shared" si="50"/>
        <v>-12.320507741166091</v>
      </c>
      <c r="AC50">
        <v>-1.2201370856375301E-3</v>
      </c>
      <c r="AD50">
        <v>2.3565912522009701E-2</v>
      </c>
      <c r="AE50">
        <v>2.6759926754572598</v>
      </c>
      <c r="AF50">
        <v>0</v>
      </c>
      <c r="AG50">
        <v>0</v>
      </c>
      <c r="AH50">
        <f t="shared" si="51"/>
        <v>1</v>
      </c>
      <c r="AI50">
        <f t="shared" si="52"/>
        <v>0</v>
      </c>
      <c r="AJ50">
        <f t="shared" si="53"/>
        <v>54957.813429951901</v>
      </c>
      <c r="AK50">
        <f t="shared" si="54"/>
        <v>1.61289493548387E-2</v>
      </c>
      <c r="AL50">
        <f t="shared" si="55"/>
        <v>7.9031851838709637E-3</v>
      </c>
      <c r="AM50">
        <f t="shared" si="56"/>
        <v>0.49</v>
      </c>
      <c r="AN50">
        <f t="shared" si="57"/>
        <v>0.39</v>
      </c>
      <c r="AO50">
        <v>13.72</v>
      </c>
      <c r="AP50">
        <v>0.5</v>
      </c>
      <c r="AQ50" t="s">
        <v>195</v>
      </c>
      <c r="AR50">
        <v>1587210932.2032299</v>
      </c>
      <c r="AS50">
        <v>411.94938709677399</v>
      </c>
      <c r="AT50">
        <v>410.00916129032299</v>
      </c>
      <c r="AU50">
        <v>11.436019354838701</v>
      </c>
      <c r="AV50">
        <v>10.3493741935484</v>
      </c>
      <c r="AW50">
        <v>600.023129032258</v>
      </c>
      <c r="AX50">
        <v>101.49716129032301</v>
      </c>
      <c r="AY50">
        <v>0.10002708387096799</v>
      </c>
      <c r="AZ50">
        <v>19.879925806451599</v>
      </c>
      <c r="BA50">
        <v>19.824496774193499</v>
      </c>
      <c r="BB50">
        <v>20.056877419354802</v>
      </c>
      <c r="BC50">
        <v>9997.0161290322594</v>
      </c>
      <c r="BD50">
        <v>1.61289493548387E-2</v>
      </c>
      <c r="BE50">
        <v>0.282605</v>
      </c>
      <c r="BF50">
        <v>1587210896.3</v>
      </c>
      <c r="BG50" t="s">
        <v>273</v>
      </c>
      <c r="BH50">
        <v>6</v>
      </c>
      <c r="BI50">
        <v>8.9290000000000003</v>
      </c>
      <c r="BJ50">
        <v>5.1999999999999998E-2</v>
      </c>
      <c r="BK50">
        <v>410</v>
      </c>
      <c r="BL50">
        <v>10</v>
      </c>
      <c r="BM50">
        <v>0.39</v>
      </c>
      <c r="BN50">
        <v>0.09</v>
      </c>
      <c r="BO50">
        <v>1.9364719230769201</v>
      </c>
      <c r="BP50">
        <v>8.3094574897602205E-2</v>
      </c>
      <c r="BQ50">
        <v>2.6607607503700999E-2</v>
      </c>
      <c r="BR50">
        <v>1</v>
      </c>
      <c r="BS50">
        <v>1.08788557692308</v>
      </c>
      <c r="BT50">
        <v>-1.2219626535650899E-2</v>
      </c>
      <c r="BU50">
        <v>8.3308870183980994E-3</v>
      </c>
      <c r="BV50">
        <v>1</v>
      </c>
      <c r="BW50">
        <v>2</v>
      </c>
      <c r="BX50">
        <v>2</v>
      </c>
      <c r="BY50" t="s">
        <v>217</v>
      </c>
      <c r="BZ50">
        <v>100</v>
      </c>
      <c r="CA50">
        <v>100</v>
      </c>
      <c r="CB50">
        <v>8.9290000000000003</v>
      </c>
      <c r="CC50">
        <v>5.1999999999999998E-2</v>
      </c>
      <c r="CD50">
        <v>2</v>
      </c>
      <c r="CE50">
        <v>629.75699999999995</v>
      </c>
      <c r="CF50">
        <v>395.17599999999999</v>
      </c>
      <c r="CG50">
        <v>20.001100000000001</v>
      </c>
      <c r="CH50">
        <v>22.640899999999998</v>
      </c>
      <c r="CI50">
        <v>30.000800000000002</v>
      </c>
      <c r="CJ50">
        <v>22.479299999999999</v>
      </c>
      <c r="CK50">
        <v>22.5153</v>
      </c>
      <c r="CL50">
        <v>19.918299999999999</v>
      </c>
      <c r="CM50">
        <v>32.4925</v>
      </c>
      <c r="CN50">
        <v>7.9203599999999996</v>
      </c>
      <c r="CO50">
        <v>20</v>
      </c>
      <c r="CP50">
        <v>410</v>
      </c>
      <c r="CQ50">
        <v>10.3018</v>
      </c>
      <c r="CR50">
        <v>99.810500000000005</v>
      </c>
      <c r="CS50">
        <v>107.072</v>
      </c>
    </row>
    <row r="51" spans="1:97" x14ac:dyDescent="0.25">
      <c r="A51">
        <v>35</v>
      </c>
      <c r="B51">
        <v>1587210945.9000001</v>
      </c>
      <c r="C51">
        <v>2318.3000001907299</v>
      </c>
      <c r="D51" t="s">
        <v>280</v>
      </c>
      <c r="E51" t="s">
        <v>281</v>
      </c>
      <c r="F51">
        <v>1587210937.1838701</v>
      </c>
      <c r="G51">
        <f t="shared" si="29"/>
        <v>4.7882142051161754E-4</v>
      </c>
      <c r="H51">
        <f t="shared" si="30"/>
        <v>-1.0485382564955272</v>
      </c>
      <c r="I51">
        <f t="shared" si="31"/>
        <v>411.94625806451597</v>
      </c>
      <c r="J51">
        <f t="shared" si="32"/>
        <v>444.63409969808521</v>
      </c>
      <c r="K51">
        <f t="shared" si="33"/>
        <v>45.17358627499268</v>
      </c>
      <c r="L51">
        <f t="shared" si="34"/>
        <v>41.852592596864994</v>
      </c>
      <c r="M51">
        <f t="shared" si="35"/>
        <v>4.1580304908513027E-2</v>
      </c>
      <c r="N51">
        <f t="shared" si="36"/>
        <v>2.7707667590014413</v>
      </c>
      <c r="O51">
        <f t="shared" si="37"/>
        <v>4.1236737736875979E-2</v>
      </c>
      <c r="P51">
        <f t="shared" si="38"/>
        <v>2.5803592482723074E-2</v>
      </c>
      <c r="Q51">
        <f t="shared" si="39"/>
        <v>1.7882994366774196E-3</v>
      </c>
      <c r="R51">
        <f t="shared" si="40"/>
        <v>19.753607388222708</v>
      </c>
      <c r="S51">
        <f t="shared" si="41"/>
        <v>19.826022580645201</v>
      </c>
      <c r="T51">
        <f t="shared" si="42"/>
        <v>2.3214505497786813</v>
      </c>
      <c r="U51">
        <f t="shared" si="43"/>
        <v>49.869949449395769</v>
      </c>
      <c r="V51">
        <f t="shared" si="44"/>
        <v>1.1619758703399141</v>
      </c>
      <c r="W51">
        <f t="shared" si="45"/>
        <v>2.3300121278827421</v>
      </c>
      <c r="X51">
        <f t="shared" si="46"/>
        <v>1.1594746794387671</v>
      </c>
      <c r="Y51">
        <f t="shared" si="47"/>
        <v>-21.116024644562334</v>
      </c>
      <c r="Z51">
        <f t="shared" si="48"/>
        <v>8.8701369252519022</v>
      </c>
      <c r="AA51">
        <f t="shared" si="49"/>
        <v>0.64269166687266766</v>
      </c>
      <c r="AB51">
        <f t="shared" si="50"/>
        <v>-11.601407753001087</v>
      </c>
      <c r="AC51">
        <v>-1.22091012971424E-3</v>
      </c>
      <c r="AD51">
        <v>2.3580843212422899E-2</v>
      </c>
      <c r="AE51">
        <v>2.6770597594882002</v>
      </c>
      <c r="AF51">
        <v>0</v>
      </c>
      <c r="AG51">
        <v>0</v>
      </c>
      <c r="AH51">
        <f t="shared" si="51"/>
        <v>1</v>
      </c>
      <c r="AI51">
        <f t="shared" si="52"/>
        <v>0</v>
      </c>
      <c r="AJ51">
        <f t="shared" si="53"/>
        <v>54990.181665929478</v>
      </c>
      <c r="AK51">
        <f t="shared" si="54"/>
        <v>9.3579248387096799E-3</v>
      </c>
      <c r="AL51">
        <f t="shared" si="55"/>
        <v>4.5853831709677427E-3</v>
      </c>
      <c r="AM51">
        <f t="shared" si="56"/>
        <v>0.49</v>
      </c>
      <c r="AN51">
        <f t="shared" si="57"/>
        <v>0.39</v>
      </c>
      <c r="AO51">
        <v>13.72</v>
      </c>
      <c r="AP51">
        <v>0.5</v>
      </c>
      <c r="AQ51" t="s">
        <v>195</v>
      </c>
      <c r="AR51">
        <v>1587210937.1838701</v>
      </c>
      <c r="AS51">
        <v>411.94625806451597</v>
      </c>
      <c r="AT51">
        <v>409.99970967741899</v>
      </c>
      <c r="AU51">
        <v>11.437083870967699</v>
      </c>
      <c r="AV51">
        <v>10.354738709677401</v>
      </c>
      <c r="AW51">
        <v>600.02067741935502</v>
      </c>
      <c r="AX51">
        <v>101.497193548387</v>
      </c>
      <c r="AY51">
        <v>0.10002156774193501</v>
      </c>
      <c r="AZ51">
        <v>19.885403225806499</v>
      </c>
      <c r="BA51">
        <v>19.826022580645201</v>
      </c>
      <c r="BB51">
        <v>20.0600967741935</v>
      </c>
      <c r="BC51">
        <v>10003.3467741935</v>
      </c>
      <c r="BD51">
        <v>9.3579248387096799E-3</v>
      </c>
      <c r="BE51">
        <v>0.282605</v>
      </c>
      <c r="BF51">
        <v>1587210896.3</v>
      </c>
      <c r="BG51" t="s">
        <v>273</v>
      </c>
      <c r="BH51">
        <v>6</v>
      </c>
      <c r="BI51">
        <v>8.9290000000000003</v>
      </c>
      <c r="BJ51">
        <v>5.1999999999999998E-2</v>
      </c>
      <c r="BK51">
        <v>410</v>
      </c>
      <c r="BL51">
        <v>10</v>
      </c>
      <c r="BM51">
        <v>0.39</v>
      </c>
      <c r="BN51">
        <v>0.09</v>
      </c>
      <c r="BO51">
        <v>1.9455682692307701</v>
      </c>
      <c r="BP51">
        <v>3.2269268174574102E-2</v>
      </c>
      <c r="BQ51">
        <v>2.1796988652383401E-2</v>
      </c>
      <c r="BR51">
        <v>1</v>
      </c>
      <c r="BS51">
        <v>1.08693538461538</v>
      </c>
      <c r="BT51">
        <v>-5.6922331353962699E-2</v>
      </c>
      <c r="BU51">
        <v>7.2171303858193803E-3</v>
      </c>
      <c r="BV51">
        <v>1</v>
      </c>
      <c r="BW51">
        <v>2</v>
      </c>
      <c r="BX51">
        <v>2</v>
      </c>
      <c r="BY51" t="s">
        <v>217</v>
      </c>
      <c r="BZ51">
        <v>100</v>
      </c>
      <c r="CA51">
        <v>100</v>
      </c>
      <c r="CB51">
        <v>8.9290000000000003</v>
      </c>
      <c r="CC51">
        <v>5.1999999999999998E-2</v>
      </c>
      <c r="CD51">
        <v>2</v>
      </c>
      <c r="CE51">
        <v>630.32100000000003</v>
      </c>
      <c r="CF51">
        <v>395.07299999999998</v>
      </c>
      <c r="CG51">
        <v>20.001100000000001</v>
      </c>
      <c r="CH51">
        <v>22.650400000000001</v>
      </c>
      <c r="CI51">
        <v>30.000699999999998</v>
      </c>
      <c r="CJ51">
        <v>22.488199999999999</v>
      </c>
      <c r="CK51">
        <v>22.524799999999999</v>
      </c>
      <c r="CL51">
        <v>19.918099999999999</v>
      </c>
      <c r="CM51">
        <v>32.4925</v>
      </c>
      <c r="CN51">
        <v>7.9203599999999996</v>
      </c>
      <c r="CO51">
        <v>20</v>
      </c>
      <c r="CP51">
        <v>410</v>
      </c>
      <c r="CQ51">
        <v>10.3018</v>
      </c>
      <c r="CR51">
        <v>99.810500000000005</v>
      </c>
      <c r="CS51">
        <v>107.07</v>
      </c>
    </row>
    <row r="52" spans="1:97" x14ac:dyDescent="0.25">
      <c r="A52">
        <v>36</v>
      </c>
      <c r="B52">
        <v>1587211366.9000001</v>
      </c>
      <c r="C52">
        <v>2739.3000001907299</v>
      </c>
      <c r="D52" t="s">
        <v>284</v>
      </c>
      <c r="E52" t="s">
        <v>285</v>
      </c>
      <c r="F52">
        <v>1587211358.9000001</v>
      </c>
      <c r="G52">
        <f t="shared" si="29"/>
        <v>5.3586925392006901E-4</v>
      </c>
      <c r="H52">
        <f t="shared" si="30"/>
        <v>-1.6302367662486541</v>
      </c>
      <c r="I52">
        <f t="shared" si="31"/>
        <v>411.63677419354798</v>
      </c>
      <c r="J52">
        <f t="shared" si="32"/>
        <v>461.10702318455463</v>
      </c>
      <c r="K52">
        <f t="shared" si="33"/>
        <v>46.847890301276962</v>
      </c>
      <c r="L52">
        <f t="shared" si="34"/>
        <v>41.821775578708653</v>
      </c>
      <c r="M52">
        <f t="shared" si="35"/>
        <v>4.5514863945188756E-2</v>
      </c>
      <c r="N52">
        <f t="shared" si="36"/>
        <v>2.7793302155023238</v>
      </c>
      <c r="O52">
        <f t="shared" si="37"/>
        <v>4.5104802013443239E-2</v>
      </c>
      <c r="P52">
        <f t="shared" si="38"/>
        <v>2.8227035661783799E-2</v>
      </c>
      <c r="Q52">
        <f t="shared" si="39"/>
        <v>-1.170036750580645E-2</v>
      </c>
      <c r="R52">
        <f t="shared" si="40"/>
        <v>20.034492965638648</v>
      </c>
      <c r="S52">
        <f t="shared" si="41"/>
        <v>20.142212903225801</v>
      </c>
      <c r="T52">
        <f t="shared" si="42"/>
        <v>2.3673586977445265</v>
      </c>
      <c r="U52">
        <f t="shared" si="43"/>
        <v>49.781880062865596</v>
      </c>
      <c r="V52">
        <f t="shared" si="44"/>
        <v>1.181391730432076</v>
      </c>
      <c r="W52">
        <f t="shared" si="45"/>
        <v>2.3731360264823063</v>
      </c>
      <c r="X52">
        <f t="shared" si="46"/>
        <v>1.1859669673124504</v>
      </c>
      <c r="Y52">
        <f t="shared" si="47"/>
        <v>-23.631834097875043</v>
      </c>
      <c r="Z52">
        <f t="shared" si="48"/>
        <v>5.9051165300499386</v>
      </c>
      <c r="AA52">
        <f t="shared" si="49"/>
        <v>0.42788020498008578</v>
      </c>
      <c r="AB52">
        <f t="shared" si="50"/>
        <v>-17.310537730350827</v>
      </c>
      <c r="AC52">
        <v>-1.21928913028499E-3</v>
      </c>
      <c r="AD52">
        <v>2.35495349838661E-2</v>
      </c>
      <c r="AE52">
        <v>2.6748216680855701</v>
      </c>
      <c r="AF52">
        <v>0</v>
      </c>
      <c r="AG52">
        <v>0</v>
      </c>
      <c r="AH52">
        <f t="shared" si="51"/>
        <v>1</v>
      </c>
      <c r="AI52">
        <f t="shared" si="52"/>
        <v>0</v>
      </c>
      <c r="AJ52">
        <f t="shared" si="53"/>
        <v>54864.691881480278</v>
      </c>
      <c r="AK52">
        <f t="shared" si="54"/>
        <v>-6.1226412903225801E-2</v>
      </c>
      <c r="AL52">
        <f t="shared" si="55"/>
        <v>-3.0000942322580642E-2</v>
      </c>
      <c r="AM52">
        <f t="shared" si="56"/>
        <v>0.49</v>
      </c>
      <c r="AN52">
        <f t="shared" si="57"/>
        <v>0.39</v>
      </c>
      <c r="AO52">
        <v>6.91</v>
      </c>
      <c r="AP52">
        <v>0.5</v>
      </c>
      <c r="AQ52" t="s">
        <v>195</v>
      </c>
      <c r="AR52">
        <v>1587211358.9000001</v>
      </c>
      <c r="AS52">
        <v>411.63677419354798</v>
      </c>
      <c r="AT52">
        <v>410.01335483870997</v>
      </c>
      <c r="AU52">
        <v>11.6280161290323</v>
      </c>
      <c r="AV52">
        <v>11.018061290322599</v>
      </c>
      <c r="AW52">
        <v>600.01158064516096</v>
      </c>
      <c r="AX52">
        <v>101.498709677419</v>
      </c>
      <c r="AY52">
        <v>0.10002542258064499</v>
      </c>
      <c r="AZ52">
        <v>20.1816225806452</v>
      </c>
      <c r="BA52">
        <v>20.142212903225801</v>
      </c>
      <c r="BB52">
        <v>20.343045161290298</v>
      </c>
      <c r="BC52">
        <v>9989.9161290322609</v>
      </c>
      <c r="BD52">
        <v>-6.1226412903225801E-2</v>
      </c>
      <c r="BE52">
        <v>0.282605</v>
      </c>
      <c r="BF52">
        <v>1587211341.4000001</v>
      </c>
      <c r="BG52" t="s">
        <v>286</v>
      </c>
      <c r="BH52">
        <v>7</v>
      </c>
      <c r="BI52">
        <v>8.8119999999999994</v>
      </c>
      <c r="BJ52">
        <v>7.0000000000000007E-2</v>
      </c>
      <c r="BK52">
        <v>410</v>
      </c>
      <c r="BL52">
        <v>11</v>
      </c>
      <c r="BM52">
        <v>0.28999999999999998</v>
      </c>
      <c r="BN52">
        <v>0.08</v>
      </c>
      <c r="BO52">
        <v>1.3852229</v>
      </c>
      <c r="BP52">
        <v>2.8040989058304899</v>
      </c>
      <c r="BQ52">
        <v>0.52633986759263396</v>
      </c>
      <c r="BR52">
        <v>0</v>
      </c>
      <c r="BS52">
        <v>0.52172124549999999</v>
      </c>
      <c r="BT52">
        <v>1.0334224957162399</v>
      </c>
      <c r="BU52">
        <v>0.194941259996019</v>
      </c>
      <c r="BV52">
        <v>0</v>
      </c>
      <c r="BW52">
        <v>0</v>
      </c>
      <c r="BX52">
        <v>2</v>
      </c>
      <c r="BY52" t="s">
        <v>197</v>
      </c>
      <c r="BZ52">
        <v>100</v>
      </c>
      <c r="CA52">
        <v>100</v>
      </c>
      <c r="CB52">
        <v>8.8119999999999994</v>
      </c>
      <c r="CC52">
        <v>7.0000000000000007E-2</v>
      </c>
      <c r="CD52">
        <v>2</v>
      </c>
      <c r="CE52">
        <v>631.03399999999999</v>
      </c>
      <c r="CF52">
        <v>393.892</v>
      </c>
      <c r="CG52">
        <v>20.000299999999999</v>
      </c>
      <c r="CH52">
        <v>23.438700000000001</v>
      </c>
      <c r="CI52">
        <v>30.000599999999999</v>
      </c>
      <c r="CJ52">
        <v>23.279499999999999</v>
      </c>
      <c r="CK52">
        <v>23.316400000000002</v>
      </c>
      <c r="CL52">
        <v>19.9026</v>
      </c>
      <c r="CM52">
        <v>31.767399999999999</v>
      </c>
      <c r="CN52">
        <v>6.3542399999999999</v>
      </c>
      <c r="CO52">
        <v>20</v>
      </c>
      <c r="CP52">
        <v>410</v>
      </c>
      <c r="CQ52">
        <v>10.965999999999999</v>
      </c>
      <c r="CR52">
        <v>99.739599999999996</v>
      </c>
      <c r="CS52">
        <v>106.949</v>
      </c>
    </row>
    <row r="53" spans="1:97" x14ac:dyDescent="0.25">
      <c r="A53">
        <v>37</v>
      </c>
      <c r="B53">
        <v>1587211371.9000001</v>
      </c>
      <c r="C53">
        <v>2744.3000001907299</v>
      </c>
      <c r="D53" t="s">
        <v>287</v>
      </c>
      <c r="E53" t="s">
        <v>288</v>
      </c>
      <c r="F53">
        <v>1587211363.5451601</v>
      </c>
      <c r="G53">
        <f t="shared" si="29"/>
        <v>5.348201313268245E-4</v>
      </c>
      <c r="H53">
        <f t="shared" si="30"/>
        <v>-1.6269270320730345</v>
      </c>
      <c r="I53">
        <f t="shared" si="31"/>
        <v>411.63487096774202</v>
      </c>
      <c r="J53">
        <f t="shared" si="32"/>
        <v>461.08469246728095</v>
      </c>
      <c r="K53">
        <f t="shared" si="33"/>
        <v>46.845318537998089</v>
      </c>
      <c r="L53">
        <f t="shared" si="34"/>
        <v>41.821311717477947</v>
      </c>
      <c r="M53">
        <f t="shared" si="35"/>
        <v>4.544015841885856E-2</v>
      </c>
      <c r="N53">
        <f t="shared" si="36"/>
        <v>2.7805017902817455</v>
      </c>
      <c r="O53">
        <f t="shared" si="37"/>
        <v>4.5031605512589321E-2</v>
      </c>
      <c r="P53">
        <f t="shared" si="38"/>
        <v>2.8181154027464482E-2</v>
      </c>
      <c r="Q53">
        <f t="shared" si="39"/>
        <v>-8.1869604091935489E-3</v>
      </c>
      <c r="R53">
        <f t="shared" si="40"/>
        <v>20.03482170680919</v>
      </c>
      <c r="S53">
        <f t="shared" si="41"/>
        <v>20.142812903225799</v>
      </c>
      <c r="T53">
        <f t="shared" si="42"/>
        <v>2.3674465633011494</v>
      </c>
      <c r="U53">
        <f t="shared" si="43"/>
        <v>49.802945064889414</v>
      </c>
      <c r="V53">
        <f t="shared" si="44"/>
        <v>1.181888802395118</v>
      </c>
      <c r="W53">
        <f t="shared" si="45"/>
        <v>2.3731303457159161</v>
      </c>
      <c r="X53">
        <f t="shared" si="46"/>
        <v>1.1855577609060315</v>
      </c>
      <c r="Y53">
        <f t="shared" si="47"/>
        <v>-23.585567791512961</v>
      </c>
      <c r="Z53">
        <f t="shared" si="48"/>
        <v>5.8118616001556038</v>
      </c>
      <c r="AA53">
        <f t="shared" si="49"/>
        <v>0.42094679154347775</v>
      </c>
      <c r="AB53">
        <f t="shared" si="50"/>
        <v>-17.360946360223075</v>
      </c>
      <c r="AC53">
        <v>-1.2200879082916E-3</v>
      </c>
      <c r="AD53">
        <v>2.3564962703300101E-2</v>
      </c>
      <c r="AE53">
        <v>2.6759247774558399</v>
      </c>
      <c r="AF53">
        <v>0</v>
      </c>
      <c r="AG53">
        <v>0</v>
      </c>
      <c r="AH53">
        <f t="shared" si="51"/>
        <v>1</v>
      </c>
      <c r="AI53">
        <f t="shared" si="52"/>
        <v>0</v>
      </c>
      <c r="AJ53">
        <f t="shared" si="53"/>
        <v>54899.163377622404</v>
      </c>
      <c r="AK53">
        <f t="shared" si="54"/>
        <v>-4.2841237096774197E-2</v>
      </c>
      <c r="AL53">
        <f t="shared" si="55"/>
        <v>-2.0992206177419356E-2</v>
      </c>
      <c r="AM53">
        <f t="shared" si="56"/>
        <v>0.49</v>
      </c>
      <c r="AN53">
        <f t="shared" si="57"/>
        <v>0.39</v>
      </c>
      <c r="AO53">
        <v>6.91</v>
      </c>
      <c r="AP53">
        <v>0.5</v>
      </c>
      <c r="AQ53" t="s">
        <v>195</v>
      </c>
      <c r="AR53">
        <v>1587211363.5451601</v>
      </c>
      <c r="AS53">
        <v>411.63487096774202</v>
      </c>
      <c r="AT53">
        <v>410.01480645161303</v>
      </c>
      <c r="AU53">
        <v>11.632983870967699</v>
      </c>
      <c r="AV53">
        <v>11.0242419354839</v>
      </c>
      <c r="AW53">
        <v>600.02703225806499</v>
      </c>
      <c r="AX53">
        <v>101.498032258065</v>
      </c>
      <c r="AY53">
        <v>0.100045716129032</v>
      </c>
      <c r="AZ53">
        <v>20.1815838709677</v>
      </c>
      <c r="BA53">
        <v>20.142812903225799</v>
      </c>
      <c r="BB53">
        <v>20.3433064516129</v>
      </c>
      <c r="BC53">
        <v>9996.5274193548394</v>
      </c>
      <c r="BD53">
        <v>-4.2841237096774197E-2</v>
      </c>
      <c r="BE53">
        <v>0.282605</v>
      </c>
      <c r="BF53">
        <v>1587211341.4000001</v>
      </c>
      <c r="BG53" t="s">
        <v>286</v>
      </c>
      <c r="BH53">
        <v>7</v>
      </c>
      <c r="BI53">
        <v>8.8119999999999994</v>
      </c>
      <c r="BJ53">
        <v>7.0000000000000007E-2</v>
      </c>
      <c r="BK53">
        <v>410</v>
      </c>
      <c r="BL53">
        <v>11</v>
      </c>
      <c r="BM53">
        <v>0.28999999999999998</v>
      </c>
      <c r="BN53">
        <v>0.08</v>
      </c>
      <c r="BO53">
        <v>1.6188555769230799</v>
      </c>
      <c r="BP53">
        <v>-2.6326901733120099E-2</v>
      </c>
      <c r="BQ53">
        <v>3.85839723806033E-2</v>
      </c>
      <c r="BR53">
        <v>1</v>
      </c>
      <c r="BS53">
        <v>0.60903217307692303</v>
      </c>
      <c r="BT53">
        <v>-3.2116366430465599E-3</v>
      </c>
      <c r="BU53">
        <v>1.13454745463371E-2</v>
      </c>
      <c r="BV53">
        <v>1</v>
      </c>
      <c r="BW53">
        <v>2</v>
      </c>
      <c r="BX53">
        <v>2</v>
      </c>
      <c r="BY53" t="s">
        <v>217</v>
      </c>
      <c r="BZ53">
        <v>100</v>
      </c>
      <c r="CA53">
        <v>100</v>
      </c>
      <c r="CB53">
        <v>8.8119999999999994</v>
      </c>
      <c r="CC53">
        <v>7.0000000000000007E-2</v>
      </c>
      <c r="CD53">
        <v>2</v>
      </c>
      <c r="CE53">
        <v>631.04100000000005</v>
      </c>
      <c r="CF53">
        <v>393.96699999999998</v>
      </c>
      <c r="CG53">
        <v>20.000399999999999</v>
      </c>
      <c r="CH53">
        <v>23.4466</v>
      </c>
      <c r="CI53">
        <v>30.000599999999999</v>
      </c>
      <c r="CJ53">
        <v>23.287800000000001</v>
      </c>
      <c r="CK53">
        <v>23.3247</v>
      </c>
      <c r="CL53">
        <v>19.902899999999999</v>
      </c>
      <c r="CM53">
        <v>32.042499999999997</v>
      </c>
      <c r="CN53">
        <v>6.3542399999999999</v>
      </c>
      <c r="CO53">
        <v>20</v>
      </c>
      <c r="CP53">
        <v>410</v>
      </c>
      <c r="CQ53">
        <v>10.9626</v>
      </c>
      <c r="CR53">
        <v>99.736099999999993</v>
      </c>
      <c r="CS53">
        <v>106.94799999999999</v>
      </c>
    </row>
    <row r="54" spans="1:97" x14ac:dyDescent="0.25">
      <c r="A54">
        <v>38</v>
      </c>
      <c r="B54">
        <v>1587211376.9000001</v>
      </c>
      <c r="C54">
        <v>2749.3000001907299</v>
      </c>
      <c r="D54" t="s">
        <v>289</v>
      </c>
      <c r="E54" t="s">
        <v>290</v>
      </c>
      <c r="F54">
        <v>1587211368.33548</v>
      </c>
      <c r="G54">
        <f t="shared" si="29"/>
        <v>5.354304703647383E-4</v>
      </c>
      <c r="H54">
        <f t="shared" si="30"/>
        <v>-1.6312836402018285</v>
      </c>
      <c r="I54">
        <f t="shared" si="31"/>
        <v>411.63306451612902</v>
      </c>
      <c r="J54">
        <f t="shared" si="32"/>
        <v>461.16878731495268</v>
      </c>
      <c r="K54">
        <f t="shared" si="33"/>
        <v>46.853443390465735</v>
      </c>
      <c r="L54">
        <f t="shared" si="34"/>
        <v>41.820754171679923</v>
      </c>
      <c r="M54">
        <f t="shared" si="35"/>
        <v>4.5494177669513657E-2</v>
      </c>
      <c r="N54">
        <f t="shared" si="36"/>
        <v>2.7806877005169679</v>
      </c>
      <c r="O54">
        <f t="shared" si="37"/>
        <v>4.5084684647089097E-2</v>
      </c>
      <c r="P54">
        <f t="shared" si="38"/>
        <v>2.821441190728833E-2</v>
      </c>
      <c r="Q54">
        <f t="shared" si="39"/>
        <v>-3.3327850541322516E-3</v>
      </c>
      <c r="R54">
        <f t="shared" si="40"/>
        <v>20.035396929298042</v>
      </c>
      <c r="S54">
        <f t="shared" si="41"/>
        <v>20.1454870967742</v>
      </c>
      <c r="T54">
        <f t="shared" si="42"/>
        <v>2.3678382138911034</v>
      </c>
      <c r="U54">
        <f t="shared" si="43"/>
        <v>49.819819227467548</v>
      </c>
      <c r="V54">
        <f t="shared" si="44"/>
        <v>1.1823406635404075</v>
      </c>
      <c r="W54">
        <f t="shared" si="45"/>
        <v>2.3732335481629736</v>
      </c>
      <c r="X54">
        <f t="shared" si="46"/>
        <v>1.1854975503506959</v>
      </c>
      <c r="Y54">
        <f t="shared" si="47"/>
        <v>-23.612483743084958</v>
      </c>
      <c r="Z54">
        <f t="shared" si="48"/>
        <v>5.5167776194178897</v>
      </c>
      <c r="AA54">
        <f t="shared" si="49"/>
        <v>0.39955437077563094</v>
      </c>
      <c r="AB54">
        <f t="shared" si="50"/>
        <v>-17.699484537945569</v>
      </c>
      <c r="AC54">
        <v>-1.2202146917940199E-3</v>
      </c>
      <c r="AD54">
        <v>2.3567411419073502E-2</v>
      </c>
      <c r="AE54">
        <v>2.6760998207364199</v>
      </c>
      <c r="AF54">
        <v>0</v>
      </c>
      <c r="AG54">
        <v>0</v>
      </c>
      <c r="AH54">
        <f t="shared" si="51"/>
        <v>1</v>
      </c>
      <c r="AI54">
        <f t="shared" si="52"/>
        <v>0</v>
      </c>
      <c r="AJ54">
        <f t="shared" si="53"/>
        <v>54904.483726214574</v>
      </c>
      <c r="AK54">
        <f t="shared" si="54"/>
        <v>-1.7440005516128999E-2</v>
      </c>
      <c r="AL54">
        <f t="shared" si="55"/>
        <v>-8.545602702903209E-3</v>
      </c>
      <c r="AM54">
        <f t="shared" si="56"/>
        <v>0.49</v>
      </c>
      <c r="AN54">
        <f t="shared" si="57"/>
        <v>0.39</v>
      </c>
      <c r="AO54">
        <v>6.91</v>
      </c>
      <c r="AP54">
        <v>0.5</v>
      </c>
      <c r="AQ54" t="s">
        <v>195</v>
      </c>
      <c r="AR54">
        <v>1587211368.33548</v>
      </c>
      <c r="AS54">
        <v>411.63306451612902</v>
      </c>
      <c r="AT54">
        <v>410.00825806451599</v>
      </c>
      <c r="AU54">
        <v>11.637535483871</v>
      </c>
      <c r="AV54">
        <v>11.0280967741935</v>
      </c>
      <c r="AW54">
        <v>600.02222580645196</v>
      </c>
      <c r="AX54">
        <v>101.497129032258</v>
      </c>
      <c r="AY54">
        <v>0.100040332258065</v>
      </c>
      <c r="AZ54">
        <v>20.1822870967742</v>
      </c>
      <c r="BA54">
        <v>20.1454870967742</v>
      </c>
      <c r="BB54">
        <v>20.343367741935499</v>
      </c>
      <c r="BC54">
        <v>9997.6551612903204</v>
      </c>
      <c r="BD54">
        <v>-1.7440005516128999E-2</v>
      </c>
      <c r="BE54">
        <v>0.282605</v>
      </c>
      <c r="BF54">
        <v>1587211341.4000001</v>
      </c>
      <c r="BG54" t="s">
        <v>286</v>
      </c>
      <c r="BH54">
        <v>7</v>
      </c>
      <c r="BI54">
        <v>8.8119999999999994</v>
      </c>
      <c r="BJ54">
        <v>7.0000000000000007E-2</v>
      </c>
      <c r="BK54">
        <v>410</v>
      </c>
      <c r="BL54">
        <v>11</v>
      </c>
      <c r="BM54">
        <v>0.28999999999999998</v>
      </c>
      <c r="BN54">
        <v>0.08</v>
      </c>
      <c r="BO54">
        <v>1.62475307692308</v>
      </c>
      <c r="BP54">
        <v>2.0696491078288901E-2</v>
      </c>
      <c r="BQ54">
        <v>2.5738860961772698E-2</v>
      </c>
      <c r="BR54">
        <v>1</v>
      </c>
      <c r="BS54">
        <v>0.60971261538461496</v>
      </c>
      <c r="BT54">
        <v>-1.1440621531626401E-3</v>
      </c>
      <c r="BU54">
        <v>2.6756115343674601E-3</v>
      </c>
      <c r="BV54">
        <v>1</v>
      </c>
      <c r="BW54">
        <v>2</v>
      </c>
      <c r="BX54">
        <v>2</v>
      </c>
      <c r="BY54" t="s">
        <v>217</v>
      </c>
      <c r="BZ54">
        <v>100</v>
      </c>
      <c r="CA54">
        <v>100</v>
      </c>
      <c r="CB54">
        <v>8.8119999999999994</v>
      </c>
      <c r="CC54">
        <v>7.0000000000000007E-2</v>
      </c>
      <c r="CD54">
        <v>2</v>
      </c>
      <c r="CE54">
        <v>631.78700000000003</v>
      </c>
      <c r="CF54">
        <v>394.00599999999997</v>
      </c>
      <c r="CG54">
        <v>20.000499999999999</v>
      </c>
      <c r="CH54">
        <v>23.454899999999999</v>
      </c>
      <c r="CI54">
        <v>30.000699999999998</v>
      </c>
      <c r="CJ54">
        <v>23.296600000000002</v>
      </c>
      <c r="CK54">
        <v>23.333600000000001</v>
      </c>
      <c r="CL54">
        <v>19.904900000000001</v>
      </c>
      <c r="CM54">
        <v>32.042499999999997</v>
      </c>
      <c r="CN54">
        <v>6.3542399999999999</v>
      </c>
      <c r="CO54">
        <v>20</v>
      </c>
      <c r="CP54">
        <v>410</v>
      </c>
      <c r="CQ54">
        <v>10.962899999999999</v>
      </c>
      <c r="CR54">
        <v>99.737200000000001</v>
      </c>
      <c r="CS54">
        <v>106.947</v>
      </c>
    </row>
    <row r="55" spans="1:97" x14ac:dyDescent="0.25">
      <c r="A55">
        <v>39</v>
      </c>
      <c r="B55">
        <v>1587211381.9000001</v>
      </c>
      <c r="C55">
        <v>2754.3000001907299</v>
      </c>
      <c r="D55" t="s">
        <v>291</v>
      </c>
      <c r="E55" t="s">
        <v>292</v>
      </c>
      <c r="F55">
        <v>1587211373.2709701</v>
      </c>
      <c r="G55">
        <f t="shared" si="29"/>
        <v>5.3723746049945474E-4</v>
      </c>
      <c r="H55">
        <f t="shared" si="30"/>
        <v>-1.6340311787254862</v>
      </c>
      <c r="I55">
        <f t="shared" si="31"/>
        <v>411.63416129032299</v>
      </c>
      <c r="J55">
        <f t="shared" si="32"/>
        <v>461.06988022294922</v>
      </c>
      <c r="K55">
        <f t="shared" si="33"/>
        <v>46.843070304094951</v>
      </c>
      <c r="L55">
        <f t="shared" si="34"/>
        <v>41.820575977693217</v>
      </c>
      <c r="M55">
        <f t="shared" si="35"/>
        <v>4.5652049374998283E-2</v>
      </c>
      <c r="N55">
        <f t="shared" si="36"/>
        <v>2.7817366391097349</v>
      </c>
      <c r="O55">
        <f t="shared" si="37"/>
        <v>4.5239877276908841E-2</v>
      </c>
      <c r="P55">
        <f t="shared" si="38"/>
        <v>2.831164504996575E-2</v>
      </c>
      <c r="Q55">
        <f t="shared" si="39"/>
        <v>-2.3838101944548473E-3</v>
      </c>
      <c r="R55">
        <f t="shared" si="40"/>
        <v>20.037039850180786</v>
      </c>
      <c r="S55">
        <f t="shared" si="41"/>
        <v>20.147222580645199</v>
      </c>
      <c r="T55">
        <f t="shared" si="42"/>
        <v>2.3680924155769638</v>
      </c>
      <c r="U55">
        <f t="shared" si="43"/>
        <v>49.827976929849171</v>
      </c>
      <c r="V55">
        <f t="shared" si="44"/>
        <v>1.1826864244230404</v>
      </c>
      <c r="W55">
        <f t="shared" si="45"/>
        <v>2.3735389178816102</v>
      </c>
      <c r="X55">
        <f t="shared" si="46"/>
        <v>1.1854059911539234</v>
      </c>
      <c r="Y55">
        <f t="shared" si="47"/>
        <v>-23.692172008025953</v>
      </c>
      <c r="Z55">
        <f t="shared" si="48"/>
        <v>5.5706221619118477</v>
      </c>
      <c r="AA55">
        <f t="shared" si="49"/>
        <v>0.40330981898786317</v>
      </c>
      <c r="AB55">
        <f t="shared" si="50"/>
        <v>-17.720623837320694</v>
      </c>
      <c r="AC55">
        <v>-1.2209301818292E-3</v>
      </c>
      <c r="AD55">
        <v>2.35812305020092E-2</v>
      </c>
      <c r="AE55">
        <v>2.67708743275585</v>
      </c>
      <c r="AF55">
        <v>0</v>
      </c>
      <c r="AG55">
        <v>0</v>
      </c>
      <c r="AH55">
        <f t="shared" si="51"/>
        <v>1</v>
      </c>
      <c r="AI55">
        <f t="shared" si="52"/>
        <v>0</v>
      </c>
      <c r="AJ55">
        <f t="shared" si="53"/>
        <v>54934.956182973889</v>
      </c>
      <c r="AK55">
        <f t="shared" si="54"/>
        <v>-1.24741506774194E-2</v>
      </c>
      <c r="AL55">
        <f t="shared" si="55"/>
        <v>-6.1123338319355059E-3</v>
      </c>
      <c r="AM55">
        <f t="shared" si="56"/>
        <v>0.49</v>
      </c>
      <c r="AN55">
        <f t="shared" si="57"/>
        <v>0.39</v>
      </c>
      <c r="AO55">
        <v>6.91</v>
      </c>
      <c r="AP55">
        <v>0.5</v>
      </c>
      <c r="AQ55" t="s">
        <v>195</v>
      </c>
      <c r="AR55">
        <v>1587211373.2709701</v>
      </c>
      <c r="AS55">
        <v>411.63416129032299</v>
      </c>
      <c r="AT55">
        <v>410.00706451612899</v>
      </c>
      <c r="AU55">
        <v>11.641019354838701</v>
      </c>
      <c r="AV55">
        <v>11.029532258064499</v>
      </c>
      <c r="AW55">
        <v>600.02832258064495</v>
      </c>
      <c r="AX55">
        <v>101.496451612903</v>
      </c>
      <c r="AY55">
        <v>0.100014158064516</v>
      </c>
      <c r="AZ55">
        <v>20.1843677419355</v>
      </c>
      <c r="BA55">
        <v>20.147222580645199</v>
      </c>
      <c r="BB55">
        <v>20.346203225806502</v>
      </c>
      <c r="BC55">
        <v>10003.5841935484</v>
      </c>
      <c r="BD55">
        <v>-1.24741506774194E-2</v>
      </c>
      <c r="BE55">
        <v>0.282605</v>
      </c>
      <c r="BF55">
        <v>1587211341.4000001</v>
      </c>
      <c r="BG55" t="s">
        <v>286</v>
      </c>
      <c r="BH55">
        <v>7</v>
      </c>
      <c r="BI55">
        <v>8.8119999999999994</v>
      </c>
      <c r="BJ55">
        <v>7.0000000000000007E-2</v>
      </c>
      <c r="BK55">
        <v>410</v>
      </c>
      <c r="BL55">
        <v>11</v>
      </c>
      <c r="BM55">
        <v>0.28999999999999998</v>
      </c>
      <c r="BN55">
        <v>0.08</v>
      </c>
      <c r="BO55">
        <v>1.62944076923077</v>
      </c>
      <c r="BP55">
        <v>4.2389208571672797E-2</v>
      </c>
      <c r="BQ55">
        <v>2.5531405008655101E-2</v>
      </c>
      <c r="BR55">
        <v>1</v>
      </c>
      <c r="BS55">
        <v>0.61098828846153896</v>
      </c>
      <c r="BT55">
        <v>1.8618876462050699E-2</v>
      </c>
      <c r="BU55">
        <v>4.0918318698848497E-3</v>
      </c>
      <c r="BV55">
        <v>1</v>
      </c>
      <c r="BW55">
        <v>2</v>
      </c>
      <c r="BX55">
        <v>2</v>
      </c>
      <c r="BY55" t="s">
        <v>217</v>
      </c>
      <c r="BZ55">
        <v>100</v>
      </c>
      <c r="CA55">
        <v>100</v>
      </c>
      <c r="CB55">
        <v>8.8119999999999994</v>
      </c>
      <c r="CC55">
        <v>7.0000000000000007E-2</v>
      </c>
      <c r="CD55">
        <v>2</v>
      </c>
      <c r="CE55">
        <v>631.57500000000005</v>
      </c>
      <c r="CF55">
        <v>394.21899999999999</v>
      </c>
      <c r="CG55">
        <v>20.000499999999999</v>
      </c>
      <c r="CH55">
        <v>23.463799999999999</v>
      </c>
      <c r="CI55">
        <v>30.000599999999999</v>
      </c>
      <c r="CJ55">
        <v>23.305</v>
      </c>
      <c r="CK55">
        <v>23.342300000000002</v>
      </c>
      <c r="CL55">
        <v>19.9038</v>
      </c>
      <c r="CM55">
        <v>32.042499999999997</v>
      </c>
      <c r="CN55">
        <v>5.9836900000000002</v>
      </c>
      <c r="CO55">
        <v>20</v>
      </c>
      <c r="CP55">
        <v>410</v>
      </c>
      <c r="CQ55">
        <v>10.962899999999999</v>
      </c>
      <c r="CR55">
        <v>99.737200000000001</v>
      </c>
      <c r="CS55">
        <v>106.946</v>
      </c>
    </row>
    <row r="56" spans="1:97" x14ac:dyDescent="0.25">
      <c r="A56">
        <v>40</v>
      </c>
      <c r="B56">
        <v>1587211386.9000001</v>
      </c>
      <c r="C56">
        <v>2759.3000001907299</v>
      </c>
      <c r="D56" t="s">
        <v>293</v>
      </c>
      <c r="E56" t="s">
        <v>294</v>
      </c>
      <c r="F56">
        <v>1587211378.2709701</v>
      </c>
      <c r="G56">
        <f t="shared" si="29"/>
        <v>5.3915503902705506E-4</v>
      </c>
      <c r="H56">
        <f t="shared" si="30"/>
        <v>-1.6363996128772087</v>
      </c>
      <c r="I56">
        <f t="shared" si="31"/>
        <v>411.62883870967698</v>
      </c>
      <c r="J56">
        <f t="shared" si="32"/>
        <v>460.94725728912505</v>
      </c>
      <c r="K56">
        <f t="shared" si="33"/>
        <v>46.8299532415108</v>
      </c>
      <c r="L56">
        <f t="shared" si="34"/>
        <v>41.819446725855045</v>
      </c>
      <c r="M56">
        <f t="shared" si="35"/>
        <v>4.5813317523975293E-2</v>
      </c>
      <c r="N56">
        <f t="shared" si="36"/>
        <v>2.7799473965068264</v>
      </c>
      <c r="O56">
        <f t="shared" si="37"/>
        <v>4.5397977989627976E-2</v>
      </c>
      <c r="P56">
        <f t="shared" si="38"/>
        <v>2.8410738902219221E-2</v>
      </c>
      <c r="Q56">
        <f t="shared" si="39"/>
        <v>-3.4501555302290268E-3</v>
      </c>
      <c r="R56">
        <f t="shared" si="40"/>
        <v>20.038825371750523</v>
      </c>
      <c r="S56">
        <f t="shared" si="41"/>
        <v>20.1496580645161</v>
      </c>
      <c r="T56">
        <f t="shared" si="42"/>
        <v>2.3684491887482988</v>
      </c>
      <c r="U56">
        <f t="shared" si="43"/>
        <v>49.832755817072758</v>
      </c>
      <c r="V56">
        <f t="shared" si="44"/>
        <v>1.1829758775325048</v>
      </c>
      <c r="W56">
        <f t="shared" si="45"/>
        <v>2.3738921481183985</v>
      </c>
      <c r="X56">
        <f t="shared" si="46"/>
        <v>1.185473311215794</v>
      </c>
      <c r="Y56">
        <f t="shared" si="47"/>
        <v>-23.776737221093128</v>
      </c>
      <c r="Z56">
        <f t="shared" si="48"/>
        <v>5.5626879406826086</v>
      </c>
      <c r="AA56">
        <f t="shared" si="49"/>
        <v>0.40300458026411029</v>
      </c>
      <c r="AB56">
        <f t="shared" si="50"/>
        <v>-17.814494855676639</v>
      </c>
      <c r="AC56">
        <v>-1.2197098825158801E-3</v>
      </c>
      <c r="AD56">
        <v>2.3557661456197199E-2</v>
      </c>
      <c r="AE56">
        <v>2.67540278528586</v>
      </c>
      <c r="AF56">
        <v>0</v>
      </c>
      <c r="AG56">
        <v>0</v>
      </c>
      <c r="AH56">
        <f t="shared" si="51"/>
        <v>1</v>
      </c>
      <c r="AI56">
        <f t="shared" si="52"/>
        <v>0</v>
      </c>
      <c r="AJ56">
        <f t="shared" si="53"/>
        <v>54881.808413868683</v>
      </c>
      <c r="AK56">
        <f t="shared" si="54"/>
        <v>-1.8054189064516099E-2</v>
      </c>
      <c r="AL56">
        <f t="shared" si="55"/>
        <v>-8.8465526416128884E-3</v>
      </c>
      <c r="AM56">
        <f t="shared" si="56"/>
        <v>0.49</v>
      </c>
      <c r="AN56">
        <f t="shared" si="57"/>
        <v>0.39</v>
      </c>
      <c r="AO56">
        <v>6.91</v>
      </c>
      <c r="AP56">
        <v>0.5</v>
      </c>
      <c r="AQ56" t="s">
        <v>195</v>
      </c>
      <c r="AR56">
        <v>1587211378.2709701</v>
      </c>
      <c r="AS56">
        <v>411.62883870967698</v>
      </c>
      <c r="AT56">
        <v>409.99990322580601</v>
      </c>
      <c r="AU56">
        <v>11.644032258064501</v>
      </c>
      <c r="AV56">
        <v>11.030358064516101</v>
      </c>
      <c r="AW56">
        <v>600.02209677419398</v>
      </c>
      <c r="AX56">
        <v>101.495</v>
      </c>
      <c r="AY56">
        <v>0.100036093548387</v>
      </c>
      <c r="AZ56">
        <v>20.186774193548398</v>
      </c>
      <c r="BA56">
        <v>20.1496580645161</v>
      </c>
      <c r="BB56">
        <v>20.347435483870999</v>
      </c>
      <c r="BC56">
        <v>9993.7287096774198</v>
      </c>
      <c r="BD56">
        <v>-1.8054189064516099E-2</v>
      </c>
      <c r="BE56">
        <v>0.282605</v>
      </c>
      <c r="BF56">
        <v>1587211341.4000001</v>
      </c>
      <c r="BG56" t="s">
        <v>286</v>
      </c>
      <c r="BH56">
        <v>7</v>
      </c>
      <c r="BI56">
        <v>8.8119999999999994</v>
      </c>
      <c r="BJ56">
        <v>7.0000000000000007E-2</v>
      </c>
      <c r="BK56">
        <v>410</v>
      </c>
      <c r="BL56">
        <v>11</v>
      </c>
      <c r="BM56">
        <v>0.28999999999999998</v>
      </c>
      <c r="BN56">
        <v>0.08</v>
      </c>
      <c r="BO56">
        <v>1.62530519230769</v>
      </c>
      <c r="BP56">
        <v>9.8672415265100896E-3</v>
      </c>
      <c r="BQ56">
        <v>2.58070883591776E-2</v>
      </c>
      <c r="BR56">
        <v>1</v>
      </c>
      <c r="BS56">
        <v>0.61178088461538505</v>
      </c>
      <c r="BT56">
        <v>2.3925580124647901E-2</v>
      </c>
      <c r="BU56">
        <v>4.5127119326061997E-3</v>
      </c>
      <c r="BV56">
        <v>1</v>
      </c>
      <c r="BW56">
        <v>2</v>
      </c>
      <c r="BX56">
        <v>2</v>
      </c>
      <c r="BY56" t="s">
        <v>217</v>
      </c>
      <c r="BZ56">
        <v>100</v>
      </c>
      <c r="CA56">
        <v>100</v>
      </c>
      <c r="CB56">
        <v>8.8119999999999994</v>
      </c>
      <c r="CC56">
        <v>7.0000000000000007E-2</v>
      </c>
      <c r="CD56">
        <v>2</v>
      </c>
      <c r="CE56">
        <v>631.61900000000003</v>
      </c>
      <c r="CF56">
        <v>394.048</v>
      </c>
      <c r="CG56">
        <v>20.000299999999999</v>
      </c>
      <c r="CH56">
        <v>23.472200000000001</v>
      </c>
      <c r="CI56">
        <v>30.000599999999999</v>
      </c>
      <c r="CJ56">
        <v>23.313300000000002</v>
      </c>
      <c r="CK56">
        <v>23.350200000000001</v>
      </c>
      <c r="CL56">
        <v>19.904199999999999</v>
      </c>
      <c r="CM56">
        <v>32.3277</v>
      </c>
      <c r="CN56">
        <v>5.9836900000000002</v>
      </c>
      <c r="CO56">
        <v>20</v>
      </c>
      <c r="CP56">
        <v>410</v>
      </c>
      <c r="CQ56">
        <v>10.961</v>
      </c>
      <c r="CR56">
        <v>99.735500000000002</v>
      </c>
      <c r="CS56">
        <v>106.944</v>
      </c>
    </row>
    <row r="57" spans="1:97" x14ac:dyDescent="0.25">
      <c r="A57">
        <v>41</v>
      </c>
      <c r="B57">
        <v>1587211391.9000001</v>
      </c>
      <c r="C57">
        <v>2764.3000001907299</v>
      </c>
      <c r="D57" t="s">
        <v>295</v>
      </c>
      <c r="E57" t="s">
        <v>296</v>
      </c>
      <c r="F57">
        <v>1587211383.2709701</v>
      </c>
      <c r="G57">
        <f t="shared" si="29"/>
        <v>5.4928081379989951E-4</v>
      </c>
      <c r="H57">
        <f t="shared" si="30"/>
        <v>-1.6335681595142064</v>
      </c>
      <c r="I57">
        <f t="shared" si="31"/>
        <v>411.62725806451601</v>
      </c>
      <c r="J57">
        <f t="shared" si="32"/>
        <v>459.79447430736684</v>
      </c>
      <c r="K57">
        <f t="shared" si="33"/>
        <v>46.712242072384228</v>
      </c>
      <c r="L57">
        <f t="shared" si="34"/>
        <v>41.818754240721361</v>
      </c>
      <c r="M57">
        <f t="shared" si="35"/>
        <v>4.6682883333061462E-2</v>
      </c>
      <c r="N57">
        <f t="shared" si="36"/>
        <v>2.7813504992641951</v>
      </c>
      <c r="O57">
        <f t="shared" si="37"/>
        <v>4.6251922752095456E-2</v>
      </c>
      <c r="P57">
        <f t="shared" si="38"/>
        <v>2.8945840119234022E-2</v>
      </c>
      <c r="Q57">
        <f t="shared" si="39"/>
        <v>-5.2694754901645227E-3</v>
      </c>
      <c r="R57">
        <f t="shared" si="40"/>
        <v>20.038377966902566</v>
      </c>
      <c r="S57">
        <f t="shared" si="41"/>
        <v>20.150206451612899</v>
      </c>
      <c r="T57">
        <f t="shared" si="42"/>
        <v>2.3685295282758889</v>
      </c>
      <c r="U57">
        <f t="shared" si="43"/>
        <v>49.831280912636835</v>
      </c>
      <c r="V57">
        <f t="shared" si="44"/>
        <v>1.1831069951667894</v>
      </c>
      <c r="W57">
        <f t="shared" si="45"/>
        <v>2.3742255336381737</v>
      </c>
      <c r="X57">
        <f t="shared" si="46"/>
        <v>1.1854225331090995</v>
      </c>
      <c r="Y57">
        <f t="shared" si="47"/>
        <v>-24.223283888575569</v>
      </c>
      <c r="Z57">
        <f t="shared" si="48"/>
        <v>5.8237933681281087</v>
      </c>
      <c r="AA57">
        <f t="shared" si="49"/>
        <v>0.42171433534839603</v>
      </c>
      <c r="AB57">
        <f t="shared" si="50"/>
        <v>-17.98304566058923</v>
      </c>
      <c r="AC57">
        <v>-1.22066676188851E-3</v>
      </c>
      <c r="AD57">
        <v>2.35761427693667E-2</v>
      </c>
      <c r="AE57">
        <v>2.6767238713412</v>
      </c>
      <c r="AF57">
        <v>0</v>
      </c>
      <c r="AG57">
        <v>0</v>
      </c>
      <c r="AH57">
        <f t="shared" si="51"/>
        <v>1</v>
      </c>
      <c r="AI57">
        <f t="shared" si="52"/>
        <v>0</v>
      </c>
      <c r="AJ57">
        <f t="shared" si="53"/>
        <v>54922.652663861671</v>
      </c>
      <c r="AK57">
        <f t="shared" si="54"/>
        <v>-2.7574440032258101E-2</v>
      </c>
      <c r="AL57">
        <f t="shared" si="55"/>
        <v>-1.3511475615806469E-2</v>
      </c>
      <c r="AM57">
        <f t="shared" si="56"/>
        <v>0.49</v>
      </c>
      <c r="AN57">
        <f t="shared" si="57"/>
        <v>0.39</v>
      </c>
      <c r="AO57">
        <v>6.91</v>
      </c>
      <c r="AP57">
        <v>0.5</v>
      </c>
      <c r="AQ57" t="s">
        <v>195</v>
      </c>
      <c r="AR57">
        <v>1587211383.2709701</v>
      </c>
      <c r="AS57">
        <v>411.62725806451601</v>
      </c>
      <c r="AT57">
        <v>410.00638709677401</v>
      </c>
      <c r="AU57">
        <v>11.6454709677419</v>
      </c>
      <c r="AV57">
        <v>11.020274193548399</v>
      </c>
      <c r="AW57">
        <v>600.02383870967697</v>
      </c>
      <c r="AX57">
        <v>101.493741935484</v>
      </c>
      <c r="AY57">
        <v>0.10000197096774199</v>
      </c>
      <c r="AZ57">
        <v>20.189045161290299</v>
      </c>
      <c r="BA57">
        <v>20.150206451612899</v>
      </c>
      <c r="BB57">
        <v>20.349883870967702</v>
      </c>
      <c r="BC57">
        <v>10001.692903225799</v>
      </c>
      <c r="BD57">
        <v>-2.7574440032258101E-2</v>
      </c>
      <c r="BE57">
        <v>0.282605</v>
      </c>
      <c r="BF57">
        <v>1587211341.4000001</v>
      </c>
      <c r="BG57" t="s">
        <v>286</v>
      </c>
      <c r="BH57">
        <v>7</v>
      </c>
      <c r="BI57">
        <v>8.8119999999999994</v>
      </c>
      <c r="BJ57">
        <v>7.0000000000000007E-2</v>
      </c>
      <c r="BK57">
        <v>410</v>
      </c>
      <c r="BL57">
        <v>11</v>
      </c>
      <c r="BM57">
        <v>0.28999999999999998</v>
      </c>
      <c r="BN57">
        <v>0.08</v>
      </c>
      <c r="BO57">
        <v>1.61819057692308</v>
      </c>
      <c r="BP57">
        <v>-5.1936497908310703E-2</v>
      </c>
      <c r="BQ57">
        <v>2.9320768919859099E-2</v>
      </c>
      <c r="BR57">
        <v>1</v>
      </c>
      <c r="BS57">
        <v>0.61877665384615399</v>
      </c>
      <c r="BT57">
        <v>9.3575258260052793E-2</v>
      </c>
      <c r="BU57">
        <v>1.4530392866048601E-2</v>
      </c>
      <c r="BV57">
        <v>1</v>
      </c>
      <c r="BW57">
        <v>2</v>
      </c>
      <c r="BX57">
        <v>2</v>
      </c>
      <c r="BY57" t="s">
        <v>217</v>
      </c>
      <c r="BZ57">
        <v>100</v>
      </c>
      <c r="CA57">
        <v>100</v>
      </c>
      <c r="CB57">
        <v>8.8119999999999994</v>
      </c>
      <c r="CC57">
        <v>7.0000000000000007E-2</v>
      </c>
      <c r="CD57">
        <v>2</v>
      </c>
      <c r="CE57">
        <v>631.54</v>
      </c>
      <c r="CF57">
        <v>394.11700000000002</v>
      </c>
      <c r="CG57">
        <v>20.0002</v>
      </c>
      <c r="CH57">
        <v>23.4801</v>
      </c>
      <c r="CI57">
        <v>30.000699999999998</v>
      </c>
      <c r="CJ57">
        <v>23.322099999999999</v>
      </c>
      <c r="CK57">
        <v>23.359500000000001</v>
      </c>
      <c r="CL57">
        <v>19.9011</v>
      </c>
      <c r="CM57">
        <v>32.3277</v>
      </c>
      <c r="CN57">
        <v>5.9836900000000002</v>
      </c>
      <c r="CO57">
        <v>20</v>
      </c>
      <c r="CP57">
        <v>410</v>
      </c>
      <c r="CQ57">
        <v>10.972300000000001</v>
      </c>
      <c r="CR57">
        <v>99.736699999999999</v>
      </c>
      <c r="CS57">
        <v>106.943</v>
      </c>
    </row>
    <row r="58" spans="1:97" x14ac:dyDescent="0.25">
      <c r="A58">
        <v>42</v>
      </c>
      <c r="B58">
        <v>1587211764.4000001</v>
      </c>
      <c r="C58">
        <v>3136.8000001907299</v>
      </c>
      <c r="D58" t="s">
        <v>299</v>
      </c>
      <c r="E58" t="s">
        <v>300</v>
      </c>
      <c r="F58">
        <v>1587211756.4000001</v>
      </c>
      <c r="G58">
        <f t="shared" si="29"/>
        <v>3.4318061596740924E-4</v>
      </c>
      <c r="H58">
        <f t="shared" si="30"/>
        <v>-1.1578764943669067</v>
      </c>
      <c r="I58">
        <f t="shared" si="31"/>
        <v>412.05506451612899</v>
      </c>
      <c r="J58">
        <f t="shared" si="32"/>
        <v>467.64677844829549</v>
      </c>
      <c r="K58">
        <f t="shared" si="33"/>
        <v>47.50903550935076</v>
      </c>
      <c r="L58">
        <f t="shared" si="34"/>
        <v>41.861378275417778</v>
      </c>
      <c r="M58">
        <f t="shared" si="35"/>
        <v>2.9125043528986653E-2</v>
      </c>
      <c r="N58">
        <f t="shared" si="36"/>
        <v>2.7799811111517676</v>
      </c>
      <c r="O58">
        <f t="shared" si="37"/>
        <v>2.8956582979080485E-2</v>
      </c>
      <c r="P58">
        <f t="shared" si="38"/>
        <v>1.8112918508457438E-2</v>
      </c>
      <c r="Q58">
        <f t="shared" si="39"/>
        <v>-8.9479493111806491E-3</v>
      </c>
      <c r="R58">
        <f t="shared" si="40"/>
        <v>20.250081453768409</v>
      </c>
      <c r="S58">
        <f t="shared" si="41"/>
        <v>20.296948387096801</v>
      </c>
      <c r="T58">
        <f t="shared" si="42"/>
        <v>2.3901134369407111</v>
      </c>
      <c r="U58">
        <f t="shared" si="43"/>
        <v>50.369414684155913</v>
      </c>
      <c r="V58">
        <f t="shared" si="44"/>
        <v>1.2074115645851822</v>
      </c>
      <c r="W58">
        <f t="shared" si="45"/>
        <v>2.3971125576033008</v>
      </c>
      <c r="X58">
        <f t="shared" si="46"/>
        <v>1.1827018723555289</v>
      </c>
      <c r="Y58">
        <f t="shared" si="47"/>
        <v>-15.134265164162748</v>
      </c>
      <c r="Z58">
        <f t="shared" si="48"/>
        <v>7.0943744825175186</v>
      </c>
      <c r="AA58">
        <f t="shared" si="49"/>
        <v>0.51476764323150026</v>
      </c>
      <c r="AB58">
        <f t="shared" si="50"/>
        <v>-7.5340709877249106</v>
      </c>
      <c r="AC58">
        <v>-1.21858538029431E-3</v>
      </c>
      <c r="AD58">
        <v>2.35359426499284E-2</v>
      </c>
      <c r="AE58">
        <v>2.6738493932952601</v>
      </c>
      <c r="AF58">
        <v>0</v>
      </c>
      <c r="AG58">
        <v>0</v>
      </c>
      <c r="AH58">
        <f t="shared" si="51"/>
        <v>1</v>
      </c>
      <c r="AI58">
        <f t="shared" si="52"/>
        <v>0</v>
      </c>
      <c r="AJ58">
        <f t="shared" si="53"/>
        <v>54803.749347806908</v>
      </c>
      <c r="AK58">
        <f t="shared" si="54"/>
        <v>-4.68233872903226E-2</v>
      </c>
      <c r="AL58">
        <f t="shared" si="55"/>
        <v>-2.2943459772258073E-2</v>
      </c>
      <c r="AM58">
        <f t="shared" si="56"/>
        <v>0.49</v>
      </c>
      <c r="AN58">
        <f t="shared" si="57"/>
        <v>0.39</v>
      </c>
      <c r="AO58">
        <v>12.14</v>
      </c>
      <c r="AP58">
        <v>0.5</v>
      </c>
      <c r="AQ58" t="s">
        <v>195</v>
      </c>
      <c r="AR58">
        <v>1587211756.4000001</v>
      </c>
      <c r="AS58">
        <v>412.05506451612899</v>
      </c>
      <c r="AT58">
        <v>409.99845161290301</v>
      </c>
      <c r="AU58">
        <v>11.8849419354839</v>
      </c>
      <c r="AV58">
        <v>11.1988387096774</v>
      </c>
      <c r="AW58">
        <v>600.011387096774</v>
      </c>
      <c r="AX58">
        <v>101.491677419355</v>
      </c>
      <c r="AY58">
        <v>0.100031748387097</v>
      </c>
      <c r="AZ58">
        <v>20.344283870967701</v>
      </c>
      <c r="BA58">
        <v>20.296948387096801</v>
      </c>
      <c r="BB58">
        <v>20.504696774193501</v>
      </c>
      <c r="BC58">
        <v>9984.8419354838697</v>
      </c>
      <c r="BD58">
        <v>-4.68233872903226E-2</v>
      </c>
      <c r="BE58">
        <v>0.282605</v>
      </c>
      <c r="BF58">
        <v>1587211730</v>
      </c>
      <c r="BG58" t="s">
        <v>301</v>
      </c>
      <c r="BH58">
        <v>8</v>
      </c>
      <c r="BI58">
        <v>8.7889999999999997</v>
      </c>
      <c r="BJ58">
        <v>8.3000000000000004E-2</v>
      </c>
      <c r="BK58">
        <v>410</v>
      </c>
      <c r="BL58">
        <v>11</v>
      </c>
      <c r="BM58">
        <v>0.21</v>
      </c>
      <c r="BN58">
        <v>0.11</v>
      </c>
      <c r="BO58">
        <v>2.06167326923077</v>
      </c>
      <c r="BP58">
        <v>-1.9427798172972199E-2</v>
      </c>
      <c r="BQ58">
        <v>2.7186320918457501E-2</v>
      </c>
      <c r="BR58">
        <v>1</v>
      </c>
      <c r="BS58">
        <v>0.674625769230769</v>
      </c>
      <c r="BT58">
        <v>8.4680013660036593E-2</v>
      </c>
      <c r="BU58">
        <v>1.8841868592635098E-2</v>
      </c>
      <c r="BV58">
        <v>1</v>
      </c>
      <c r="BW58">
        <v>2</v>
      </c>
      <c r="BX58">
        <v>2</v>
      </c>
      <c r="BY58" t="s">
        <v>217</v>
      </c>
      <c r="BZ58">
        <v>100</v>
      </c>
      <c r="CA58">
        <v>100</v>
      </c>
      <c r="CB58">
        <v>8.7889999999999997</v>
      </c>
      <c r="CC58">
        <v>8.3000000000000004E-2</v>
      </c>
      <c r="CD58">
        <v>2</v>
      </c>
      <c r="CE58">
        <v>633.06600000000003</v>
      </c>
      <c r="CF58">
        <v>392.90100000000001</v>
      </c>
      <c r="CG58">
        <v>20</v>
      </c>
      <c r="CH58">
        <v>24.066099999999999</v>
      </c>
      <c r="CI58">
        <v>30.000599999999999</v>
      </c>
      <c r="CJ58">
        <v>23.934899999999999</v>
      </c>
      <c r="CK58">
        <v>23.9711</v>
      </c>
      <c r="CL58">
        <v>19.894500000000001</v>
      </c>
      <c r="CM58">
        <v>33.409700000000001</v>
      </c>
      <c r="CN58">
        <v>4.1271899999999997</v>
      </c>
      <c r="CO58">
        <v>20</v>
      </c>
      <c r="CP58">
        <v>410</v>
      </c>
      <c r="CQ58">
        <v>11.157999999999999</v>
      </c>
      <c r="CR58">
        <v>99.6845</v>
      </c>
      <c r="CS58">
        <v>106.85299999999999</v>
      </c>
    </row>
    <row r="59" spans="1:97" x14ac:dyDescent="0.25">
      <c r="A59">
        <v>43</v>
      </c>
      <c r="B59">
        <v>1587211769.4000001</v>
      </c>
      <c r="C59">
        <v>3141.8000001907299</v>
      </c>
      <c r="D59" t="s">
        <v>302</v>
      </c>
      <c r="E59" t="s">
        <v>303</v>
      </c>
      <c r="F59">
        <v>1587211761.0451601</v>
      </c>
      <c r="G59">
        <f t="shared" si="29"/>
        <v>3.3833096090406391E-4</v>
      </c>
      <c r="H59">
        <f t="shared" si="30"/>
        <v>-1.1559459564190133</v>
      </c>
      <c r="I59">
        <f t="shared" si="31"/>
        <v>412.057677419355</v>
      </c>
      <c r="J59">
        <f t="shared" si="32"/>
        <v>468.47507173802683</v>
      </c>
      <c r="K59">
        <f t="shared" si="33"/>
        <v>47.592923566125577</v>
      </c>
      <c r="L59">
        <f t="shared" si="34"/>
        <v>41.861415322480944</v>
      </c>
      <c r="M59">
        <f t="shared" si="35"/>
        <v>2.8698404893998074E-2</v>
      </c>
      <c r="N59">
        <f t="shared" si="36"/>
        <v>2.7814128863434315</v>
      </c>
      <c r="O59">
        <f t="shared" si="37"/>
        <v>2.8534912316380213E-2</v>
      </c>
      <c r="P59">
        <f t="shared" si="38"/>
        <v>1.7848931575359644E-2</v>
      </c>
      <c r="Q59">
        <f t="shared" si="39"/>
        <v>-1.0618095131632253E-2</v>
      </c>
      <c r="R59">
        <f t="shared" si="40"/>
        <v>20.25112347605199</v>
      </c>
      <c r="S59">
        <f t="shared" si="41"/>
        <v>20.2952451612903</v>
      </c>
      <c r="T59">
        <f t="shared" si="42"/>
        <v>2.3898619285756992</v>
      </c>
      <c r="U59">
        <f t="shared" si="43"/>
        <v>50.338384628980968</v>
      </c>
      <c r="V59">
        <f t="shared" si="44"/>
        <v>1.2066436985654763</v>
      </c>
      <c r="W59">
        <f t="shared" si="45"/>
        <v>2.397064799474681</v>
      </c>
      <c r="X59">
        <f t="shared" si="46"/>
        <v>1.183218230010223</v>
      </c>
      <c r="Y59">
        <f t="shared" si="47"/>
        <v>-14.920395375869219</v>
      </c>
      <c r="Z59">
        <f t="shared" si="48"/>
        <v>7.3050581585357257</v>
      </c>
      <c r="AA59">
        <f t="shared" si="49"/>
        <v>0.5297765036764408</v>
      </c>
      <c r="AB59">
        <f t="shared" si="50"/>
        <v>-7.0961788087886859</v>
      </c>
      <c r="AC59">
        <v>-1.2195603355945701E-3</v>
      </c>
      <c r="AD59">
        <v>2.3554773084302701E-2</v>
      </c>
      <c r="AE59">
        <v>2.67519625553579</v>
      </c>
      <c r="AF59">
        <v>0</v>
      </c>
      <c r="AG59">
        <v>0</v>
      </c>
      <c r="AH59">
        <f t="shared" si="51"/>
        <v>1</v>
      </c>
      <c r="AI59">
        <f t="shared" si="52"/>
        <v>0</v>
      </c>
      <c r="AJ59">
        <f t="shared" si="53"/>
        <v>54845.863479729705</v>
      </c>
      <c r="AK59">
        <f t="shared" si="54"/>
        <v>-5.5563030516129E-2</v>
      </c>
      <c r="AL59">
        <f t="shared" si="55"/>
        <v>-2.722588495290321E-2</v>
      </c>
      <c r="AM59">
        <f t="shared" si="56"/>
        <v>0.49</v>
      </c>
      <c r="AN59">
        <f t="shared" si="57"/>
        <v>0.39</v>
      </c>
      <c r="AO59">
        <v>12.14</v>
      </c>
      <c r="AP59">
        <v>0.5</v>
      </c>
      <c r="AQ59" t="s">
        <v>195</v>
      </c>
      <c r="AR59">
        <v>1587211761.0451601</v>
      </c>
      <c r="AS59">
        <v>412.057677419355</v>
      </c>
      <c r="AT59">
        <v>410.00096774193503</v>
      </c>
      <c r="AU59">
        <v>11.8774483870968</v>
      </c>
      <c r="AV59">
        <v>11.201048387096799</v>
      </c>
      <c r="AW59">
        <v>600.02264516129003</v>
      </c>
      <c r="AX59">
        <v>101.491129032258</v>
      </c>
      <c r="AY59">
        <v>0.100025838709677</v>
      </c>
      <c r="AZ59">
        <v>20.3439612903226</v>
      </c>
      <c r="BA59">
        <v>20.2952451612903</v>
      </c>
      <c r="BB59">
        <v>20.505193548387101</v>
      </c>
      <c r="BC59">
        <v>9992.8845161290301</v>
      </c>
      <c r="BD59">
        <v>-5.5563030516129E-2</v>
      </c>
      <c r="BE59">
        <v>0.282605</v>
      </c>
      <c r="BF59">
        <v>1587211730</v>
      </c>
      <c r="BG59" t="s">
        <v>301</v>
      </c>
      <c r="BH59">
        <v>8</v>
      </c>
      <c r="BI59">
        <v>8.7889999999999997</v>
      </c>
      <c r="BJ59">
        <v>8.3000000000000004E-2</v>
      </c>
      <c r="BK59">
        <v>410</v>
      </c>
      <c r="BL59">
        <v>11</v>
      </c>
      <c r="BM59">
        <v>0.21</v>
      </c>
      <c r="BN59">
        <v>0.11</v>
      </c>
      <c r="BO59">
        <v>2.0561444230769199</v>
      </c>
      <c r="BP59">
        <v>4.2291317339708701E-2</v>
      </c>
      <c r="BQ59">
        <v>2.5365074065720101E-2</v>
      </c>
      <c r="BR59">
        <v>1</v>
      </c>
      <c r="BS59">
        <v>0.67839836538461495</v>
      </c>
      <c r="BT59">
        <v>-2.8551337829761301E-2</v>
      </c>
      <c r="BU59">
        <v>1.3574475418436101E-2</v>
      </c>
      <c r="BV59">
        <v>1</v>
      </c>
      <c r="BW59">
        <v>2</v>
      </c>
      <c r="BX59">
        <v>2</v>
      </c>
      <c r="BY59" t="s">
        <v>217</v>
      </c>
      <c r="BZ59">
        <v>100</v>
      </c>
      <c r="CA59">
        <v>100</v>
      </c>
      <c r="CB59">
        <v>8.7889999999999997</v>
      </c>
      <c r="CC59">
        <v>8.3000000000000004E-2</v>
      </c>
      <c r="CD59">
        <v>2</v>
      </c>
      <c r="CE59">
        <v>633.03499999999997</v>
      </c>
      <c r="CF59">
        <v>393.13200000000001</v>
      </c>
      <c r="CG59">
        <v>20</v>
      </c>
      <c r="CH59">
        <v>24.072199999999999</v>
      </c>
      <c r="CI59">
        <v>30.000499999999999</v>
      </c>
      <c r="CJ59">
        <v>23.941700000000001</v>
      </c>
      <c r="CK59">
        <v>23.9787</v>
      </c>
      <c r="CL59">
        <v>19.895399999999999</v>
      </c>
      <c r="CM59">
        <v>33.409700000000001</v>
      </c>
      <c r="CN59">
        <v>4.1271899999999997</v>
      </c>
      <c r="CO59">
        <v>20</v>
      </c>
      <c r="CP59">
        <v>410</v>
      </c>
      <c r="CQ59">
        <v>11.1557</v>
      </c>
      <c r="CR59">
        <v>99.683000000000007</v>
      </c>
      <c r="CS59">
        <v>106.852</v>
      </c>
    </row>
    <row r="60" spans="1:97" x14ac:dyDescent="0.25">
      <c r="A60">
        <v>44</v>
      </c>
      <c r="B60">
        <v>1587211774.4000001</v>
      </c>
      <c r="C60">
        <v>3146.8000001907299</v>
      </c>
      <c r="D60" t="s">
        <v>304</v>
      </c>
      <c r="E60" t="s">
        <v>305</v>
      </c>
      <c r="F60">
        <v>1587211765.83548</v>
      </c>
      <c r="G60">
        <f t="shared" si="29"/>
        <v>3.3416072253841193E-4</v>
      </c>
      <c r="H60">
        <f t="shared" si="30"/>
        <v>-1.1603534309358823</v>
      </c>
      <c r="I60">
        <f t="shared" si="31"/>
        <v>412.060580645161</v>
      </c>
      <c r="J60">
        <f t="shared" si="32"/>
        <v>469.54522267137116</v>
      </c>
      <c r="K60">
        <f t="shared" si="33"/>
        <v>47.701437499722616</v>
      </c>
      <c r="L60">
        <f t="shared" si="34"/>
        <v>41.861531295999285</v>
      </c>
      <c r="M60">
        <f t="shared" si="35"/>
        <v>2.8333361147172137E-2</v>
      </c>
      <c r="N60">
        <f t="shared" si="36"/>
        <v>2.7832980990219824</v>
      </c>
      <c r="O60">
        <f t="shared" si="37"/>
        <v>2.8174096195781803E-2</v>
      </c>
      <c r="P60">
        <f t="shared" si="38"/>
        <v>1.762304467963503E-2</v>
      </c>
      <c r="Q60">
        <f t="shared" si="39"/>
        <v>-1.3495972572193548E-2</v>
      </c>
      <c r="R60">
        <f t="shared" si="40"/>
        <v>20.252529594689683</v>
      </c>
      <c r="S60">
        <f t="shared" si="41"/>
        <v>20.295054838709699</v>
      </c>
      <c r="T60">
        <f t="shared" si="42"/>
        <v>2.389833825861571</v>
      </c>
      <c r="U60">
        <f t="shared" si="43"/>
        <v>50.320689187156695</v>
      </c>
      <c r="V60">
        <f t="shared" si="44"/>
        <v>1.2062361095449616</v>
      </c>
      <c r="W60">
        <f t="shared" si="45"/>
        <v>2.3970977524942727</v>
      </c>
      <c r="X60">
        <f t="shared" si="46"/>
        <v>1.1835977163166094</v>
      </c>
      <c r="Y60">
        <f t="shared" si="47"/>
        <v>-14.736487863943966</v>
      </c>
      <c r="Z60">
        <f t="shared" si="48"/>
        <v>7.3719668875822189</v>
      </c>
      <c r="AA60">
        <f t="shared" si="49"/>
        <v>0.53426681783393293</v>
      </c>
      <c r="AB60">
        <f t="shared" si="50"/>
        <v>-6.8437501311000082</v>
      </c>
      <c r="AC60">
        <v>-1.22084480056669E-3</v>
      </c>
      <c r="AD60">
        <v>2.3579581435369899E-2</v>
      </c>
      <c r="AE60">
        <v>2.6769695987661901</v>
      </c>
      <c r="AF60">
        <v>0</v>
      </c>
      <c r="AG60">
        <v>0</v>
      </c>
      <c r="AH60">
        <f t="shared" si="51"/>
        <v>1</v>
      </c>
      <c r="AI60">
        <f t="shared" si="52"/>
        <v>0</v>
      </c>
      <c r="AJ60">
        <f t="shared" si="53"/>
        <v>54901.219091790488</v>
      </c>
      <c r="AK60">
        <f t="shared" si="54"/>
        <v>-7.0622567096774197E-2</v>
      </c>
      <c r="AL60">
        <f t="shared" si="55"/>
        <v>-3.4605057877419354E-2</v>
      </c>
      <c r="AM60">
        <f t="shared" si="56"/>
        <v>0.49</v>
      </c>
      <c r="AN60">
        <f t="shared" si="57"/>
        <v>0.39</v>
      </c>
      <c r="AO60">
        <v>12.14</v>
      </c>
      <c r="AP60">
        <v>0.5</v>
      </c>
      <c r="AQ60" t="s">
        <v>195</v>
      </c>
      <c r="AR60">
        <v>1587211765.83548</v>
      </c>
      <c r="AS60">
        <v>412.060580645161</v>
      </c>
      <c r="AT60">
        <v>409.99145161290301</v>
      </c>
      <c r="AU60">
        <v>11.8734870967742</v>
      </c>
      <c r="AV60">
        <v>11.205412903225801</v>
      </c>
      <c r="AW60">
        <v>600.01477419354796</v>
      </c>
      <c r="AX60">
        <v>101.49077419354801</v>
      </c>
      <c r="AY60">
        <v>9.9946351612903203E-2</v>
      </c>
      <c r="AZ60">
        <v>20.344183870967701</v>
      </c>
      <c r="BA60">
        <v>20.295054838709699</v>
      </c>
      <c r="BB60">
        <v>20.507845161290302</v>
      </c>
      <c r="BC60">
        <v>10003.444193548399</v>
      </c>
      <c r="BD60">
        <v>-7.0622567096774197E-2</v>
      </c>
      <c r="BE60">
        <v>0.282605</v>
      </c>
      <c r="BF60">
        <v>1587211730</v>
      </c>
      <c r="BG60" t="s">
        <v>301</v>
      </c>
      <c r="BH60">
        <v>8</v>
      </c>
      <c r="BI60">
        <v>8.7889999999999997</v>
      </c>
      <c r="BJ60">
        <v>8.3000000000000004E-2</v>
      </c>
      <c r="BK60">
        <v>410</v>
      </c>
      <c r="BL60">
        <v>11</v>
      </c>
      <c r="BM60">
        <v>0.21</v>
      </c>
      <c r="BN60">
        <v>0.11</v>
      </c>
      <c r="BO60">
        <v>2.0598778846153798</v>
      </c>
      <c r="BP60">
        <v>0.10415068727056501</v>
      </c>
      <c r="BQ60">
        <v>2.6347830033006999E-2</v>
      </c>
      <c r="BR60">
        <v>0</v>
      </c>
      <c r="BS60">
        <v>0.67727857692307702</v>
      </c>
      <c r="BT60">
        <v>-0.109878876462056</v>
      </c>
      <c r="BU60">
        <v>1.40740761021354E-2</v>
      </c>
      <c r="BV60">
        <v>0</v>
      </c>
      <c r="BW60">
        <v>0</v>
      </c>
      <c r="BX60">
        <v>2</v>
      </c>
      <c r="BY60" t="s">
        <v>197</v>
      </c>
      <c r="BZ60">
        <v>100</v>
      </c>
      <c r="CA60">
        <v>100</v>
      </c>
      <c r="CB60">
        <v>8.7889999999999997</v>
      </c>
      <c r="CC60">
        <v>8.3000000000000004E-2</v>
      </c>
      <c r="CD60">
        <v>2</v>
      </c>
      <c r="CE60">
        <v>633.19500000000005</v>
      </c>
      <c r="CF60">
        <v>392.97699999999998</v>
      </c>
      <c r="CG60">
        <v>19.9999</v>
      </c>
      <c r="CH60">
        <v>24.0791</v>
      </c>
      <c r="CI60">
        <v>30.000499999999999</v>
      </c>
      <c r="CJ60">
        <v>23.949000000000002</v>
      </c>
      <c r="CK60">
        <v>23.985199999999999</v>
      </c>
      <c r="CL60">
        <v>19.895700000000001</v>
      </c>
      <c r="CM60">
        <v>33.409700000000001</v>
      </c>
      <c r="CN60">
        <v>4.1271899999999997</v>
      </c>
      <c r="CO60">
        <v>20</v>
      </c>
      <c r="CP60">
        <v>410</v>
      </c>
      <c r="CQ60">
        <v>11.1454</v>
      </c>
      <c r="CR60">
        <v>99.683400000000006</v>
      </c>
      <c r="CS60">
        <v>106.852</v>
      </c>
    </row>
    <row r="61" spans="1:97" x14ac:dyDescent="0.25">
      <c r="A61">
        <v>45</v>
      </c>
      <c r="B61">
        <v>1587211779.4000001</v>
      </c>
      <c r="C61">
        <v>3151.8000001907299</v>
      </c>
      <c r="D61" t="s">
        <v>306</v>
      </c>
      <c r="E61" t="s">
        <v>307</v>
      </c>
      <c r="F61">
        <v>1587211770.7709701</v>
      </c>
      <c r="G61">
        <f t="shared" si="29"/>
        <v>3.3127323284687311E-4</v>
      </c>
      <c r="H61">
        <f t="shared" si="30"/>
        <v>-1.1576688592653399</v>
      </c>
      <c r="I61">
        <f t="shared" si="31"/>
        <v>412.06299999999999</v>
      </c>
      <c r="J61">
        <f t="shared" si="32"/>
        <v>469.96730602904142</v>
      </c>
      <c r="K61">
        <f t="shared" si="33"/>
        <v>47.744131302771827</v>
      </c>
      <c r="L61">
        <f t="shared" si="34"/>
        <v>41.861614041293222</v>
      </c>
      <c r="M61">
        <f t="shared" si="35"/>
        <v>2.8085655046228439E-2</v>
      </c>
      <c r="N61">
        <f t="shared" si="36"/>
        <v>2.7838351775445815</v>
      </c>
      <c r="O61">
        <f t="shared" si="37"/>
        <v>2.7929184399050556E-2</v>
      </c>
      <c r="P61">
        <f t="shared" si="38"/>
        <v>1.7469725710630473E-2</v>
      </c>
      <c r="Q61">
        <f t="shared" si="39"/>
        <v>-9.9591843905806488E-3</v>
      </c>
      <c r="R61">
        <f t="shared" si="40"/>
        <v>20.254414079909154</v>
      </c>
      <c r="S61">
        <f t="shared" si="41"/>
        <v>20.294719354838701</v>
      </c>
      <c r="T61">
        <f t="shared" si="42"/>
        <v>2.3897842895789023</v>
      </c>
      <c r="U61">
        <f t="shared" si="43"/>
        <v>50.312922511117854</v>
      </c>
      <c r="V61">
        <f t="shared" si="44"/>
        <v>1.2061285104596557</v>
      </c>
      <c r="W61">
        <f t="shared" si="45"/>
        <v>2.3972539265496504</v>
      </c>
      <c r="X61">
        <f t="shared" si="46"/>
        <v>1.1836557791192466</v>
      </c>
      <c r="Y61">
        <f t="shared" si="47"/>
        <v>-14.609149568547105</v>
      </c>
      <c r="Z61">
        <f t="shared" si="48"/>
        <v>7.582051980899668</v>
      </c>
      <c r="AA61">
        <f t="shared" si="49"/>
        <v>0.54938827430592729</v>
      </c>
      <c r="AB61">
        <f t="shared" si="50"/>
        <v>-6.4876684977320904</v>
      </c>
      <c r="AC61">
        <v>-1.22121088723484E-3</v>
      </c>
      <c r="AD61">
        <v>2.3586652088740299E-2</v>
      </c>
      <c r="AE61">
        <v>2.6774747932635901</v>
      </c>
      <c r="AF61">
        <v>0</v>
      </c>
      <c r="AG61">
        <v>0</v>
      </c>
      <c r="AH61">
        <f t="shared" si="51"/>
        <v>1</v>
      </c>
      <c r="AI61">
        <f t="shared" si="52"/>
        <v>0</v>
      </c>
      <c r="AJ61">
        <f t="shared" si="53"/>
        <v>54916.79951771046</v>
      </c>
      <c r="AK61">
        <f t="shared" si="54"/>
        <v>-5.21150412903226E-2</v>
      </c>
      <c r="AL61">
        <f t="shared" si="55"/>
        <v>-2.5536370232258073E-2</v>
      </c>
      <c r="AM61">
        <f t="shared" si="56"/>
        <v>0.49</v>
      </c>
      <c r="AN61">
        <f t="shared" si="57"/>
        <v>0.39</v>
      </c>
      <c r="AO61">
        <v>12.14</v>
      </c>
      <c r="AP61">
        <v>0.5</v>
      </c>
      <c r="AQ61" t="s">
        <v>195</v>
      </c>
      <c r="AR61">
        <v>1587211770.7709701</v>
      </c>
      <c r="AS61">
        <v>412.06299999999999</v>
      </c>
      <c r="AT61">
        <v>409.99690322580602</v>
      </c>
      <c r="AU61">
        <v>11.872474193548401</v>
      </c>
      <c r="AV61">
        <v>11.210174193548401</v>
      </c>
      <c r="AW61">
        <v>600.01661290322602</v>
      </c>
      <c r="AX61">
        <v>101.490322580645</v>
      </c>
      <c r="AY61">
        <v>0.1000023</v>
      </c>
      <c r="AZ61">
        <v>20.3452387096774</v>
      </c>
      <c r="BA61">
        <v>20.294719354838701</v>
      </c>
      <c r="BB61">
        <v>20.509664516129</v>
      </c>
      <c r="BC61">
        <v>10006.488387096801</v>
      </c>
      <c r="BD61">
        <v>-5.21150412903226E-2</v>
      </c>
      <c r="BE61">
        <v>0.282605</v>
      </c>
      <c r="BF61">
        <v>1587211730</v>
      </c>
      <c r="BG61" t="s">
        <v>301</v>
      </c>
      <c r="BH61">
        <v>8</v>
      </c>
      <c r="BI61">
        <v>8.7889999999999997</v>
      </c>
      <c r="BJ61">
        <v>8.3000000000000004E-2</v>
      </c>
      <c r="BK61">
        <v>410</v>
      </c>
      <c r="BL61">
        <v>11</v>
      </c>
      <c r="BM61">
        <v>0.21</v>
      </c>
      <c r="BN61">
        <v>0.11</v>
      </c>
      <c r="BO61">
        <v>2.0599640384615401</v>
      </c>
      <c r="BP61">
        <v>3.52823870912648E-2</v>
      </c>
      <c r="BQ61">
        <v>2.6531450514118801E-2</v>
      </c>
      <c r="BR61">
        <v>1</v>
      </c>
      <c r="BS61">
        <v>0.66960884615384597</v>
      </c>
      <c r="BT61">
        <v>-8.5963551609321898E-2</v>
      </c>
      <c r="BU61">
        <v>1.1225146228933801E-2</v>
      </c>
      <c r="BV61">
        <v>1</v>
      </c>
      <c r="BW61">
        <v>2</v>
      </c>
      <c r="BX61">
        <v>2</v>
      </c>
      <c r="BY61" t="s">
        <v>217</v>
      </c>
      <c r="BZ61">
        <v>100</v>
      </c>
      <c r="CA61">
        <v>100</v>
      </c>
      <c r="CB61">
        <v>8.7889999999999997</v>
      </c>
      <c r="CC61">
        <v>8.3000000000000004E-2</v>
      </c>
      <c r="CD61">
        <v>2</v>
      </c>
      <c r="CE61">
        <v>633.202</v>
      </c>
      <c r="CF61">
        <v>392.79899999999998</v>
      </c>
      <c r="CG61">
        <v>20.0001</v>
      </c>
      <c r="CH61">
        <v>24.085599999999999</v>
      </c>
      <c r="CI61">
        <v>30.000499999999999</v>
      </c>
      <c r="CJ61">
        <v>23.9558</v>
      </c>
      <c r="CK61">
        <v>23.9923</v>
      </c>
      <c r="CL61">
        <v>19.893999999999998</v>
      </c>
      <c r="CM61">
        <v>33.690600000000003</v>
      </c>
      <c r="CN61">
        <v>4.1271899999999997</v>
      </c>
      <c r="CO61">
        <v>20</v>
      </c>
      <c r="CP61">
        <v>410</v>
      </c>
      <c r="CQ61">
        <v>11.140700000000001</v>
      </c>
      <c r="CR61">
        <v>99.681899999999999</v>
      </c>
      <c r="CS61">
        <v>106.852</v>
      </c>
    </row>
    <row r="62" spans="1:97" x14ac:dyDescent="0.25">
      <c r="A62">
        <v>46</v>
      </c>
      <c r="B62">
        <v>1587211784.4000001</v>
      </c>
      <c r="C62">
        <v>3156.8000001907299</v>
      </c>
      <c r="D62" t="s">
        <v>308</v>
      </c>
      <c r="E62" t="s">
        <v>309</v>
      </c>
      <c r="F62">
        <v>1587211775.7709701</v>
      </c>
      <c r="G62">
        <f t="shared" si="29"/>
        <v>3.310213036255175E-4</v>
      </c>
      <c r="H62">
        <f t="shared" si="30"/>
        <v>-1.1538394507752947</v>
      </c>
      <c r="I62">
        <f t="shared" si="31"/>
        <v>412.06838709677402</v>
      </c>
      <c r="J62">
        <f t="shared" si="32"/>
        <v>469.79305999013724</v>
      </c>
      <c r="K62">
        <f t="shared" si="33"/>
        <v>47.726489715489265</v>
      </c>
      <c r="L62">
        <f t="shared" si="34"/>
        <v>41.862214054982665</v>
      </c>
      <c r="M62">
        <f t="shared" si="35"/>
        <v>2.8070142902439404E-2</v>
      </c>
      <c r="N62">
        <f t="shared" si="36"/>
        <v>2.7850533192695623</v>
      </c>
      <c r="O62">
        <f t="shared" si="37"/>
        <v>2.7913912482712373E-2</v>
      </c>
      <c r="P62">
        <f t="shared" si="38"/>
        <v>1.7460159362380333E-2</v>
      </c>
      <c r="Q62">
        <f t="shared" si="39"/>
        <v>-1.0586906588322577E-2</v>
      </c>
      <c r="R62">
        <f t="shared" si="40"/>
        <v>20.255571124094502</v>
      </c>
      <c r="S62">
        <f t="shared" si="41"/>
        <v>20.2936193548387</v>
      </c>
      <c r="T62">
        <f t="shared" si="42"/>
        <v>2.3896218740392827</v>
      </c>
      <c r="U62">
        <f t="shared" si="43"/>
        <v>50.313344232595114</v>
      </c>
      <c r="V62">
        <f t="shared" si="44"/>
        <v>1.2062172010693368</v>
      </c>
      <c r="W62">
        <f t="shared" si="45"/>
        <v>2.3974101095190137</v>
      </c>
      <c r="X62">
        <f t="shared" si="46"/>
        <v>1.1834046729699459</v>
      </c>
      <c r="Y62">
        <f t="shared" si="47"/>
        <v>-14.598039489885322</v>
      </c>
      <c r="Z62">
        <f t="shared" si="48"/>
        <v>7.9089139909107615</v>
      </c>
      <c r="AA62">
        <f t="shared" si="49"/>
        <v>0.5728215992025254</v>
      </c>
      <c r="AB62">
        <f t="shared" si="50"/>
        <v>-6.1268908063603575</v>
      </c>
      <c r="AC62">
        <v>-1.2220414597438299E-3</v>
      </c>
      <c r="AD62">
        <v>2.3602693892010199E-2</v>
      </c>
      <c r="AE62">
        <v>2.6786205969410202</v>
      </c>
      <c r="AF62">
        <v>0</v>
      </c>
      <c r="AG62">
        <v>0</v>
      </c>
      <c r="AH62">
        <f t="shared" si="51"/>
        <v>1</v>
      </c>
      <c r="AI62">
        <f t="shared" si="52"/>
        <v>0</v>
      </c>
      <c r="AJ62">
        <f t="shared" si="53"/>
        <v>54952.418930069143</v>
      </c>
      <c r="AK62">
        <f t="shared" si="54"/>
        <v>-5.53998251612903E-2</v>
      </c>
      <c r="AL62">
        <f t="shared" si="55"/>
        <v>-2.7145914329032246E-2</v>
      </c>
      <c r="AM62">
        <f t="shared" si="56"/>
        <v>0.49</v>
      </c>
      <c r="AN62">
        <f t="shared" si="57"/>
        <v>0.39</v>
      </c>
      <c r="AO62">
        <v>12.14</v>
      </c>
      <c r="AP62">
        <v>0.5</v>
      </c>
      <c r="AQ62" t="s">
        <v>195</v>
      </c>
      <c r="AR62">
        <v>1587211775.7709701</v>
      </c>
      <c r="AS62">
        <v>412.06838709677402</v>
      </c>
      <c r="AT62">
        <v>410.00983870967701</v>
      </c>
      <c r="AU62">
        <v>11.873332258064501</v>
      </c>
      <c r="AV62">
        <v>11.2115387096774</v>
      </c>
      <c r="AW62">
        <v>600.01861290322597</v>
      </c>
      <c r="AX62">
        <v>101.490451612903</v>
      </c>
      <c r="AY62">
        <v>0.10000124838709699</v>
      </c>
      <c r="AZ62">
        <v>20.346293548387099</v>
      </c>
      <c r="BA62">
        <v>20.2936193548387</v>
      </c>
      <c r="BB62">
        <v>20.512061290322599</v>
      </c>
      <c r="BC62">
        <v>10013.2812903226</v>
      </c>
      <c r="BD62">
        <v>-5.53998251612903E-2</v>
      </c>
      <c r="BE62">
        <v>0.282605</v>
      </c>
      <c r="BF62">
        <v>1587211730</v>
      </c>
      <c r="BG62" t="s">
        <v>301</v>
      </c>
      <c r="BH62">
        <v>8</v>
      </c>
      <c r="BI62">
        <v>8.7889999999999997</v>
      </c>
      <c r="BJ62">
        <v>8.3000000000000004E-2</v>
      </c>
      <c r="BK62">
        <v>410</v>
      </c>
      <c r="BL62">
        <v>11</v>
      </c>
      <c r="BM62">
        <v>0.21</v>
      </c>
      <c r="BN62">
        <v>0.11</v>
      </c>
      <c r="BO62">
        <v>2.0631194230769201</v>
      </c>
      <c r="BP62">
        <v>-5.5132536497916503E-2</v>
      </c>
      <c r="BQ62">
        <v>2.4163600837548899E-2</v>
      </c>
      <c r="BR62">
        <v>1</v>
      </c>
      <c r="BS62">
        <v>0.66528509615384601</v>
      </c>
      <c r="BT62">
        <v>-3.23130248441926E-2</v>
      </c>
      <c r="BU62">
        <v>7.3156212793099697E-3</v>
      </c>
      <c r="BV62">
        <v>1</v>
      </c>
      <c r="BW62">
        <v>2</v>
      </c>
      <c r="BX62">
        <v>2</v>
      </c>
      <c r="BY62" t="s">
        <v>217</v>
      </c>
      <c r="BZ62">
        <v>100</v>
      </c>
      <c r="CA62">
        <v>100</v>
      </c>
      <c r="CB62">
        <v>8.7889999999999997</v>
      </c>
      <c r="CC62">
        <v>8.3000000000000004E-2</v>
      </c>
      <c r="CD62">
        <v>2</v>
      </c>
      <c r="CE62">
        <v>633.46299999999997</v>
      </c>
      <c r="CF62">
        <v>392.79599999999999</v>
      </c>
      <c r="CG62">
        <v>20.0002</v>
      </c>
      <c r="CH62">
        <v>24.091699999999999</v>
      </c>
      <c r="CI62">
        <v>30.000499999999999</v>
      </c>
      <c r="CJ62">
        <v>23.962399999999999</v>
      </c>
      <c r="CK62">
        <v>23.999300000000002</v>
      </c>
      <c r="CL62">
        <v>19.892900000000001</v>
      </c>
      <c r="CM62">
        <v>33.690600000000003</v>
      </c>
      <c r="CN62">
        <v>4.1271899999999997</v>
      </c>
      <c r="CO62">
        <v>20</v>
      </c>
      <c r="CP62">
        <v>410</v>
      </c>
      <c r="CQ62">
        <v>11.1313</v>
      </c>
      <c r="CR62">
        <v>99.681399999999996</v>
      </c>
      <c r="CS62">
        <v>106.85</v>
      </c>
    </row>
    <row r="63" spans="1:97" x14ac:dyDescent="0.25">
      <c r="A63">
        <v>47</v>
      </c>
      <c r="B63">
        <v>1587211789.4000001</v>
      </c>
      <c r="C63">
        <v>3161.8000001907299</v>
      </c>
      <c r="D63" t="s">
        <v>310</v>
      </c>
      <c r="E63" t="s">
        <v>311</v>
      </c>
      <c r="F63">
        <v>1587211780.7709701</v>
      </c>
      <c r="G63">
        <f t="shared" si="29"/>
        <v>3.3401171757870614E-4</v>
      </c>
      <c r="H63">
        <f t="shared" si="30"/>
        <v>-1.1584810012782345</v>
      </c>
      <c r="I63">
        <f t="shared" si="31"/>
        <v>412.074677419355</v>
      </c>
      <c r="J63">
        <f t="shared" si="32"/>
        <v>469.45301117668583</v>
      </c>
      <c r="K63">
        <f t="shared" si="33"/>
        <v>47.691589844155374</v>
      </c>
      <c r="L63">
        <f t="shared" si="34"/>
        <v>41.862542219907063</v>
      </c>
      <c r="M63">
        <f t="shared" si="35"/>
        <v>2.8335547991871386E-2</v>
      </c>
      <c r="N63">
        <f t="shared" si="36"/>
        <v>2.784500715890486</v>
      </c>
      <c r="O63">
        <f t="shared" si="37"/>
        <v>2.8176326908485084E-2</v>
      </c>
      <c r="P63">
        <f t="shared" si="38"/>
        <v>1.7624434980537545E-2</v>
      </c>
      <c r="Q63">
        <f t="shared" si="39"/>
        <v>-5.2859381941935497E-3</v>
      </c>
      <c r="R63">
        <f t="shared" si="40"/>
        <v>20.255784320444885</v>
      </c>
      <c r="S63">
        <f t="shared" si="41"/>
        <v>20.291629032258101</v>
      </c>
      <c r="T63">
        <f t="shared" si="42"/>
        <v>2.3893280265127328</v>
      </c>
      <c r="U63">
        <f t="shared" si="43"/>
        <v>50.316210018001037</v>
      </c>
      <c r="V63">
        <f t="shared" si="44"/>
        <v>1.2063616114246787</v>
      </c>
      <c r="W63">
        <f t="shared" si="45"/>
        <v>2.3975605694329776</v>
      </c>
      <c r="X63">
        <f t="shared" si="46"/>
        <v>1.1829664150880541</v>
      </c>
      <c r="Y63">
        <f t="shared" si="47"/>
        <v>-14.72991674522094</v>
      </c>
      <c r="Z63">
        <f t="shared" si="48"/>
        <v>8.3586672348200857</v>
      </c>
      <c r="AA63">
        <f t="shared" si="49"/>
        <v>0.60551315909590575</v>
      </c>
      <c r="AB63">
        <f t="shared" si="50"/>
        <v>-5.7710222894991432</v>
      </c>
      <c r="AC63">
        <v>-1.22166463107181E-3</v>
      </c>
      <c r="AD63">
        <v>2.35954157659495E-2</v>
      </c>
      <c r="AE63">
        <v>2.6781008131533701</v>
      </c>
      <c r="AF63">
        <v>0</v>
      </c>
      <c r="AG63">
        <v>0</v>
      </c>
      <c r="AH63">
        <f t="shared" si="51"/>
        <v>1</v>
      </c>
      <c r="AI63">
        <f t="shared" si="52"/>
        <v>0</v>
      </c>
      <c r="AJ63">
        <f t="shared" si="53"/>
        <v>54935.964271768127</v>
      </c>
      <c r="AK63">
        <f t="shared" si="54"/>
        <v>-2.76605870967742E-2</v>
      </c>
      <c r="AL63">
        <f t="shared" si="55"/>
        <v>-1.3553687677419358E-2</v>
      </c>
      <c r="AM63">
        <f t="shared" si="56"/>
        <v>0.49</v>
      </c>
      <c r="AN63">
        <f t="shared" si="57"/>
        <v>0.39</v>
      </c>
      <c r="AO63">
        <v>12.14</v>
      </c>
      <c r="AP63">
        <v>0.5</v>
      </c>
      <c r="AQ63" t="s">
        <v>195</v>
      </c>
      <c r="AR63">
        <v>1587211780.7709701</v>
      </c>
      <c r="AS63">
        <v>412.074677419355</v>
      </c>
      <c r="AT63">
        <v>410.00922580645198</v>
      </c>
      <c r="AU63">
        <v>11.8748419354839</v>
      </c>
      <c r="AV63">
        <v>11.2070677419355</v>
      </c>
      <c r="AW63">
        <v>600.01583870967704</v>
      </c>
      <c r="AX63">
        <v>101.489709677419</v>
      </c>
      <c r="AY63">
        <v>9.9988777419354802E-2</v>
      </c>
      <c r="AZ63">
        <v>20.3473096774194</v>
      </c>
      <c r="BA63">
        <v>20.291629032258101</v>
      </c>
      <c r="BB63">
        <v>20.514848387096801</v>
      </c>
      <c r="BC63">
        <v>10010.2667741936</v>
      </c>
      <c r="BD63">
        <v>-2.76605870967742E-2</v>
      </c>
      <c r="BE63">
        <v>0.282605</v>
      </c>
      <c r="BF63">
        <v>1587211730</v>
      </c>
      <c r="BG63" t="s">
        <v>301</v>
      </c>
      <c r="BH63">
        <v>8</v>
      </c>
      <c r="BI63">
        <v>8.7889999999999997</v>
      </c>
      <c r="BJ63">
        <v>8.3000000000000004E-2</v>
      </c>
      <c r="BK63">
        <v>410</v>
      </c>
      <c r="BL63">
        <v>11</v>
      </c>
      <c r="BM63">
        <v>0.21</v>
      </c>
      <c r="BN63">
        <v>0.11</v>
      </c>
      <c r="BO63">
        <v>2.0659857692307702</v>
      </c>
      <c r="BP63">
        <v>8.7514044224361095E-3</v>
      </c>
      <c r="BQ63">
        <v>2.13502705212688E-2</v>
      </c>
      <c r="BR63">
        <v>1</v>
      </c>
      <c r="BS63">
        <v>0.666462557692308</v>
      </c>
      <c r="BT63">
        <v>3.8876593528557803E-2</v>
      </c>
      <c r="BU63">
        <v>9.0523893412255002E-3</v>
      </c>
      <c r="BV63">
        <v>1</v>
      </c>
      <c r="BW63">
        <v>2</v>
      </c>
      <c r="BX63">
        <v>2</v>
      </c>
      <c r="BY63" t="s">
        <v>217</v>
      </c>
      <c r="BZ63">
        <v>100</v>
      </c>
      <c r="CA63">
        <v>100</v>
      </c>
      <c r="CB63">
        <v>8.7889999999999997</v>
      </c>
      <c r="CC63">
        <v>8.3000000000000004E-2</v>
      </c>
      <c r="CD63">
        <v>2</v>
      </c>
      <c r="CE63">
        <v>633.38699999999994</v>
      </c>
      <c r="CF63">
        <v>392.95400000000001</v>
      </c>
      <c r="CG63">
        <v>20.0001</v>
      </c>
      <c r="CH63">
        <v>24.098500000000001</v>
      </c>
      <c r="CI63">
        <v>30.000499999999999</v>
      </c>
      <c r="CJ63">
        <v>23.969899999999999</v>
      </c>
      <c r="CK63">
        <v>24.0061</v>
      </c>
      <c r="CL63">
        <v>19.8949</v>
      </c>
      <c r="CM63">
        <v>33.690600000000003</v>
      </c>
      <c r="CN63">
        <v>4.1271899999999997</v>
      </c>
      <c r="CO63">
        <v>20</v>
      </c>
      <c r="CP63">
        <v>410</v>
      </c>
      <c r="CQ63">
        <v>11.125999999999999</v>
      </c>
      <c r="CR63">
        <v>99.6798</v>
      </c>
      <c r="CS63">
        <v>106.85</v>
      </c>
    </row>
    <row r="64" spans="1:97" x14ac:dyDescent="0.25">
      <c r="A64">
        <v>48</v>
      </c>
      <c r="B64">
        <v>1587212036.4000001</v>
      </c>
      <c r="C64">
        <v>3408.8000001907299</v>
      </c>
      <c r="D64" t="s">
        <v>313</v>
      </c>
      <c r="E64" t="s">
        <v>314</v>
      </c>
      <c r="F64">
        <v>1587212028.40323</v>
      </c>
      <c r="G64">
        <f t="shared" si="29"/>
        <v>8.2393963344547249E-4</v>
      </c>
      <c r="H64">
        <f t="shared" si="30"/>
        <v>-0.97800120341808472</v>
      </c>
      <c r="I64">
        <f t="shared" si="31"/>
        <v>411.128193548387</v>
      </c>
      <c r="J64">
        <f t="shared" si="32"/>
        <v>426.40817668353009</v>
      </c>
      <c r="K64">
        <f t="shared" si="33"/>
        <v>43.32285677804807</v>
      </c>
      <c r="L64">
        <f t="shared" si="34"/>
        <v>41.770418159062366</v>
      </c>
      <c r="M64">
        <f t="shared" si="35"/>
        <v>6.703539605068351E-2</v>
      </c>
      <c r="N64">
        <f t="shared" si="36"/>
        <v>2.7907980379191111</v>
      </c>
      <c r="O64">
        <f t="shared" si="37"/>
        <v>6.6153540653444684E-2</v>
      </c>
      <c r="P64">
        <f t="shared" si="38"/>
        <v>4.1424227558160227E-2</v>
      </c>
      <c r="Q64">
        <f t="shared" si="39"/>
        <v>-2.6187395280967752E-3</v>
      </c>
      <c r="R64">
        <f t="shared" si="40"/>
        <v>20.240835130603163</v>
      </c>
      <c r="S64">
        <f t="shared" si="41"/>
        <v>20.414158064516101</v>
      </c>
      <c r="T64">
        <f t="shared" si="42"/>
        <v>2.4074771132507067</v>
      </c>
      <c r="U64">
        <f t="shared" si="43"/>
        <v>48.207301305507976</v>
      </c>
      <c r="V64">
        <f t="shared" si="44"/>
        <v>1.1643027191484272</v>
      </c>
      <c r="W64">
        <f t="shared" si="45"/>
        <v>2.4151999544006801</v>
      </c>
      <c r="X64">
        <f t="shared" si="46"/>
        <v>1.2431743941022795</v>
      </c>
      <c r="Y64">
        <f t="shared" si="47"/>
        <v>-36.335737834945334</v>
      </c>
      <c r="Z64">
        <f t="shared" si="48"/>
        <v>7.8077737547006212</v>
      </c>
      <c r="AA64">
        <f t="shared" si="49"/>
        <v>0.56502599663896147</v>
      </c>
      <c r="AB64">
        <f t="shared" si="50"/>
        <v>-27.965556823133852</v>
      </c>
      <c r="AC64">
        <v>-1.2218358528673201E-3</v>
      </c>
      <c r="AD64">
        <v>2.3598722769648001E-2</v>
      </c>
      <c r="AE64">
        <v>2.6783370035566301</v>
      </c>
      <c r="AF64">
        <v>0</v>
      </c>
      <c r="AG64">
        <v>0</v>
      </c>
      <c r="AH64">
        <f t="shared" si="51"/>
        <v>1</v>
      </c>
      <c r="AI64">
        <f t="shared" si="52"/>
        <v>0</v>
      </c>
      <c r="AJ64">
        <f t="shared" si="53"/>
        <v>54921.346443674251</v>
      </c>
      <c r="AK64">
        <f t="shared" si="54"/>
        <v>-1.37035035483871E-2</v>
      </c>
      <c r="AL64">
        <f t="shared" si="55"/>
        <v>-6.7147167387096793E-3</v>
      </c>
      <c r="AM64">
        <f t="shared" si="56"/>
        <v>0.49</v>
      </c>
      <c r="AN64">
        <f t="shared" si="57"/>
        <v>0.39</v>
      </c>
      <c r="AO64">
        <v>10.76</v>
      </c>
      <c r="AP64">
        <v>0.5</v>
      </c>
      <c r="AQ64" t="s">
        <v>195</v>
      </c>
      <c r="AR64">
        <v>1587212028.40323</v>
      </c>
      <c r="AS64">
        <v>411.128193548387</v>
      </c>
      <c r="AT64">
        <v>409.98180645161301</v>
      </c>
      <c r="AU64">
        <v>11.4597290322581</v>
      </c>
      <c r="AV64">
        <v>9.9990796774193509</v>
      </c>
      <c r="AW64">
        <v>600.00664516128995</v>
      </c>
      <c r="AX64">
        <v>101.500064516129</v>
      </c>
      <c r="AY64">
        <v>9.9433680645161296E-2</v>
      </c>
      <c r="AZ64">
        <v>20.4660516129032</v>
      </c>
      <c r="BA64">
        <v>20.414158064516101</v>
      </c>
      <c r="BB64">
        <v>20.633306451612899</v>
      </c>
      <c r="BC64">
        <v>10010.6483870968</v>
      </c>
      <c r="BD64">
        <v>-1.37035035483871E-2</v>
      </c>
      <c r="BE64">
        <v>0.282605</v>
      </c>
      <c r="BF64">
        <v>1587212017.4000001</v>
      </c>
      <c r="BG64" t="s">
        <v>315</v>
      </c>
      <c r="BH64">
        <v>9</v>
      </c>
      <c r="BI64">
        <v>8.7609999999999992</v>
      </c>
      <c r="BJ64">
        <v>5.0999999999999997E-2</v>
      </c>
      <c r="BK64">
        <v>410</v>
      </c>
      <c r="BL64">
        <v>10</v>
      </c>
      <c r="BM64">
        <v>0.28000000000000003</v>
      </c>
      <c r="BN64">
        <v>0.06</v>
      </c>
      <c r="BO64">
        <v>0.71253423096153801</v>
      </c>
      <c r="BP64">
        <v>3.8076226475511499</v>
      </c>
      <c r="BQ64">
        <v>0.54160640246115599</v>
      </c>
      <c r="BR64">
        <v>0</v>
      </c>
      <c r="BS64">
        <v>0.91163065926923104</v>
      </c>
      <c r="BT64">
        <v>4.8505908741695896</v>
      </c>
      <c r="BU64">
        <v>0.68397897380280004</v>
      </c>
      <c r="BV64">
        <v>0</v>
      </c>
      <c r="BW64">
        <v>0</v>
      </c>
      <c r="BX64">
        <v>2</v>
      </c>
      <c r="BY64" t="s">
        <v>197</v>
      </c>
      <c r="BZ64">
        <v>100</v>
      </c>
      <c r="CA64">
        <v>100</v>
      </c>
      <c r="CB64">
        <v>8.7609999999999992</v>
      </c>
      <c r="CC64">
        <v>5.0999999999999997E-2</v>
      </c>
      <c r="CD64">
        <v>2</v>
      </c>
      <c r="CE64">
        <v>633.50699999999995</v>
      </c>
      <c r="CF64">
        <v>390.37700000000001</v>
      </c>
      <c r="CG64">
        <v>20</v>
      </c>
      <c r="CH64">
        <v>24.395199999999999</v>
      </c>
      <c r="CI64">
        <v>30.000599999999999</v>
      </c>
      <c r="CJ64">
        <v>24.2941</v>
      </c>
      <c r="CK64">
        <v>24.3276</v>
      </c>
      <c r="CL64">
        <v>19.879200000000001</v>
      </c>
      <c r="CM64">
        <v>40.964100000000002</v>
      </c>
      <c r="CN64">
        <v>0</v>
      </c>
      <c r="CO64">
        <v>20</v>
      </c>
      <c r="CP64">
        <v>410</v>
      </c>
      <c r="CQ64">
        <v>10.143700000000001</v>
      </c>
      <c r="CR64">
        <v>99.659099999999995</v>
      </c>
      <c r="CS64">
        <v>106.803</v>
      </c>
    </row>
    <row r="65" spans="1:97" x14ac:dyDescent="0.25">
      <c r="A65">
        <v>49</v>
      </c>
      <c r="B65">
        <v>1587212041.5</v>
      </c>
      <c r="C65">
        <v>3413.9000000953702</v>
      </c>
      <c r="D65" t="s">
        <v>316</v>
      </c>
      <c r="E65" t="s">
        <v>317</v>
      </c>
      <c r="F65">
        <v>1587212033.0483899</v>
      </c>
      <c r="G65">
        <f t="shared" si="29"/>
        <v>8.4307802609765825E-4</v>
      </c>
      <c r="H65">
        <f t="shared" si="30"/>
        <v>-1.0009181478432421</v>
      </c>
      <c r="I65">
        <f t="shared" si="31"/>
        <v>411.14890322580601</v>
      </c>
      <c r="J65">
        <f t="shared" si="32"/>
        <v>426.36263549417174</v>
      </c>
      <c r="K65">
        <f t="shared" si="33"/>
        <v>43.318776115882017</v>
      </c>
      <c r="L65">
        <f t="shared" si="34"/>
        <v>41.773049058311756</v>
      </c>
      <c r="M65">
        <f t="shared" si="35"/>
        <v>6.8935572334966125E-2</v>
      </c>
      <c r="N65">
        <f t="shared" si="36"/>
        <v>2.7909073071735246</v>
      </c>
      <c r="O65">
        <f t="shared" si="37"/>
        <v>6.80034253115301E-2</v>
      </c>
      <c r="P65">
        <f t="shared" si="38"/>
        <v>4.2584840390635592E-2</v>
      </c>
      <c r="Q65">
        <f t="shared" si="39"/>
        <v>-2.721093489483874E-3</v>
      </c>
      <c r="R65">
        <f t="shared" si="40"/>
        <v>20.236718606893394</v>
      </c>
      <c r="S65">
        <f t="shared" si="41"/>
        <v>20.414577419354799</v>
      </c>
      <c r="T65">
        <f t="shared" si="42"/>
        <v>2.407539435179022</v>
      </c>
      <c r="U65">
        <f t="shared" si="43"/>
        <v>48.444547755131637</v>
      </c>
      <c r="V65">
        <f t="shared" si="44"/>
        <v>1.1701125799010961</v>
      </c>
      <c r="W65">
        <f t="shared" si="45"/>
        <v>2.4153648534723877</v>
      </c>
      <c r="X65">
        <f t="shared" si="46"/>
        <v>1.237426855277926</v>
      </c>
      <c r="Y65">
        <f t="shared" si="47"/>
        <v>-37.179740950906726</v>
      </c>
      <c r="Z65">
        <f t="shared" si="48"/>
        <v>7.911462368816605</v>
      </c>
      <c r="AA65">
        <f t="shared" si="49"/>
        <v>0.57251169148069292</v>
      </c>
      <c r="AB65">
        <f t="shared" si="50"/>
        <v>-28.698487984098914</v>
      </c>
      <c r="AC65">
        <v>-1.2219101154055899E-3</v>
      </c>
      <c r="AD65">
        <v>2.3600157087562901E-2</v>
      </c>
      <c r="AE65">
        <v>2.6784394374887301</v>
      </c>
      <c r="AF65">
        <v>0</v>
      </c>
      <c r="AG65">
        <v>0</v>
      </c>
      <c r="AH65">
        <f t="shared" si="51"/>
        <v>1</v>
      </c>
      <c r="AI65">
        <f t="shared" si="52"/>
        <v>0</v>
      </c>
      <c r="AJ65">
        <f t="shared" si="53"/>
        <v>54924.360241663097</v>
      </c>
      <c r="AK65">
        <f t="shared" si="54"/>
        <v>-1.42391077419355E-2</v>
      </c>
      <c r="AL65">
        <f t="shared" si="55"/>
        <v>-6.9771627935483948E-3</v>
      </c>
      <c r="AM65">
        <f t="shared" si="56"/>
        <v>0.49</v>
      </c>
      <c r="AN65">
        <f t="shared" si="57"/>
        <v>0.39</v>
      </c>
      <c r="AO65">
        <v>10.76</v>
      </c>
      <c r="AP65">
        <v>0.5</v>
      </c>
      <c r="AQ65" t="s">
        <v>195</v>
      </c>
      <c r="AR65">
        <v>1587212033.0483899</v>
      </c>
      <c r="AS65">
        <v>411.14890322580601</v>
      </c>
      <c r="AT65">
        <v>409.97554838709698</v>
      </c>
      <c r="AU65">
        <v>11.516767741935499</v>
      </c>
      <c r="AV65">
        <v>10.0222612903226</v>
      </c>
      <c r="AW65">
        <v>600.00041935483898</v>
      </c>
      <c r="AX65">
        <v>101.500967741935</v>
      </c>
      <c r="AY65">
        <v>9.9811758064516101E-2</v>
      </c>
      <c r="AZ65">
        <v>20.467158064516099</v>
      </c>
      <c r="BA65">
        <v>20.414577419354799</v>
      </c>
      <c r="BB65">
        <v>20.633706451612898</v>
      </c>
      <c r="BC65">
        <v>10011.1677419355</v>
      </c>
      <c r="BD65">
        <v>-1.42391077419355E-2</v>
      </c>
      <c r="BE65">
        <v>0.282605</v>
      </c>
      <c r="BF65">
        <v>1587212017.4000001</v>
      </c>
      <c r="BG65" t="s">
        <v>315</v>
      </c>
      <c r="BH65">
        <v>9</v>
      </c>
      <c r="BI65">
        <v>8.7609999999999992</v>
      </c>
      <c r="BJ65">
        <v>5.0999999999999997E-2</v>
      </c>
      <c r="BK65">
        <v>410</v>
      </c>
      <c r="BL65">
        <v>10</v>
      </c>
      <c r="BM65">
        <v>0.28000000000000003</v>
      </c>
      <c r="BN65">
        <v>0.06</v>
      </c>
      <c r="BO65">
        <v>0.93837311153846203</v>
      </c>
      <c r="BP65">
        <v>2.5518477083237299</v>
      </c>
      <c r="BQ65">
        <v>0.43203685540702502</v>
      </c>
      <c r="BR65">
        <v>0</v>
      </c>
      <c r="BS65">
        <v>1.19158061503846</v>
      </c>
      <c r="BT65">
        <v>3.2944587727750001</v>
      </c>
      <c r="BU65">
        <v>0.55182498270594305</v>
      </c>
      <c r="BV65">
        <v>0</v>
      </c>
      <c r="BW65">
        <v>0</v>
      </c>
      <c r="BX65">
        <v>2</v>
      </c>
      <c r="BY65" t="s">
        <v>197</v>
      </c>
      <c r="BZ65">
        <v>100</v>
      </c>
      <c r="CA65">
        <v>100</v>
      </c>
      <c r="CB65">
        <v>8.7609999999999992</v>
      </c>
      <c r="CC65">
        <v>5.0999999999999997E-2</v>
      </c>
      <c r="CD65">
        <v>2</v>
      </c>
      <c r="CE65">
        <v>633.51800000000003</v>
      </c>
      <c r="CF65">
        <v>390.57900000000001</v>
      </c>
      <c r="CG65">
        <v>20.0001</v>
      </c>
      <c r="CH65">
        <v>24.400400000000001</v>
      </c>
      <c r="CI65">
        <v>30.000399999999999</v>
      </c>
      <c r="CJ65">
        <v>24.298200000000001</v>
      </c>
      <c r="CK65">
        <v>24.333300000000001</v>
      </c>
      <c r="CL65">
        <v>19.880400000000002</v>
      </c>
      <c r="CM65">
        <v>40.372500000000002</v>
      </c>
      <c r="CN65">
        <v>0</v>
      </c>
      <c r="CO65">
        <v>20</v>
      </c>
      <c r="CP65">
        <v>410</v>
      </c>
      <c r="CQ65">
        <v>10.197800000000001</v>
      </c>
      <c r="CR65">
        <v>99.656700000000001</v>
      </c>
      <c r="CS65">
        <v>106.80200000000001</v>
      </c>
    </row>
    <row r="66" spans="1:97" x14ac:dyDescent="0.25">
      <c r="A66">
        <v>50</v>
      </c>
      <c r="B66">
        <v>1587212046.4000001</v>
      </c>
      <c r="C66">
        <v>3418.8000001907299</v>
      </c>
      <c r="D66" t="s">
        <v>318</v>
      </c>
      <c r="E66" t="s">
        <v>319</v>
      </c>
      <c r="F66">
        <v>1587212037.8387101</v>
      </c>
      <c r="G66">
        <f t="shared" si="29"/>
        <v>8.319223087443283E-4</v>
      </c>
      <c r="H66">
        <f t="shared" si="30"/>
        <v>-0.99004285252380853</v>
      </c>
      <c r="I66">
        <f t="shared" si="31"/>
        <v>411.14490322580599</v>
      </c>
      <c r="J66">
        <f t="shared" si="32"/>
        <v>426.41050053385356</v>
      </c>
      <c r="K66">
        <f t="shared" si="33"/>
        <v>43.32373792361885</v>
      </c>
      <c r="L66">
        <f t="shared" si="34"/>
        <v>41.77273780473493</v>
      </c>
      <c r="M66">
        <f t="shared" si="35"/>
        <v>6.8031328988574752E-2</v>
      </c>
      <c r="N66">
        <f t="shared" si="36"/>
        <v>2.7905399674840576</v>
      </c>
      <c r="O66">
        <f t="shared" si="37"/>
        <v>6.7123184438468458E-2</v>
      </c>
      <c r="P66">
        <f t="shared" si="38"/>
        <v>4.2032573437990058E-2</v>
      </c>
      <c r="Q66">
        <f t="shared" si="39"/>
        <v>-1.4508547114645155E-3</v>
      </c>
      <c r="R66">
        <f t="shared" si="40"/>
        <v>20.239886280748991</v>
      </c>
      <c r="S66">
        <f t="shared" si="41"/>
        <v>20.415477419354801</v>
      </c>
      <c r="T66">
        <f t="shared" si="42"/>
        <v>2.4076731923967292</v>
      </c>
      <c r="U66">
        <f t="shared" si="43"/>
        <v>48.464664906907601</v>
      </c>
      <c r="V66">
        <f t="shared" si="44"/>
        <v>1.1706085016991565</v>
      </c>
      <c r="W66">
        <f t="shared" si="45"/>
        <v>2.4153855266464688</v>
      </c>
      <c r="X66">
        <f t="shared" si="46"/>
        <v>1.2370646906975726</v>
      </c>
      <c r="Y66">
        <f t="shared" si="47"/>
        <v>-36.68777381562488</v>
      </c>
      <c r="Z66">
        <f t="shared" si="48"/>
        <v>7.7958898110904356</v>
      </c>
      <c r="AA66">
        <f t="shared" si="49"/>
        <v>0.5642255608424962</v>
      </c>
      <c r="AB66">
        <f t="shared" si="50"/>
        <v>-28.329109298403413</v>
      </c>
      <c r="AC66">
        <v>-1.22166047197397E-3</v>
      </c>
      <c r="AD66">
        <v>2.35953354365038E-2</v>
      </c>
      <c r="AE66">
        <v>2.6780950756472901</v>
      </c>
      <c r="AF66">
        <v>0</v>
      </c>
      <c r="AG66">
        <v>0</v>
      </c>
      <c r="AH66">
        <f t="shared" si="51"/>
        <v>1</v>
      </c>
      <c r="AI66">
        <f t="shared" si="52"/>
        <v>0</v>
      </c>
      <c r="AJ66">
        <f t="shared" si="53"/>
        <v>54913.577126738361</v>
      </c>
      <c r="AK66">
        <f t="shared" si="54"/>
        <v>-7.59212303225806E-3</v>
      </c>
      <c r="AL66">
        <f t="shared" si="55"/>
        <v>-3.7201402858064495E-3</v>
      </c>
      <c r="AM66">
        <f t="shared" si="56"/>
        <v>0.49</v>
      </c>
      <c r="AN66">
        <f t="shared" si="57"/>
        <v>0.39</v>
      </c>
      <c r="AO66">
        <v>10.76</v>
      </c>
      <c r="AP66">
        <v>0.5</v>
      </c>
      <c r="AQ66" t="s">
        <v>195</v>
      </c>
      <c r="AR66">
        <v>1587212037.8387101</v>
      </c>
      <c r="AS66">
        <v>411.14490322580599</v>
      </c>
      <c r="AT66">
        <v>409.98283870967703</v>
      </c>
      <c r="AU66">
        <v>11.5216225806452</v>
      </c>
      <c r="AV66">
        <v>10.0469225806452</v>
      </c>
      <c r="AW66">
        <v>600.01006451612898</v>
      </c>
      <c r="AX66">
        <v>101.501096774194</v>
      </c>
      <c r="AY66">
        <v>9.9914151612903193E-2</v>
      </c>
      <c r="AZ66">
        <v>20.4672967741935</v>
      </c>
      <c r="BA66">
        <v>20.415477419354801</v>
      </c>
      <c r="BB66">
        <v>20.634403225806501</v>
      </c>
      <c r="BC66">
        <v>10009.109677419399</v>
      </c>
      <c r="BD66">
        <v>-7.59212303225806E-3</v>
      </c>
      <c r="BE66">
        <v>0.282605</v>
      </c>
      <c r="BF66">
        <v>1587212017.4000001</v>
      </c>
      <c r="BG66" t="s">
        <v>315</v>
      </c>
      <c r="BH66">
        <v>9</v>
      </c>
      <c r="BI66">
        <v>8.7609999999999992</v>
      </c>
      <c r="BJ66">
        <v>5.0999999999999997E-2</v>
      </c>
      <c r="BK66">
        <v>410</v>
      </c>
      <c r="BL66">
        <v>10</v>
      </c>
      <c r="BM66">
        <v>0.28000000000000003</v>
      </c>
      <c r="BN66">
        <v>0.06</v>
      </c>
      <c r="BO66">
        <v>1.14144057692308</v>
      </c>
      <c r="BP66">
        <v>0.29781134772505702</v>
      </c>
      <c r="BQ66">
        <v>0.118904085077224</v>
      </c>
      <c r="BR66">
        <v>0</v>
      </c>
      <c r="BS66">
        <v>1.44441659615385</v>
      </c>
      <c r="BT66">
        <v>0.32310938212677898</v>
      </c>
      <c r="BU66">
        <v>0.145082099267338</v>
      </c>
      <c r="BV66">
        <v>0</v>
      </c>
      <c r="BW66">
        <v>0</v>
      </c>
      <c r="BX66">
        <v>2</v>
      </c>
      <c r="BY66" t="s">
        <v>197</v>
      </c>
      <c r="BZ66">
        <v>100</v>
      </c>
      <c r="CA66">
        <v>100</v>
      </c>
      <c r="CB66">
        <v>8.7609999999999992</v>
      </c>
      <c r="CC66">
        <v>5.0999999999999997E-2</v>
      </c>
      <c r="CD66">
        <v>2</v>
      </c>
      <c r="CE66">
        <v>634.09799999999996</v>
      </c>
      <c r="CF66">
        <v>390.57900000000001</v>
      </c>
      <c r="CG66">
        <v>20.0001</v>
      </c>
      <c r="CH66">
        <v>24.4055</v>
      </c>
      <c r="CI66">
        <v>30.000399999999999</v>
      </c>
      <c r="CJ66">
        <v>24.303599999999999</v>
      </c>
      <c r="CK66">
        <v>24.338899999999999</v>
      </c>
      <c r="CL66">
        <v>19.881</v>
      </c>
      <c r="CM66">
        <v>40.098999999999997</v>
      </c>
      <c r="CN66">
        <v>0</v>
      </c>
      <c r="CO66">
        <v>20</v>
      </c>
      <c r="CP66">
        <v>410</v>
      </c>
      <c r="CQ66">
        <v>10.243600000000001</v>
      </c>
      <c r="CR66">
        <v>99.6571</v>
      </c>
      <c r="CS66">
        <v>106.80200000000001</v>
      </c>
    </row>
    <row r="67" spans="1:97" x14ac:dyDescent="0.25">
      <c r="A67">
        <v>51</v>
      </c>
      <c r="B67">
        <v>1587212051.4000001</v>
      </c>
      <c r="C67">
        <v>3423.8000001907299</v>
      </c>
      <c r="D67" t="s">
        <v>320</v>
      </c>
      <c r="E67" t="s">
        <v>321</v>
      </c>
      <c r="F67">
        <v>1587212042.7709701</v>
      </c>
      <c r="G67">
        <f t="shared" si="29"/>
        <v>8.1241790542244314E-4</v>
      </c>
      <c r="H67">
        <f t="shared" si="30"/>
        <v>-0.98230905268939595</v>
      </c>
      <c r="I67">
        <f t="shared" si="31"/>
        <v>411.15177419354802</v>
      </c>
      <c r="J67">
        <f t="shared" si="32"/>
        <v>426.77990191081801</v>
      </c>
      <c r="K67">
        <f t="shared" si="33"/>
        <v>43.361305186043211</v>
      </c>
      <c r="L67">
        <f t="shared" si="34"/>
        <v>41.773470303470383</v>
      </c>
      <c r="M67">
        <f t="shared" si="35"/>
        <v>6.646457479431167E-2</v>
      </c>
      <c r="N67">
        <f t="shared" si="36"/>
        <v>2.7914022402228635</v>
      </c>
      <c r="O67">
        <f t="shared" si="37"/>
        <v>6.5597754124142565E-2</v>
      </c>
      <c r="P67">
        <f t="shared" si="38"/>
        <v>4.1075534811896158E-2</v>
      </c>
      <c r="Q67">
        <f t="shared" si="39"/>
        <v>3.0663408276967751E-3</v>
      </c>
      <c r="R67">
        <f t="shared" si="40"/>
        <v>20.245361287621183</v>
      </c>
      <c r="S67">
        <f t="shared" si="41"/>
        <v>20.4140709677419</v>
      </c>
      <c r="T67">
        <f t="shared" si="42"/>
        <v>2.4074641696428434</v>
      </c>
      <c r="U67">
        <f t="shared" si="43"/>
        <v>48.49362890608306</v>
      </c>
      <c r="V67">
        <f t="shared" si="44"/>
        <v>1.1713118242590503</v>
      </c>
      <c r="W67">
        <f t="shared" si="45"/>
        <v>2.4153932190298928</v>
      </c>
      <c r="X67">
        <f t="shared" si="46"/>
        <v>1.236152345383793</v>
      </c>
      <c r="Y67">
        <f t="shared" si="47"/>
        <v>-35.827629629129746</v>
      </c>
      <c r="Z67">
        <f t="shared" si="48"/>
        <v>8.0177229717089382</v>
      </c>
      <c r="AA67">
        <f t="shared" si="49"/>
        <v>0.58009741217869704</v>
      </c>
      <c r="AB67">
        <f t="shared" si="50"/>
        <v>-27.226742904414412</v>
      </c>
      <c r="AC67">
        <v>-1.2222465215937701E-3</v>
      </c>
      <c r="AD67">
        <v>2.3606654487646699E-2</v>
      </c>
      <c r="AE67">
        <v>2.6789034068142601</v>
      </c>
      <c r="AF67">
        <v>0</v>
      </c>
      <c r="AG67">
        <v>0</v>
      </c>
      <c r="AH67">
        <f t="shared" si="51"/>
        <v>1</v>
      </c>
      <c r="AI67">
        <f t="shared" si="52"/>
        <v>0</v>
      </c>
      <c r="AJ67">
        <f t="shared" si="53"/>
        <v>54938.827553765484</v>
      </c>
      <c r="AK67">
        <f t="shared" si="54"/>
        <v>1.6045739548387099E-2</v>
      </c>
      <c r="AL67">
        <f t="shared" si="55"/>
        <v>7.8624123787096791E-3</v>
      </c>
      <c r="AM67">
        <f t="shared" si="56"/>
        <v>0.49</v>
      </c>
      <c r="AN67">
        <f t="shared" si="57"/>
        <v>0.39</v>
      </c>
      <c r="AO67">
        <v>10.76</v>
      </c>
      <c r="AP67">
        <v>0.5</v>
      </c>
      <c r="AQ67" t="s">
        <v>195</v>
      </c>
      <c r="AR67">
        <v>1587212042.7709701</v>
      </c>
      <c r="AS67">
        <v>411.15177419354802</v>
      </c>
      <c r="AT67">
        <v>409.989225806452</v>
      </c>
      <c r="AU67">
        <v>11.528535483871</v>
      </c>
      <c r="AV67">
        <v>10.0884419354839</v>
      </c>
      <c r="AW67">
        <v>600.01925806451595</v>
      </c>
      <c r="AX67">
        <v>101.501161290323</v>
      </c>
      <c r="AY67">
        <v>9.9933306451612899E-2</v>
      </c>
      <c r="AZ67">
        <v>20.467348387096798</v>
      </c>
      <c r="BA67">
        <v>20.4140709677419</v>
      </c>
      <c r="BB67">
        <v>20.633464516128999</v>
      </c>
      <c r="BC67">
        <v>10013.904838709699</v>
      </c>
      <c r="BD67">
        <v>1.6045739548387099E-2</v>
      </c>
      <c r="BE67">
        <v>0.282605</v>
      </c>
      <c r="BF67">
        <v>1587212017.4000001</v>
      </c>
      <c r="BG67" t="s">
        <v>315</v>
      </c>
      <c r="BH67">
        <v>9</v>
      </c>
      <c r="BI67">
        <v>8.7609999999999992</v>
      </c>
      <c r="BJ67">
        <v>5.0999999999999997E-2</v>
      </c>
      <c r="BK67">
        <v>410</v>
      </c>
      <c r="BL67">
        <v>10</v>
      </c>
      <c r="BM67">
        <v>0.28000000000000003</v>
      </c>
      <c r="BN67">
        <v>0.06</v>
      </c>
      <c r="BO67">
        <v>1.16696076923077</v>
      </c>
      <c r="BP67">
        <v>-5.2298530800070298E-2</v>
      </c>
      <c r="BQ67">
        <v>2.1048906772831701E-2</v>
      </c>
      <c r="BR67">
        <v>1</v>
      </c>
      <c r="BS67">
        <v>1.46039730769231</v>
      </c>
      <c r="BT67">
        <v>-0.32420736504215403</v>
      </c>
      <c r="BU67">
        <v>4.6659714427370699E-2</v>
      </c>
      <c r="BV67">
        <v>0</v>
      </c>
      <c r="BW67">
        <v>1</v>
      </c>
      <c r="BX67">
        <v>2</v>
      </c>
      <c r="BY67" t="s">
        <v>229</v>
      </c>
      <c r="BZ67">
        <v>100</v>
      </c>
      <c r="CA67">
        <v>100</v>
      </c>
      <c r="CB67">
        <v>8.7609999999999992</v>
      </c>
      <c r="CC67">
        <v>5.0999999999999997E-2</v>
      </c>
      <c r="CD67">
        <v>2</v>
      </c>
      <c r="CE67">
        <v>634.33000000000004</v>
      </c>
      <c r="CF67">
        <v>390.50200000000001</v>
      </c>
      <c r="CG67">
        <v>20.0002</v>
      </c>
      <c r="CH67">
        <v>24.410599999999999</v>
      </c>
      <c r="CI67">
        <v>30.000399999999999</v>
      </c>
      <c r="CJ67">
        <v>24.309200000000001</v>
      </c>
      <c r="CK67">
        <v>24.345099999999999</v>
      </c>
      <c r="CL67">
        <v>19.881699999999999</v>
      </c>
      <c r="CM67">
        <v>40.098999999999997</v>
      </c>
      <c r="CN67">
        <v>0</v>
      </c>
      <c r="CO67">
        <v>20</v>
      </c>
      <c r="CP67">
        <v>410</v>
      </c>
      <c r="CQ67">
        <v>10.281700000000001</v>
      </c>
      <c r="CR67">
        <v>99.657899999999998</v>
      </c>
      <c r="CS67">
        <v>106.8</v>
      </c>
    </row>
    <row r="68" spans="1:97" x14ac:dyDescent="0.25">
      <c r="A68">
        <v>52</v>
      </c>
      <c r="B68">
        <v>1587212056.4000001</v>
      </c>
      <c r="C68">
        <v>3428.8000001907299</v>
      </c>
      <c r="D68" t="s">
        <v>322</v>
      </c>
      <c r="E68" t="s">
        <v>323</v>
      </c>
      <c r="F68">
        <v>1587212047.7709701</v>
      </c>
      <c r="G68">
        <f t="shared" si="29"/>
        <v>7.8774523562866747E-4</v>
      </c>
      <c r="H68">
        <f t="shared" si="30"/>
        <v>-0.97468487847070528</v>
      </c>
      <c r="I68">
        <f t="shared" si="31"/>
        <v>411.15522580645199</v>
      </c>
      <c r="J68">
        <f t="shared" si="32"/>
        <v>427.31731899737707</v>
      </c>
      <c r="K68">
        <f t="shared" si="33"/>
        <v>43.41603578533735</v>
      </c>
      <c r="L68">
        <f t="shared" si="34"/>
        <v>41.773944568464707</v>
      </c>
      <c r="M68">
        <f t="shared" si="35"/>
        <v>6.4498552272666321E-2</v>
      </c>
      <c r="N68">
        <f t="shared" si="36"/>
        <v>2.7877905476045575</v>
      </c>
      <c r="O68">
        <f t="shared" si="37"/>
        <v>6.3680870977825987E-2</v>
      </c>
      <c r="P68">
        <f t="shared" si="38"/>
        <v>3.9873146050489465E-2</v>
      </c>
      <c r="Q68">
        <f t="shared" si="39"/>
        <v>4.3370507843419268E-3</v>
      </c>
      <c r="R68">
        <f t="shared" si="40"/>
        <v>20.251741660261562</v>
      </c>
      <c r="S68">
        <f t="shared" si="41"/>
        <v>20.4119064516129</v>
      </c>
      <c r="T68">
        <f t="shared" si="42"/>
        <v>2.4071425166009806</v>
      </c>
      <c r="U68">
        <f t="shared" si="43"/>
        <v>48.541199114797728</v>
      </c>
      <c r="V68">
        <f t="shared" si="44"/>
        <v>1.1724528971698791</v>
      </c>
      <c r="W68">
        <f t="shared" si="45"/>
        <v>2.4153768727407852</v>
      </c>
      <c r="X68">
        <f t="shared" si="46"/>
        <v>1.2346896194311014</v>
      </c>
      <c r="Y68">
        <f t="shared" si="47"/>
        <v>-34.739564891224234</v>
      </c>
      <c r="Z68">
        <f t="shared" si="48"/>
        <v>8.3161818668818324</v>
      </c>
      <c r="AA68">
        <f t="shared" si="49"/>
        <v>0.60246398904291909</v>
      </c>
      <c r="AB68">
        <f t="shared" si="50"/>
        <v>-25.816581984515139</v>
      </c>
      <c r="AC68">
        <v>-1.2197929841175101E-3</v>
      </c>
      <c r="AD68">
        <v>2.3559266493120901E-2</v>
      </c>
      <c r="AE68">
        <v>2.67551754433654</v>
      </c>
      <c r="AF68">
        <v>0</v>
      </c>
      <c r="AG68">
        <v>0</v>
      </c>
      <c r="AH68">
        <f t="shared" si="51"/>
        <v>1</v>
      </c>
      <c r="AI68">
        <f t="shared" si="52"/>
        <v>0</v>
      </c>
      <c r="AJ68">
        <f t="shared" si="53"/>
        <v>54833.081590510839</v>
      </c>
      <c r="AK68">
        <f t="shared" si="54"/>
        <v>2.2695189870967698E-2</v>
      </c>
      <c r="AL68">
        <f t="shared" si="55"/>
        <v>1.1120643036774172E-2</v>
      </c>
      <c r="AM68">
        <f t="shared" si="56"/>
        <v>0.49</v>
      </c>
      <c r="AN68">
        <f t="shared" si="57"/>
        <v>0.39</v>
      </c>
      <c r="AO68">
        <v>10.76</v>
      </c>
      <c r="AP68">
        <v>0.5</v>
      </c>
      <c r="AQ68" t="s">
        <v>195</v>
      </c>
      <c r="AR68">
        <v>1587212047.7709701</v>
      </c>
      <c r="AS68">
        <v>411.15522580645199</v>
      </c>
      <c r="AT68">
        <v>409.98816129032298</v>
      </c>
      <c r="AU68">
        <v>11.5397322580645</v>
      </c>
      <c r="AV68">
        <v>10.1433870967742</v>
      </c>
      <c r="AW68">
        <v>600.01829032258104</v>
      </c>
      <c r="AX68">
        <v>101.50135483871</v>
      </c>
      <c r="AY68">
        <v>0.10004031935483899</v>
      </c>
      <c r="AZ68">
        <v>20.4672387096774</v>
      </c>
      <c r="BA68">
        <v>20.4119064516129</v>
      </c>
      <c r="BB68">
        <v>20.632745161290298</v>
      </c>
      <c r="BC68">
        <v>9993.7838709677399</v>
      </c>
      <c r="BD68">
        <v>2.2695189870967698E-2</v>
      </c>
      <c r="BE68">
        <v>0.282605</v>
      </c>
      <c r="BF68">
        <v>1587212017.4000001</v>
      </c>
      <c r="BG68" t="s">
        <v>315</v>
      </c>
      <c r="BH68">
        <v>9</v>
      </c>
      <c r="BI68">
        <v>8.7609999999999992</v>
      </c>
      <c r="BJ68">
        <v>5.0999999999999997E-2</v>
      </c>
      <c r="BK68">
        <v>410</v>
      </c>
      <c r="BL68">
        <v>10</v>
      </c>
      <c r="BM68">
        <v>0.28000000000000003</v>
      </c>
      <c r="BN68">
        <v>0.06</v>
      </c>
      <c r="BO68">
        <v>1.1643996153846199</v>
      </c>
      <c r="BP68">
        <v>2.4690944072164201E-2</v>
      </c>
      <c r="BQ68">
        <v>1.89871334938587E-2</v>
      </c>
      <c r="BR68">
        <v>1</v>
      </c>
      <c r="BS68">
        <v>1.43331788461539</v>
      </c>
      <c r="BT68">
        <v>-0.46936854403653699</v>
      </c>
      <c r="BU68">
        <v>5.9970186225405099E-2</v>
      </c>
      <c r="BV68">
        <v>0</v>
      </c>
      <c r="BW68">
        <v>1</v>
      </c>
      <c r="BX68">
        <v>2</v>
      </c>
      <c r="BY68" t="s">
        <v>229</v>
      </c>
      <c r="BZ68">
        <v>100</v>
      </c>
      <c r="CA68">
        <v>100</v>
      </c>
      <c r="CB68">
        <v>8.7609999999999992</v>
      </c>
      <c r="CC68">
        <v>5.0999999999999997E-2</v>
      </c>
      <c r="CD68">
        <v>2</v>
      </c>
      <c r="CE68">
        <v>634.37099999999998</v>
      </c>
      <c r="CF68">
        <v>390.66699999999997</v>
      </c>
      <c r="CG68">
        <v>20.000599999999999</v>
      </c>
      <c r="CH68">
        <v>24.415700000000001</v>
      </c>
      <c r="CI68">
        <v>30.000499999999999</v>
      </c>
      <c r="CJ68">
        <v>24.314299999999999</v>
      </c>
      <c r="CK68">
        <v>24.350999999999999</v>
      </c>
      <c r="CL68">
        <v>19.881599999999999</v>
      </c>
      <c r="CM68">
        <v>39.804000000000002</v>
      </c>
      <c r="CN68">
        <v>0</v>
      </c>
      <c r="CO68">
        <v>20</v>
      </c>
      <c r="CP68">
        <v>410</v>
      </c>
      <c r="CQ68">
        <v>10.3131</v>
      </c>
      <c r="CR68">
        <v>99.657600000000002</v>
      </c>
      <c r="CS68">
        <v>106.8</v>
      </c>
    </row>
    <row r="69" spans="1:97" x14ac:dyDescent="0.25">
      <c r="A69">
        <v>53</v>
      </c>
      <c r="B69">
        <v>1587212061.5</v>
      </c>
      <c r="C69">
        <v>3433.9000000953702</v>
      </c>
      <c r="D69" t="s">
        <v>324</v>
      </c>
      <c r="E69" t="s">
        <v>325</v>
      </c>
      <c r="F69">
        <v>1587212052.7709701</v>
      </c>
      <c r="G69">
        <f t="shared" si="29"/>
        <v>7.707794526549904E-4</v>
      </c>
      <c r="H69">
        <f t="shared" si="30"/>
        <v>-0.9720475588619012</v>
      </c>
      <c r="I69">
        <f t="shared" si="31"/>
        <v>411.17203225806497</v>
      </c>
      <c r="J69">
        <f t="shared" si="32"/>
        <v>427.77234680213269</v>
      </c>
      <c r="K69">
        <f t="shared" si="33"/>
        <v>43.462300720392221</v>
      </c>
      <c r="L69">
        <f t="shared" si="34"/>
        <v>41.775684303597295</v>
      </c>
      <c r="M69">
        <f t="shared" si="35"/>
        <v>6.3200374958658226E-2</v>
      </c>
      <c r="N69">
        <f t="shared" si="36"/>
        <v>2.7880746880473097</v>
      </c>
      <c r="O69">
        <f t="shared" si="37"/>
        <v>6.2415140575555139E-2</v>
      </c>
      <c r="P69">
        <f t="shared" si="38"/>
        <v>3.9079200125381325E-2</v>
      </c>
      <c r="Q69">
        <f t="shared" si="39"/>
        <v>4.3057585415419274E-3</v>
      </c>
      <c r="R69">
        <f t="shared" si="40"/>
        <v>20.257638937524398</v>
      </c>
      <c r="S69">
        <f t="shared" si="41"/>
        <v>20.409025806451599</v>
      </c>
      <c r="T69">
        <f t="shared" si="42"/>
        <v>2.4067145032107224</v>
      </c>
      <c r="U69">
        <f t="shared" si="43"/>
        <v>48.606679371560411</v>
      </c>
      <c r="V69">
        <f t="shared" si="44"/>
        <v>1.1741239973339961</v>
      </c>
      <c r="W69">
        <f t="shared" si="45"/>
        <v>2.4155610144826549</v>
      </c>
      <c r="X69">
        <f t="shared" si="46"/>
        <v>1.2325905058767264</v>
      </c>
      <c r="Y69">
        <f t="shared" si="47"/>
        <v>-33.991373862085076</v>
      </c>
      <c r="Z69">
        <f t="shared" si="48"/>
        <v>8.9357276429194439</v>
      </c>
      <c r="AA69">
        <f t="shared" si="49"/>
        <v>0.64727543276113408</v>
      </c>
      <c r="AB69">
        <f t="shared" si="50"/>
        <v>-24.404065027862956</v>
      </c>
      <c r="AC69">
        <v>-1.2199858980228499E-3</v>
      </c>
      <c r="AD69">
        <v>2.3562992461514901E-2</v>
      </c>
      <c r="AE69">
        <v>2.67578392846834</v>
      </c>
      <c r="AF69">
        <v>0</v>
      </c>
      <c r="AG69">
        <v>0</v>
      </c>
      <c r="AH69">
        <f t="shared" si="51"/>
        <v>1</v>
      </c>
      <c r="AI69">
        <f t="shared" si="52"/>
        <v>0</v>
      </c>
      <c r="AJ69">
        <f t="shared" si="53"/>
        <v>54841.170805869639</v>
      </c>
      <c r="AK69">
        <f t="shared" si="54"/>
        <v>2.25314418709677E-2</v>
      </c>
      <c r="AL69">
        <f t="shared" si="55"/>
        <v>1.1040406516774173E-2</v>
      </c>
      <c r="AM69">
        <f t="shared" si="56"/>
        <v>0.49</v>
      </c>
      <c r="AN69">
        <f t="shared" si="57"/>
        <v>0.39</v>
      </c>
      <c r="AO69">
        <v>10.76</v>
      </c>
      <c r="AP69">
        <v>0.5</v>
      </c>
      <c r="AQ69" t="s">
        <v>195</v>
      </c>
      <c r="AR69">
        <v>1587212052.7709701</v>
      </c>
      <c r="AS69">
        <v>411.17203225806497</v>
      </c>
      <c r="AT69">
        <v>409.99722580645198</v>
      </c>
      <c r="AU69">
        <v>11.556170967741901</v>
      </c>
      <c r="AV69">
        <v>10.189938709677399</v>
      </c>
      <c r="AW69">
        <v>600.02570967741894</v>
      </c>
      <c r="AX69">
        <v>101.501419354839</v>
      </c>
      <c r="AY69">
        <v>0.100054058064516</v>
      </c>
      <c r="AZ69">
        <v>20.468474193548399</v>
      </c>
      <c r="BA69">
        <v>20.409025806451599</v>
      </c>
      <c r="BB69">
        <v>20.634670967741901</v>
      </c>
      <c r="BC69">
        <v>9995.3580645161292</v>
      </c>
      <c r="BD69">
        <v>2.25314418709677E-2</v>
      </c>
      <c r="BE69">
        <v>0.282605</v>
      </c>
      <c r="BF69">
        <v>1587212017.4000001</v>
      </c>
      <c r="BG69" t="s">
        <v>315</v>
      </c>
      <c r="BH69">
        <v>9</v>
      </c>
      <c r="BI69">
        <v>8.7609999999999992</v>
      </c>
      <c r="BJ69">
        <v>5.0999999999999997E-2</v>
      </c>
      <c r="BK69">
        <v>410</v>
      </c>
      <c r="BL69">
        <v>10</v>
      </c>
      <c r="BM69">
        <v>0.28000000000000003</v>
      </c>
      <c r="BN69">
        <v>0.06</v>
      </c>
      <c r="BO69">
        <v>1.1719313461538501</v>
      </c>
      <c r="BP69">
        <v>8.8190200139803096E-2</v>
      </c>
      <c r="BQ69">
        <v>2.30175286072999E-2</v>
      </c>
      <c r="BR69">
        <v>1</v>
      </c>
      <c r="BS69">
        <v>1.40296673076923</v>
      </c>
      <c r="BT69">
        <v>-0.43262778606844199</v>
      </c>
      <c r="BU69">
        <v>5.6309407661910303E-2</v>
      </c>
      <c r="BV69">
        <v>0</v>
      </c>
      <c r="BW69">
        <v>1</v>
      </c>
      <c r="BX69">
        <v>2</v>
      </c>
      <c r="BY69" t="s">
        <v>229</v>
      </c>
      <c r="BZ69">
        <v>100</v>
      </c>
      <c r="CA69">
        <v>100</v>
      </c>
      <c r="CB69">
        <v>8.7609999999999992</v>
      </c>
      <c r="CC69">
        <v>5.0999999999999997E-2</v>
      </c>
      <c r="CD69">
        <v>2</v>
      </c>
      <c r="CE69">
        <v>634.66499999999996</v>
      </c>
      <c r="CF69">
        <v>390.66300000000001</v>
      </c>
      <c r="CG69">
        <v>20.000599999999999</v>
      </c>
      <c r="CH69">
        <v>24.421099999999999</v>
      </c>
      <c r="CI69">
        <v>30.000399999999999</v>
      </c>
      <c r="CJ69">
        <v>24.320399999999999</v>
      </c>
      <c r="CK69">
        <v>24.356100000000001</v>
      </c>
      <c r="CL69">
        <v>19.8809</v>
      </c>
      <c r="CM69">
        <v>39.526699999999998</v>
      </c>
      <c r="CN69">
        <v>0</v>
      </c>
      <c r="CO69">
        <v>20</v>
      </c>
      <c r="CP69">
        <v>410</v>
      </c>
      <c r="CQ69">
        <v>10.3527</v>
      </c>
      <c r="CR69">
        <v>99.656800000000004</v>
      </c>
      <c r="CS69">
        <v>106.79900000000001</v>
      </c>
    </row>
    <row r="70" spans="1:97" x14ac:dyDescent="0.25">
      <c r="A70">
        <v>54</v>
      </c>
      <c r="B70">
        <v>1587213551.5999999</v>
      </c>
      <c r="C70">
        <v>4924</v>
      </c>
      <c r="D70" t="s">
        <v>327</v>
      </c>
      <c r="E70" t="s">
        <v>328</v>
      </c>
      <c r="F70">
        <v>1587213543.6064501</v>
      </c>
      <c r="G70">
        <f t="shared" si="29"/>
        <v>5.1086418129836877E-4</v>
      </c>
      <c r="H70">
        <f t="shared" si="30"/>
        <v>-2.3270634689371121</v>
      </c>
      <c r="I70">
        <f t="shared" si="31"/>
        <v>414.29232258064502</v>
      </c>
      <c r="J70">
        <f t="shared" si="32"/>
        <v>532.73292761199582</v>
      </c>
      <c r="K70">
        <f t="shared" si="33"/>
        <v>54.118004768220196</v>
      </c>
      <c r="L70">
        <f t="shared" si="34"/>
        <v>42.086142467968429</v>
      </c>
      <c r="M70">
        <f t="shared" si="35"/>
        <v>2.830443908669087E-2</v>
      </c>
      <c r="N70">
        <f t="shared" si="36"/>
        <v>2.7830645630510151</v>
      </c>
      <c r="O70">
        <f t="shared" si="37"/>
        <v>2.8145484876775768E-2</v>
      </c>
      <c r="P70">
        <f t="shared" si="38"/>
        <v>1.760513490142087E-2</v>
      </c>
      <c r="Q70">
        <f t="shared" si="39"/>
        <v>2.049141073451622E-2</v>
      </c>
      <c r="R70">
        <f t="shared" si="40"/>
        <v>27.122992347282125</v>
      </c>
      <c r="S70">
        <f t="shared" si="41"/>
        <v>27.214732258064501</v>
      </c>
      <c r="T70">
        <f t="shared" si="42"/>
        <v>3.624548428625324</v>
      </c>
      <c r="U70">
        <f t="shared" si="43"/>
        <v>50.35395020247924</v>
      </c>
      <c r="V70">
        <f t="shared" si="44"/>
        <v>1.8301881585817137</v>
      </c>
      <c r="W70">
        <f t="shared" si="45"/>
        <v>3.6346466388879302</v>
      </c>
      <c r="X70">
        <f t="shared" si="46"/>
        <v>1.7943602700436103</v>
      </c>
      <c r="Y70">
        <f t="shared" si="47"/>
        <v>-22.529110395258062</v>
      </c>
      <c r="Z70">
        <f t="shared" si="48"/>
        <v>7.1201513683097293</v>
      </c>
      <c r="AA70">
        <f t="shared" si="49"/>
        <v>0.5534471119910217</v>
      </c>
      <c r="AB70">
        <f t="shared" si="50"/>
        <v>-14.835020504222795</v>
      </c>
      <c r="AC70">
        <v>-1.22068563787293E-3</v>
      </c>
      <c r="AD70">
        <v>2.3576507342989501E-2</v>
      </c>
      <c r="AE70">
        <v>2.6767499249425799</v>
      </c>
      <c r="AF70">
        <v>0</v>
      </c>
      <c r="AG70">
        <v>0</v>
      </c>
      <c r="AH70">
        <f t="shared" si="51"/>
        <v>1</v>
      </c>
      <c r="AI70">
        <f t="shared" si="52"/>
        <v>0</v>
      </c>
      <c r="AJ70">
        <f t="shared" si="53"/>
        <v>53629.551565416703</v>
      </c>
      <c r="AK70">
        <f t="shared" si="54"/>
        <v>0.10722873225806499</v>
      </c>
      <c r="AL70">
        <f t="shared" si="55"/>
        <v>5.2542078806451849E-2</v>
      </c>
      <c r="AM70">
        <f t="shared" si="56"/>
        <v>0.49</v>
      </c>
      <c r="AN70">
        <f t="shared" si="57"/>
        <v>0.39</v>
      </c>
      <c r="AO70">
        <v>12.14</v>
      </c>
      <c r="AP70">
        <v>0.5</v>
      </c>
      <c r="AQ70" t="s">
        <v>195</v>
      </c>
      <c r="AR70">
        <v>1587213543.6064501</v>
      </c>
      <c r="AS70">
        <v>414.29232258064502</v>
      </c>
      <c r="AT70">
        <v>410.01170967741899</v>
      </c>
      <c r="AU70">
        <v>18.016212903225799</v>
      </c>
      <c r="AV70">
        <v>17.001087096774199</v>
      </c>
      <c r="AW70">
        <v>599.94106451612902</v>
      </c>
      <c r="AX70">
        <v>101.488741935484</v>
      </c>
      <c r="AY70">
        <v>9.6878106451612905E-2</v>
      </c>
      <c r="AZ70">
        <v>27.262187096774198</v>
      </c>
      <c r="BA70">
        <v>27.214732258064501</v>
      </c>
      <c r="BB70">
        <v>27.4329741935484</v>
      </c>
      <c r="BC70">
        <v>10002.3403225806</v>
      </c>
      <c r="BD70">
        <v>0.10722873225806499</v>
      </c>
      <c r="BE70">
        <v>0.282605</v>
      </c>
      <c r="BF70">
        <v>1587213525.0999999</v>
      </c>
      <c r="BG70" t="s">
        <v>329</v>
      </c>
      <c r="BH70">
        <v>10</v>
      </c>
      <c r="BI70">
        <v>8.0960000000000001</v>
      </c>
      <c r="BJ70">
        <v>0.26</v>
      </c>
      <c r="BK70">
        <v>410</v>
      </c>
      <c r="BL70">
        <v>17</v>
      </c>
      <c r="BM70">
        <v>0.28000000000000003</v>
      </c>
      <c r="BN70">
        <v>0.09</v>
      </c>
      <c r="BO70">
        <v>3.7252680057692298</v>
      </c>
      <c r="BP70">
        <v>6.5855000748660197</v>
      </c>
      <c r="BQ70">
        <v>1.2778926266035899</v>
      </c>
      <c r="BR70">
        <v>0</v>
      </c>
      <c r="BS70">
        <v>0.86323331588461505</v>
      </c>
      <c r="BT70">
        <v>1.7063531643336201</v>
      </c>
      <c r="BU70">
        <v>0.31947094170651702</v>
      </c>
      <c r="BV70">
        <v>0</v>
      </c>
      <c r="BW70">
        <v>0</v>
      </c>
      <c r="BX70">
        <v>2</v>
      </c>
      <c r="BY70" t="s">
        <v>197</v>
      </c>
      <c r="BZ70">
        <v>100</v>
      </c>
      <c r="CA70">
        <v>100</v>
      </c>
      <c r="CB70">
        <v>8.0960000000000001</v>
      </c>
      <c r="CC70">
        <v>0.26</v>
      </c>
      <c r="CD70">
        <v>2</v>
      </c>
      <c r="CE70">
        <v>638.44399999999996</v>
      </c>
      <c r="CF70">
        <v>378.858</v>
      </c>
      <c r="CG70">
        <v>26.999199999999998</v>
      </c>
      <c r="CH70">
        <v>29.833600000000001</v>
      </c>
      <c r="CI70">
        <v>30.001100000000001</v>
      </c>
      <c r="CJ70">
        <v>29.4529</v>
      </c>
      <c r="CK70">
        <v>29.498100000000001</v>
      </c>
      <c r="CL70">
        <v>19.889600000000002</v>
      </c>
      <c r="CM70">
        <v>27.3994</v>
      </c>
      <c r="CN70">
        <v>100</v>
      </c>
      <c r="CO70">
        <v>27</v>
      </c>
      <c r="CP70">
        <v>410</v>
      </c>
      <c r="CQ70">
        <v>16.949400000000001</v>
      </c>
      <c r="CR70">
        <v>99.066999999999993</v>
      </c>
      <c r="CS70">
        <v>105.974</v>
      </c>
    </row>
    <row r="71" spans="1:97" x14ac:dyDescent="0.25">
      <c r="A71">
        <v>55</v>
      </c>
      <c r="B71">
        <v>1587213557.0999999</v>
      </c>
      <c r="C71">
        <v>4929.5</v>
      </c>
      <c r="D71" t="s">
        <v>330</v>
      </c>
      <c r="E71" t="s">
        <v>331</v>
      </c>
      <c r="F71">
        <v>1587213548.7806399</v>
      </c>
      <c r="G71">
        <f t="shared" si="29"/>
        <v>4.9965607237908982E-4</v>
      </c>
      <c r="H71">
        <f t="shared" si="30"/>
        <v>-2.326858771309277</v>
      </c>
      <c r="I71">
        <f t="shared" si="31"/>
        <v>414.29025806451602</v>
      </c>
      <c r="J71">
        <f t="shared" si="32"/>
        <v>535.68744794752934</v>
      </c>
      <c r="K71">
        <f t="shared" si="33"/>
        <v>54.418612773671313</v>
      </c>
      <c r="L71">
        <f t="shared" si="34"/>
        <v>42.086297179256569</v>
      </c>
      <c r="M71">
        <f t="shared" si="35"/>
        <v>2.766988618396464E-2</v>
      </c>
      <c r="N71">
        <f t="shared" si="36"/>
        <v>2.783717538841775</v>
      </c>
      <c r="O71">
        <f t="shared" si="37"/>
        <v>2.7517994003840807E-2</v>
      </c>
      <c r="P71">
        <f t="shared" si="38"/>
        <v>1.7212323519235101E-2</v>
      </c>
      <c r="Q71">
        <f t="shared" si="39"/>
        <v>1.6374378225483873E-2</v>
      </c>
      <c r="R71">
        <f t="shared" si="40"/>
        <v>27.123862630599827</v>
      </c>
      <c r="S71">
        <f t="shared" si="41"/>
        <v>27.209609677419401</v>
      </c>
      <c r="T71">
        <f t="shared" si="42"/>
        <v>3.6234598286059403</v>
      </c>
      <c r="U71">
        <f t="shared" si="43"/>
        <v>50.311374848157641</v>
      </c>
      <c r="V71">
        <f t="shared" si="44"/>
        <v>1.8284059257601069</v>
      </c>
      <c r="W71">
        <f t="shared" si="45"/>
        <v>3.6341800065657743</v>
      </c>
      <c r="X71">
        <f t="shared" si="46"/>
        <v>1.7950539028458334</v>
      </c>
      <c r="Y71">
        <f t="shared" si="47"/>
        <v>-22.034832791917861</v>
      </c>
      <c r="Z71">
        <f t="shared" si="48"/>
        <v>7.5618828479924431</v>
      </c>
      <c r="AA71">
        <f t="shared" si="49"/>
        <v>0.58762341489522718</v>
      </c>
      <c r="AB71">
        <f t="shared" si="50"/>
        <v>-13.868952150804706</v>
      </c>
      <c r="AC71">
        <v>-1.2211306957470901E-3</v>
      </c>
      <c r="AD71">
        <v>2.3585103258197099E-2</v>
      </c>
      <c r="AE71">
        <v>2.6773641387741902</v>
      </c>
      <c r="AF71">
        <v>0</v>
      </c>
      <c r="AG71">
        <v>0</v>
      </c>
      <c r="AH71">
        <f t="shared" si="51"/>
        <v>1</v>
      </c>
      <c r="AI71">
        <f t="shared" si="52"/>
        <v>0</v>
      </c>
      <c r="AJ71">
        <f t="shared" si="53"/>
        <v>53648.694080778398</v>
      </c>
      <c r="AK71">
        <f t="shared" si="54"/>
        <v>8.5684867741935497E-2</v>
      </c>
      <c r="AL71">
        <f t="shared" si="55"/>
        <v>4.1985585193548391E-2</v>
      </c>
      <c r="AM71">
        <f t="shared" si="56"/>
        <v>0.49</v>
      </c>
      <c r="AN71">
        <f t="shared" si="57"/>
        <v>0.39</v>
      </c>
      <c r="AO71">
        <v>12.14</v>
      </c>
      <c r="AP71">
        <v>0.5</v>
      </c>
      <c r="AQ71" t="s">
        <v>195</v>
      </c>
      <c r="AR71">
        <v>1587213548.7806399</v>
      </c>
      <c r="AS71">
        <v>414.29025806451602</v>
      </c>
      <c r="AT71">
        <v>410.00080645161302</v>
      </c>
      <c r="AU71">
        <v>17.998512903225802</v>
      </c>
      <c r="AV71">
        <v>17.005674193548401</v>
      </c>
      <c r="AW71">
        <v>599.96138709677405</v>
      </c>
      <c r="AX71">
        <v>101.488709677419</v>
      </c>
      <c r="AY71">
        <v>9.77900290322581E-2</v>
      </c>
      <c r="AZ71">
        <v>27.2599967741935</v>
      </c>
      <c r="BA71">
        <v>27.209609677419401</v>
      </c>
      <c r="BB71">
        <v>27.433135483870998</v>
      </c>
      <c r="BC71">
        <v>10005.990322580599</v>
      </c>
      <c r="BD71">
        <v>8.5684867741935497E-2</v>
      </c>
      <c r="BE71">
        <v>0.282605</v>
      </c>
      <c r="BF71">
        <v>1587213525.0999999</v>
      </c>
      <c r="BG71" t="s">
        <v>329</v>
      </c>
      <c r="BH71">
        <v>10</v>
      </c>
      <c r="BI71">
        <v>8.0960000000000001</v>
      </c>
      <c r="BJ71">
        <v>0.26</v>
      </c>
      <c r="BK71">
        <v>410</v>
      </c>
      <c r="BL71">
        <v>17</v>
      </c>
      <c r="BM71">
        <v>0.28000000000000003</v>
      </c>
      <c r="BN71">
        <v>0.09</v>
      </c>
      <c r="BO71">
        <v>4.2939698076923101</v>
      </c>
      <c r="BP71">
        <v>-4.4982687972729397E-2</v>
      </c>
      <c r="BQ71">
        <v>3.0456585588871401E-2</v>
      </c>
      <c r="BR71">
        <v>1</v>
      </c>
      <c r="BS71">
        <v>1.0005752307692299</v>
      </c>
      <c r="BT71">
        <v>-6.6569134870114802E-2</v>
      </c>
      <c r="BU71">
        <v>3.0598838520324599E-2</v>
      </c>
      <c r="BV71">
        <v>1</v>
      </c>
      <c r="BW71">
        <v>2</v>
      </c>
      <c r="BX71">
        <v>2</v>
      </c>
      <c r="BY71" t="s">
        <v>217</v>
      </c>
      <c r="BZ71">
        <v>100</v>
      </c>
      <c r="CA71">
        <v>100</v>
      </c>
      <c r="CB71">
        <v>8.0960000000000001</v>
      </c>
      <c r="CC71">
        <v>0.26</v>
      </c>
      <c r="CD71">
        <v>2</v>
      </c>
      <c r="CE71">
        <v>638.85299999999995</v>
      </c>
      <c r="CF71">
        <v>378.94099999999997</v>
      </c>
      <c r="CG71">
        <v>26.999300000000002</v>
      </c>
      <c r="CH71">
        <v>29.849499999999999</v>
      </c>
      <c r="CI71">
        <v>30.001100000000001</v>
      </c>
      <c r="CJ71">
        <v>29.4697</v>
      </c>
      <c r="CK71">
        <v>29.515599999999999</v>
      </c>
      <c r="CL71">
        <v>19.8903</v>
      </c>
      <c r="CM71">
        <v>27.3994</v>
      </c>
      <c r="CN71">
        <v>100</v>
      </c>
      <c r="CO71">
        <v>27</v>
      </c>
      <c r="CP71">
        <v>410</v>
      </c>
      <c r="CQ71">
        <v>16.946000000000002</v>
      </c>
      <c r="CR71">
        <v>99.063699999999997</v>
      </c>
      <c r="CS71">
        <v>105.97199999999999</v>
      </c>
    </row>
    <row r="72" spans="1:97" x14ac:dyDescent="0.25">
      <c r="A72">
        <v>56</v>
      </c>
      <c r="B72">
        <v>1587213562.0999999</v>
      </c>
      <c r="C72">
        <v>4934.5</v>
      </c>
      <c r="D72" t="s">
        <v>332</v>
      </c>
      <c r="E72" t="s">
        <v>333</v>
      </c>
      <c r="F72">
        <v>1587213553.5709701</v>
      </c>
      <c r="G72">
        <f t="shared" si="29"/>
        <v>4.9116909058276521E-4</v>
      </c>
      <c r="H72">
        <f t="shared" si="30"/>
        <v>-2.3203082091238576</v>
      </c>
      <c r="I72">
        <f t="shared" si="31"/>
        <v>414.28045161290299</v>
      </c>
      <c r="J72">
        <f t="shared" si="32"/>
        <v>537.67771969906391</v>
      </c>
      <c r="K72">
        <f t="shared" si="33"/>
        <v>54.621100622383871</v>
      </c>
      <c r="L72">
        <f t="shared" si="34"/>
        <v>42.085534520753555</v>
      </c>
      <c r="M72">
        <f t="shared" si="35"/>
        <v>2.7180046983445609E-2</v>
      </c>
      <c r="N72">
        <f t="shared" si="36"/>
        <v>2.7822404752329386</v>
      </c>
      <c r="O72">
        <f t="shared" si="37"/>
        <v>2.7033392348737573E-2</v>
      </c>
      <c r="P72">
        <f t="shared" si="38"/>
        <v>1.690898045675452E-2</v>
      </c>
      <c r="Q72">
        <f t="shared" si="39"/>
        <v>1.3472918021612903E-2</v>
      </c>
      <c r="R72">
        <f t="shared" si="40"/>
        <v>27.125373387290047</v>
      </c>
      <c r="S72">
        <f t="shared" si="41"/>
        <v>27.210422580645201</v>
      </c>
      <c r="T72">
        <f t="shared" si="42"/>
        <v>3.6236325596830241</v>
      </c>
      <c r="U72">
        <f t="shared" si="43"/>
        <v>50.28635324361835</v>
      </c>
      <c r="V72">
        <f t="shared" si="44"/>
        <v>1.8274195358381498</v>
      </c>
      <c r="W72">
        <f t="shared" si="45"/>
        <v>3.6340267646472468</v>
      </c>
      <c r="X72">
        <f t="shared" si="46"/>
        <v>1.7962130238448744</v>
      </c>
      <c r="Y72">
        <f t="shared" si="47"/>
        <v>-21.660556894699944</v>
      </c>
      <c r="Z72">
        <f t="shared" si="48"/>
        <v>7.3280376420654774</v>
      </c>
      <c r="AA72">
        <f t="shared" si="49"/>
        <v>0.5697542109016388</v>
      </c>
      <c r="AB72">
        <f t="shared" si="50"/>
        <v>-13.749292123711214</v>
      </c>
      <c r="AC72">
        <v>-1.2201240980547201E-3</v>
      </c>
      <c r="AD72">
        <v>2.3565661677867701E-2</v>
      </c>
      <c r="AE72">
        <v>2.6759747439852899</v>
      </c>
      <c r="AF72">
        <v>0</v>
      </c>
      <c r="AG72">
        <v>0</v>
      </c>
      <c r="AH72">
        <f t="shared" si="51"/>
        <v>1</v>
      </c>
      <c r="AI72">
        <f t="shared" si="52"/>
        <v>0</v>
      </c>
      <c r="AJ72">
        <f t="shared" si="53"/>
        <v>53606.403658801246</v>
      </c>
      <c r="AK72">
        <f t="shared" si="54"/>
        <v>7.0501925806451607E-2</v>
      </c>
      <c r="AL72">
        <f t="shared" si="55"/>
        <v>3.4545943645161288E-2</v>
      </c>
      <c r="AM72">
        <f t="shared" si="56"/>
        <v>0.49</v>
      </c>
      <c r="AN72">
        <f t="shared" si="57"/>
        <v>0.39</v>
      </c>
      <c r="AO72">
        <v>12.14</v>
      </c>
      <c r="AP72">
        <v>0.5</v>
      </c>
      <c r="AQ72" t="s">
        <v>195</v>
      </c>
      <c r="AR72">
        <v>1587213553.5709701</v>
      </c>
      <c r="AS72">
        <v>414.28045161290299</v>
      </c>
      <c r="AT72">
        <v>409.99716129032299</v>
      </c>
      <c r="AU72">
        <v>17.9887032258065</v>
      </c>
      <c r="AV72">
        <v>17.012725806451598</v>
      </c>
      <c r="AW72">
        <v>599.965709677419</v>
      </c>
      <c r="AX72">
        <v>101.48851612903201</v>
      </c>
      <c r="AY72">
        <v>9.8547312903225798E-2</v>
      </c>
      <c r="AZ72">
        <v>27.259277419354799</v>
      </c>
      <c r="BA72">
        <v>27.210422580645201</v>
      </c>
      <c r="BB72">
        <v>27.434545161290298</v>
      </c>
      <c r="BC72">
        <v>9997.76129032258</v>
      </c>
      <c r="BD72">
        <v>7.0501925806451607E-2</v>
      </c>
      <c r="BE72">
        <v>0.282605</v>
      </c>
      <c r="BF72">
        <v>1587213525.0999999</v>
      </c>
      <c r="BG72" t="s">
        <v>329</v>
      </c>
      <c r="BH72">
        <v>10</v>
      </c>
      <c r="BI72">
        <v>8.0960000000000001</v>
      </c>
      <c r="BJ72">
        <v>0.26</v>
      </c>
      <c r="BK72">
        <v>410</v>
      </c>
      <c r="BL72">
        <v>17</v>
      </c>
      <c r="BM72">
        <v>0.28000000000000003</v>
      </c>
      <c r="BN72">
        <v>0.09</v>
      </c>
      <c r="BO72">
        <v>4.2849284615384597</v>
      </c>
      <c r="BP72">
        <v>-2.38843751471912E-2</v>
      </c>
      <c r="BQ72">
        <v>2.8717544180987702E-2</v>
      </c>
      <c r="BR72">
        <v>1</v>
      </c>
      <c r="BS72">
        <v>0.996918442307692</v>
      </c>
      <c r="BT72">
        <v>-0.235154277813033</v>
      </c>
      <c r="BU72">
        <v>2.9686353538292898E-2</v>
      </c>
      <c r="BV72">
        <v>0</v>
      </c>
      <c r="BW72">
        <v>1</v>
      </c>
      <c r="BX72">
        <v>2</v>
      </c>
      <c r="BY72" t="s">
        <v>229</v>
      </c>
      <c r="BZ72">
        <v>100</v>
      </c>
      <c r="CA72">
        <v>100</v>
      </c>
      <c r="CB72">
        <v>8.0960000000000001</v>
      </c>
      <c r="CC72">
        <v>0.26</v>
      </c>
      <c r="CD72">
        <v>2</v>
      </c>
      <c r="CE72">
        <v>639.54999999999995</v>
      </c>
      <c r="CF72">
        <v>378.65600000000001</v>
      </c>
      <c r="CG72">
        <v>26.999400000000001</v>
      </c>
      <c r="CH72">
        <v>29.862400000000001</v>
      </c>
      <c r="CI72">
        <v>30.001100000000001</v>
      </c>
      <c r="CJ72">
        <v>29.4849</v>
      </c>
      <c r="CK72">
        <v>29.5307</v>
      </c>
      <c r="CL72">
        <v>19.89</v>
      </c>
      <c r="CM72">
        <v>27.682700000000001</v>
      </c>
      <c r="CN72">
        <v>100</v>
      </c>
      <c r="CO72">
        <v>27</v>
      </c>
      <c r="CP72">
        <v>410</v>
      </c>
      <c r="CQ72">
        <v>16.941500000000001</v>
      </c>
      <c r="CR72">
        <v>99.063900000000004</v>
      </c>
      <c r="CS72">
        <v>105.97</v>
      </c>
    </row>
    <row r="73" spans="1:97" x14ac:dyDescent="0.25">
      <c r="A73">
        <v>57</v>
      </c>
      <c r="B73">
        <v>1587213567.0999999</v>
      </c>
      <c r="C73">
        <v>4939.5</v>
      </c>
      <c r="D73" t="s">
        <v>334</v>
      </c>
      <c r="E73" t="s">
        <v>335</v>
      </c>
      <c r="F73">
        <v>1587213558.5064499</v>
      </c>
      <c r="G73">
        <f t="shared" si="29"/>
        <v>4.8701590474484408E-4</v>
      </c>
      <c r="H73">
        <f t="shared" si="30"/>
        <v>-2.3167746169755534</v>
      </c>
      <c r="I73">
        <f t="shared" si="31"/>
        <v>414.27699999999999</v>
      </c>
      <c r="J73">
        <f t="shared" si="32"/>
        <v>538.61990097882563</v>
      </c>
      <c r="K73">
        <f t="shared" si="33"/>
        <v>54.717098985227416</v>
      </c>
      <c r="L73">
        <f t="shared" si="34"/>
        <v>42.085403036740352</v>
      </c>
      <c r="M73">
        <f t="shared" si="35"/>
        <v>2.6949216863370852E-2</v>
      </c>
      <c r="N73">
        <f t="shared" si="36"/>
        <v>2.7819440364343286</v>
      </c>
      <c r="O73">
        <f t="shared" si="37"/>
        <v>2.6805020212416448E-2</v>
      </c>
      <c r="P73">
        <f t="shared" si="38"/>
        <v>1.6766028678639112E-2</v>
      </c>
      <c r="Q73">
        <f t="shared" si="39"/>
        <v>1.5237508914193551E-2</v>
      </c>
      <c r="R73">
        <f t="shared" si="40"/>
        <v>27.126039575301245</v>
      </c>
      <c r="S73">
        <f t="shared" si="41"/>
        <v>27.207451612903199</v>
      </c>
      <c r="T73">
        <f t="shared" si="42"/>
        <v>3.6230013035863258</v>
      </c>
      <c r="U73">
        <f t="shared" si="43"/>
        <v>50.270165146248999</v>
      </c>
      <c r="V73">
        <f t="shared" si="44"/>
        <v>1.8267815130018306</v>
      </c>
      <c r="W73">
        <f t="shared" si="45"/>
        <v>3.6339278132213164</v>
      </c>
      <c r="X73">
        <f t="shared" si="46"/>
        <v>1.7962197905844952</v>
      </c>
      <c r="Y73">
        <f t="shared" si="47"/>
        <v>-21.477401399247626</v>
      </c>
      <c r="Z73">
        <f t="shared" si="48"/>
        <v>7.7031748943846852</v>
      </c>
      <c r="AA73">
        <f t="shared" si="49"/>
        <v>0.59897463505855919</v>
      </c>
      <c r="AB73">
        <f t="shared" si="50"/>
        <v>-13.160014360890187</v>
      </c>
      <c r="AC73">
        <v>-1.2199221419838099E-3</v>
      </c>
      <c r="AD73">
        <v>2.3561761067717901E-2</v>
      </c>
      <c r="AE73">
        <v>2.6756958943889502</v>
      </c>
      <c r="AF73">
        <v>0</v>
      </c>
      <c r="AG73">
        <v>0</v>
      </c>
      <c r="AH73">
        <f t="shared" si="51"/>
        <v>1</v>
      </c>
      <c r="AI73">
        <f t="shared" si="52"/>
        <v>0</v>
      </c>
      <c r="AJ73">
        <f t="shared" si="53"/>
        <v>53597.975574917051</v>
      </c>
      <c r="AK73">
        <f t="shared" si="54"/>
        <v>7.9735787096774202E-2</v>
      </c>
      <c r="AL73">
        <f t="shared" si="55"/>
        <v>3.907053567741936E-2</v>
      </c>
      <c r="AM73">
        <f t="shared" si="56"/>
        <v>0.49</v>
      </c>
      <c r="AN73">
        <f t="shared" si="57"/>
        <v>0.39</v>
      </c>
      <c r="AO73">
        <v>12.14</v>
      </c>
      <c r="AP73">
        <v>0.5</v>
      </c>
      <c r="AQ73" t="s">
        <v>195</v>
      </c>
      <c r="AR73">
        <v>1587213558.5064499</v>
      </c>
      <c r="AS73">
        <v>414.27699999999999</v>
      </c>
      <c r="AT73">
        <v>409.99748387096798</v>
      </c>
      <c r="AU73">
        <v>17.9823290322581</v>
      </c>
      <c r="AV73">
        <v>17.014622580645199</v>
      </c>
      <c r="AW73">
        <v>599.98099999999999</v>
      </c>
      <c r="AX73">
        <v>101.48851612903201</v>
      </c>
      <c r="AY73">
        <v>9.9076319354838696E-2</v>
      </c>
      <c r="AZ73">
        <v>27.258812903225799</v>
      </c>
      <c r="BA73">
        <v>27.207451612903199</v>
      </c>
      <c r="BB73">
        <v>27.432241935483901</v>
      </c>
      <c r="BC73">
        <v>9996.1064516129009</v>
      </c>
      <c r="BD73">
        <v>7.9735787096774202E-2</v>
      </c>
      <c r="BE73">
        <v>0.282605</v>
      </c>
      <c r="BF73">
        <v>1587213525.0999999</v>
      </c>
      <c r="BG73" t="s">
        <v>329</v>
      </c>
      <c r="BH73">
        <v>10</v>
      </c>
      <c r="BI73">
        <v>8.0960000000000001</v>
      </c>
      <c r="BJ73">
        <v>0.26</v>
      </c>
      <c r="BK73">
        <v>410</v>
      </c>
      <c r="BL73">
        <v>17</v>
      </c>
      <c r="BM73">
        <v>0.28000000000000003</v>
      </c>
      <c r="BN73">
        <v>0.09</v>
      </c>
      <c r="BO73">
        <v>4.2798825000000003</v>
      </c>
      <c r="BP73">
        <v>-2.2511712668729401E-2</v>
      </c>
      <c r="BQ73">
        <v>2.33289978744677E-2</v>
      </c>
      <c r="BR73">
        <v>1</v>
      </c>
      <c r="BS73">
        <v>0.98210448076923096</v>
      </c>
      <c r="BT73">
        <v>-0.158924332718967</v>
      </c>
      <c r="BU73">
        <v>2.1761278707383001E-2</v>
      </c>
      <c r="BV73">
        <v>0</v>
      </c>
      <c r="BW73">
        <v>1</v>
      </c>
      <c r="BX73">
        <v>2</v>
      </c>
      <c r="BY73" t="s">
        <v>229</v>
      </c>
      <c r="BZ73">
        <v>100</v>
      </c>
      <c r="CA73">
        <v>100</v>
      </c>
      <c r="CB73">
        <v>8.0960000000000001</v>
      </c>
      <c r="CC73">
        <v>0.26</v>
      </c>
      <c r="CD73">
        <v>2</v>
      </c>
      <c r="CE73">
        <v>639.447</v>
      </c>
      <c r="CF73">
        <v>378.85599999999999</v>
      </c>
      <c r="CG73">
        <v>26.999500000000001</v>
      </c>
      <c r="CH73">
        <v>29.876999999999999</v>
      </c>
      <c r="CI73">
        <v>30.001100000000001</v>
      </c>
      <c r="CJ73">
        <v>29.5002</v>
      </c>
      <c r="CK73">
        <v>29.545300000000001</v>
      </c>
      <c r="CL73">
        <v>19.890799999999999</v>
      </c>
      <c r="CM73">
        <v>27.682700000000001</v>
      </c>
      <c r="CN73">
        <v>100</v>
      </c>
      <c r="CO73">
        <v>27</v>
      </c>
      <c r="CP73">
        <v>410</v>
      </c>
      <c r="CQ73">
        <v>16.9389</v>
      </c>
      <c r="CR73">
        <v>99.061499999999995</v>
      </c>
      <c r="CS73">
        <v>105.968</v>
      </c>
    </row>
    <row r="74" spans="1:97" x14ac:dyDescent="0.25">
      <c r="A74">
        <v>58</v>
      </c>
      <c r="B74">
        <v>1587213572.0999999</v>
      </c>
      <c r="C74">
        <v>4944.5</v>
      </c>
      <c r="D74" t="s">
        <v>336</v>
      </c>
      <c r="E74" t="s">
        <v>337</v>
      </c>
      <c r="F74">
        <v>1587213563.4774201</v>
      </c>
      <c r="G74">
        <f t="shared" si="29"/>
        <v>4.8524119280303246E-4</v>
      </c>
      <c r="H74">
        <f t="shared" si="30"/>
        <v>-2.3135105241844762</v>
      </c>
      <c r="I74">
        <f t="shared" si="31"/>
        <v>414.26783870967699</v>
      </c>
      <c r="J74">
        <f t="shared" si="32"/>
        <v>538.91933062474141</v>
      </c>
      <c r="K74">
        <f t="shared" si="33"/>
        <v>54.747747119004678</v>
      </c>
      <c r="L74">
        <f t="shared" si="34"/>
        <v>42.084649008455479</v>
      </c>
      <c r="M74">
        <f t="shared" si="35"/>
        <v>2.6849916487458741E-2</v>
      </c>
      <c r="N74">
        <f t="shared" si="36"/>
        <v>2.7827539816509712</v>
      </c>
      <c r="O74">
        <f t="shared" si="37"/>
        <v>2.6706818903988339E-2</v>
      </c>
      <c r="P74">
        <f t="shared" si="38"/>
        <v>1.6704554856809068E-2</v>
      </c>
      <c r="Q74">
        <f t="shared" si="39"/>
        <v>1.3982911523225802E-2</v>
      </c>
      <c r="R74">
        <f t="shared" si="40"/>
        <v>27.12577099905948</v>
      </c>
      <c r="S74">
        <f t="shared" si="41"/>
        <v>27.205496774193499</v>
      </c>
      <c r="T74">
        <f t="shared" si="42"/>
        <v>3.6225860017686942</v>
      </c>
      <c r="U74">
        <f t="shared" si="43"/>
        <v>50.259636168537504</v>
      </c>
      <c r="V74">
        <f t="shared" si="44"/>
        <v>1.8263153217724799</v>
      </c>
      <c r="W74">
        <f t="shared" si="45"/>
        <v>3.6337615251495832</v>
      </c>
      <c r="X74">
        <f t="shared" si="46"/>
        <v>1.7962706799962143</v>
      </c>
      <c r="Y74">
        <f t="shared" si="47"/>
        <v>-21.39913660261373</v>
      </c>
      <c r="Z74">
        <f t="shared" si="48"/>
        <v>7.8815746409103884</v>
      </c>
      <c r="AA74">
        <f t="shared" si="49"/>
        <v>0.61265969050360547</v>
      </c>
      <c r="AB74">
        <f t="shared" si="50"/>
        <v>-12.890919359676511</v>
      </c>
      <c r="AC74">
        <v>-1.22047398627394E-3</v>
      </c>
      <c r="AD74">
        <v>2.35724194719415E-2</v>
      </c>
      <c r="AE74">
        <v>2.6764577771690599</v>
      </c>
      <c r="AF74">
        <v>0</v>
      </c>
      <c r="AG74">
        <v>0</v>
      </c>
      <c r="AH74">
        <f t="shared" si="51"/>
        <v>1</v>
      </c>
      <c r="AI74">
        <f t="shared" si="52"/>
        <v>0</v>
      </c>
      <c r="AJ74">
        <f t="shared" si="53"/>
        <v>53621.371728389189</v>
      </c>
      <c r="AK74">
        <f t="shared" si="54"/>
        <v>7.3170651612903204E-2</v>
      </c>
      <c r="AL74">
        <f t="shared" si="55"/>
        <v>3.5853619290322568E-2</v>
      </c>
      <c r="AM74">
        <f t="shared" si="56"/>
        <v>0.49</v>
      </c>
      <c r="AN74">
        <f t="shared" si="57"/>
        <v>0.39</v>
      </c>
      <c r="AO74">
        <v>12.14</v>
      </c>
      <c r="AP74">
        <v>0.5</v>
      </c>
      <c r="AQ74" t="s">
        <v>195</v>
      </c>
      <c r="AR74">
        <v>1587213563.4774201</v>
      </c>
      <c r="AS74">
        <v>414.26783870967699</v>
      </c>
      <c r="AT74">
        <v>409.99354838709701</v>
      </c>
      <c r="AU74">
        <v>17.977664516129</v>
      </c>
      <c r="AV74">
        <v>17.013506451612901</v>
      </c>
      <c r="AW74">
        <v>599.99754838709703</v>
      </c>
      <c r="AX74">
        <v>101.48858064516099</v>
      </c>
      <c r="AY74">
        <v>9.9438206451612901E-2</v>
      </c>
      <c r="AZ74">
        <v>27.2580322580645</v>
      </c>
      <c r="BA74">
        <v>27.205496774193499</v>
      </c>
      <c r="BB74">
        <v>27.430316129032299</v>
      </c>
      <c r="BC74">
        <v>10000.6219354839</v>
      </c>
      <c r="BD74">
        <v>7.3170651612903204E-2</v>
      </c>
      <c r="BE74">
        <v>0.282605</v>
      </c>
      <c r="BF74">
        <v>1587213525.0999999</v>
      </c>
      <c r="BG74" t="s">
        <v>329</v>
      </c>
      <c r="BH74">
        <v>10</v>
      </c>
      <c r="BI74">
        <v>8.0960000000000001</v>
      </c>
      <c r="BJ74">
        <v>0.26</v>
      </c>
      <c r="BK74">
        <v>410</v>
      </c>
      <c r="BL74">
        <v>17</v>
      </c>
      <c r="BM74">
        <v>0.28000000000000003</v>
      </c>
      <c r="BN74">
        <v>0.09</v>
      </c>
      <c r="BO74">
        <v>4.2782169230769203</v>
      </c>
      <c r="BP74">
        <v>-5.2867904665477097E-2</v>
      </c>
      <c r="BQ74">
        <v>2.1958767614507099E-2</v>
      </c>
      <c r="BR74">
        <v>1</v>
      </c>
      <c r="BS74">
        <v>0.97235476923076902</v>
      </c>
      <c r="BT74">
        <v>-7.7240356644550798E-2</v>
      </c>
      <c r="BU74">
        <v>1.30522356788397E-2</v>
      </c>
      <c r="BV74">
        <v>1</v>
      </c>
      <c r="BW74">
        <v>2</v>
      </c>
      <c r="BX74">
        <v>2</v>
      </c>
      <c r="BY74" t="s">
        <v>217</v>
      </c>
      <c r="BZ74">
        <v>100</v>
      </c>
      <c r="CA74">
        <v>100</v>
      </c>
      <c r="CB74">
        <v>8.0960000000000001</v>
      </c>
      <c r="CC74">
        <v>0.26</v>
      </c>
      <c r="CD74">
        <v>2</v>
      </c>
      <c r="CE74">
        <v>639.35599999999999</v>
      </c>
      <c r="CF74">
        <v>378.834</v>
      </c>
      <c r="CG74">
        <v>26.9998</v>
      </c>
      <c r="CH74">
        <v>29.890799999999999</v>
      </c>
      <c r="CI74">
        <v>30.001000000000001</v>
      </c>
      <c r="CJ74">
        <v>29.514800000000001</v>
      </c>
      <c r="CK74">
        <v>29.561199999999999</v>
      </c>
      <c r="CL74">
        <v>19.8918</v>
      </c>
      <c r="CM74">
        <v>27.682700000000001</v>
      </c>
      <c r="CN74">
        <v>100</v>
      </c>
      <c r="CO74">
        <v>27</v>
      </c>
      <c r="CP74">
        <v>410</v>
      </c>
      <c r="CQ74">
        <v>16.9361</v>
      </c>
      <c r="CR74">
        <v>99.058700000000002</v>
      </c>
      <c r="CS74">
        <v>105.967</v>
      </c>
    </row>
    <row r="75" spans="1:97" x14ac:dyDescent="0.25">
      <c r="A75">
        <v>59</v>
      </c>
      <c r="B75">
        <v>1587213902.7</v>
      </c>
      <c r="C75">
        <v>5275.1000001430502</v>
      </c>
      <c r="D75" t="s">
        <v>339</v>
      </c>
      <c r="E75" t="s">
        <v>340</v>
      </c>
      <c r="F75">
        <v>1587213894.7</v>
      </c>
      <c r="G75">
        <f t="shared" si="29"/>
        <v>3.8200962228281018E-4</v>
      </c>
      <c r="H75">
        <f t="shared" si="30"/>
        <v>-1.2998143798712853</v>
      </c>
      <c r="I75">
        <f t="shared" si="31"/>
        <v>411.675677419355</v>
      </c>
      <c r="J75">
        <f t="shared" si="32"/>
        <v>499.05727975454886</v>
      </c>
      <c r="K75">
        <f t="shared" si="33"/>
        <v>50.694334117769969</v>
      </c>
      <c r="L75">
        <f t="shared" si="34"/>
        <v>41.818094206581598</v>
      </c>
      <c r="M75">
        <f t="shared" si="35"/>
        <v>2.0687739595806127E-2</v>
      </c>
      <c r="N75">
        <f t="shared" si="36"/>
        <v>2.7901301965163339</v>
      </c>
      <c r="O75">
        <f t="shared" si="37"/>
        <v>2.0602899385170157E-2</v>
      </c>
      <c r="P75">
        <f t="shared" si="38"/>
        <v>1.2884405564769299E-2</v>
      </c>
      <c r="Q75">
        <f t="shared" si="39"/>
        <v>-2.0933909688774237E-3</v>
      </c>
      <c r="R75">
        <f t="shared" si="40"/>
        <v>27.409834643977504</v>
      </c>
      <c r="S75">
        <f t="shared" si="41"/>
        <v>27.460509677419399</v>
      </c>
      <c r="T75">
        <f t="shared" si="42"/>
        <v>3.6771151671586484</v>
      </c>
      <c r="U75">
        <f t="shared" si="43"/>
        <v>50.015125866170365</v>
      </c>
      <c r="V75">
        <f t="shared" si="44"/>
        <v>1.8448542210316479</v>
      </c>
      <c r="W75">
        <f t="shared" si="45"/>
        <v>3.6885925789091845</v>
      </c>
      <c r="X75">
        <f t="shared" si="46"/>
        <v>1.8322609461270005</v>
      </c>
      <c r="Y75">
        <f t="shared" si="47"/>
        <v>-16.84662434267193</v>
      </c>
      <c r="Z75">
        <f t="shared" si="48"/>
        <v>8.0106726759341687</v>
      </c>
      <c r="AA75">
        <f t="shared" si="49"/>
        <v>0.62263479394111809</v>
      </c>
      <c r="AB75">
        <f t="shared" si="50"/>
        <v>-8.2154102637655217</v>
      </c>
      <c r="AC75">
        <v>-1.2210257021221999E-3</v>
      </c>
      <c r="AD75">
        <v>2.3583075395419401E-2</v>
      </c>
      <c r="AE75">
        <v>2.6772192530232601</v>
      </c>
      <c r="AF75">
        <v>0</v>
      </c>
      <c r="AG75">
        <v>0</v>
      </c>
      <c r="AH75">
        <f t="shared" si="51"/>
        <v>1</v>
      </c>
      <c r="AI75">
        <f t="shared" si="52"/>
        <v>0</v>
      </c>
      <c r="AJ75">
        <f t="shared" si="53"/>
        <v>53598.856905424131</v>
      </c>
      <c r="AK75">
        <f t="shared" si="54"/>
        <v>-1.09544268387097E-2</v>
      </c>
      <c r="AL75">
        <f t="shared" si="55"/>
        <v>-5.3676691509677533E-3</v>
      </c>
      <c r="AM75">
        <f t="shared" si="56"/>
        <v>0.49</v>
      </c>
      <c r="AN75">
        <f t="shared" si="57"/>
        <v>0.39</v>
      </c>
      <c r="AO75">
        <v>8.77</v>
      </c>
      <c r="AP75">
        <v>0.5</v>
      </c>
      <c r="AQ75" t="s">
        <v>195</v>
      </c>
      <c r="AR75">
        <v>1587213894.7</v>
      </c>
      <c r="AS75">
        <v>411.675677419355</v>
      </c>
      <c r="AT75">
        <v>410.00561290322599</v>
      </c>
      <c r="AU75">
        <v>18.161554838709701</v>
      </c>
      <c r="AV75">
        <v>17.6133129032258</v>
      </c>
      <c r="AW75">
        <v>599.98677419354794</v>
      </c>
      <c r="AX75">
        <v>101.483451612903</v>
      </c>
      <c r="AY75">
        <v>9.6740029032257993E-2</v>
      </c>
      <c r="AZ75">
        <v>27.513764516129001</v>
      </c>
      <c r="BA75">
        <v>27.460509677419399</v>
      </c>
      <c r="BB75">
        <v>27.685522580645198</v>
      </c>
      <c r="BC75">
        <v>10005.6483870968</v>
      </c>
      <c r="BD75">
        <v>-1.09544268387097E-2</v>
      </c>
      <c r="BE75">
        <v>0.282605</v>
      </c>
      <c r="BF75">
        <v>1587213879.2</v>
      </c>
      <c r="BG75" t="s">
        <v>341</v>
      </c>
      <c r="BH75">
        <v>11</v>
      </c>
      <c r="BI75">
        <v>8.0500000000000007</v>
      </c>
      <c r="BJ75">
        <v>0.27100000000000002</v>
      </c>
      <c r="BK75">
        <v>410</v>
      </c>
      <c r="BL75">
        <v>18</v>
      </c>
      <c r="BM75">
        <v>0.41</v>
      </c>
      <c r="BN75">
        <v>0.19</v>
      </c>
      <c r="BO75">
        <v>1.2963903961538501</v>
      </c>
      <c r="BP75">
        <v>3.8520649254761099</v>
      </c>
      <c r="BQ75">
        <v>0.636465190542024</v>
      </c>
      <c r="BR75">
        <v>0</v>
      </c>
      <c r="BS75">
        <v>0.41253016494230799</v>
      </c>
      <c r="BT75">
        <v>1.4416674739683899</v>
      </c>
      <c r="BU75">
        <v>0.21807769592772699</v>
      </c>
      <c r="BV75">
        <v>0</v>
      </c>
      <c r="BW75">
        <v>0</v>
      </c>
      <c r="BX75">
        <v>2</v>
      </c>
      <c r="BY75" t="s">
        <v>197</v>
      </c>
      <c r="BZ75">
        <v>100</v>
      </c>
      <c r="CA75">
        <v>100</v>
      </c>
      <c r="CB75">
        <v>8.0500000000000007</v>
      </c>
      <c r="CC75">
        <v>0.27100000000000002</v>
      </c>
      <c r="CD75">
        <v>2</v>
      </c>
      <c r="CE75">
        <v>640.02499999999998</v>
      </c>
      <c r="CF75">
        <v>374.822</v>
      </c>
      <c r="CG75">
        <v>26.999099999999999</v>
      </c>
      <c r="CH75">
        <v>30.785399999999999</v>
      </c>
      <c r="CI75">
        <v>30.000900000000001</v>
      </c>
      <c r="CJ75">
        <v>30.476500000000001</v>
      </c>
      <c r="CK75">
        <v>30.520900000000001</v>
      </c>
      <c r="CL75">
        <v>19.895099999999999</v>
      </c>
      <c r="CM75">
        <v>28.578900000000001</v>
      </c>
      <c r="CN75">
        <v>100</v>
      </c>
      <c r="CO75">
        <v>27</v>
      </c>
      <c r="CP75">
        <v>410</v>
      </c>
      <c r="CQ75">
        <v>17.5365</v>
      </c>
      <c r="CR75">
        <v>98.961100000000002</v>
      </c>
      <c r="CS75">
        <v>105.82299999999999</v>
      </c>
    </row>
    <row r="76" spans="1:97" x14ac:dyDescent="0.25">
      <c r="A76">
        <v>60</v>
      </c>
      <c r="B76">
        <v>1587213907.7</v>
      </c>
      <c r="C76">
        <v>5280.1000001430502</v>
      </c>
      <c r="D76" t="s">
        <v>342</v>
      </c>
      <c r="E76" t="s">
        <v>343</v>
      </c>
      <c r="F76">
        <v>1587213899.34516</v>
      </c>
      <c r="G76">
        <f t="shared" si="29"/>
        <v>3.923483970987998E-4</v>
      </c>
      <c r="H76">
        <f t="shared" si="30"/>
        <v>-1.3001580054762221</v>
      </c>
      <c r="I76">
        <f t="shared" si="31"/>
        <v>411.67277419354798</v>
      </c>
      <c r="J76">
        <f t="shared" si="32"/>
        <v>496.47534979498874</v>
      </c>
      <c r="K76">
        <f t="shared" si="33"/>
        <v>50.432302893902701</v>
      </c>
      <c r="L76">
        <f t="shared" si="34"/>
        <v>41.817999725213717</v>
      </c>
      <c r="M76">
        <f t="shared" si="35"/>
        <v>2.1245927619350607E-2</v>
      </c>
      <c r="N76">
        <f t="shared" si="36"/>
        <v>2.7883584963756718</v>
      </c>
      <c r="O76">
        <f t="shared" si="37"/>
        <v>2.1156401495218233E-2</v>
      </c>
      <c r="P76">
        <f t="shared" si="38"/>
        <v>1.3230762947128792E-2</v>
      </c>
      <c r="Q76">
        <f t="shared" si="39"/>
        <v>-7.9201408685225759E-3</v>
      </c>
      <c r="R76">
        <f t="shared" si="40"/>
        <v>27.404781226272714</v>
      </c>
      <c r="S76">
        <f t="shared" si="41"/>
        <v>27.460919354838701</v>
      </c>
      <c r="T76">
        <f t="shared" si="42"/>
        <v>3.6772033411922709</v>
      </c>
      <c r="U76">
        <f t="shared" si="43"/>
        <v>50.01386872641482</v>
      </c>
      <c r="V76">
        <f t="shared" si="44"/>
        <v>1.8445766712707892</v>
      </c>
      <c r="W76">
        <f t="shared" si="45"/>
        <v>3.6881303491256934</v>
      </c>
      <c r="X76">
        <f t="shared" si="46"/>
        <v>1.8326266699214817</v>
      </c>
      <c r="Y76">
        <f t="shared" si="47"/>
        <v>-17.302564312057072</v>
      </c>
      <c r="Z76">
        <f t="shared" si="48"/>
        <v>7.6220122736434082</v>
      </c>
      <c r="AA76">
        <f t="shared" si="49"/>
        <v>0.59279720499727051</v>
      </c>
      <c r="AB76">
        <f t="shared" si="50"/>
        <v>-9.0956749742849166</v>
      </c>
      <c r="AC76">
        <v>-1.21982284793566E-3</v>
      </c>
      <c r="AD76">
        <v>2.3559843287429001E-2</v>
      </c>
      <c r="AE76">
        <v>2.67555878346591</v>
      </c>
      <c r="AF76">
        <v>0</v>
      </c>
      <c r="AG76">
        <v>0</v>
      </c>
      <c r="AH76">
        <f t="shared" si="51"/>
        <v>1</v>
      </c>
      <c r="AI76">
        <f t="shared" si="52"/>
        <v>0</v>
      </c>
      <c r="AJ76">
        <f t="shared" si="53"/>
        <v>53548.59957317204</v>
      </c>
      <c r="AK76">
        <f t="shared" si="54"/>
        <v>-4.14450071612903E-2</v>
      </c>
      <c r="AL76">
        <f t="shared" si="55"/>
        <v>-2.0308053509032246E-2</v>
      </c>
      <c r="AM76">
        <f t="shared" si="56"/>
        <v>0.49</v>
      </c>
      <c r="AN76">
        <f t="shared" si="57"/>
        <v>0.39</v>
      </c>
      <c r="AO76">
        <v>8.77</v>
      </c>
      <c r="AP76">
        <v>0.5</v>
      </c>
      <c r="AQ76" t="s">
        <v>195</v>
      </c>
      <c r="AR76">
        <v>1587213899.34516</v>
      </c>
      <c r="AS76">
        <v>411.67277419354798</v>
      </c>
      <c r="AT76">
        <v>410.00841935483902</v>
      </c>
      <c r="AU76">
        <v>18.158735483870998</v>
      </c>
      <c r="AV76">
        <v>17.5956516129032</v>
      </c>
      <c r="AW76">
        <v>599.98400000000004</v>
      </c>
      <c r="AX76">
        <v>101.48364516129</v>
      </c>
      <c r="AY76">
        <v>9.7033345161290294E-2</v>
      </c>
      <c r="AZ76">
        <v>27.511622580645199</v>
      </c>
      <c r="BA76">
        <v>27.460919354838701</v>
      </c>
      <c r="BB76">
        <v>27.683383870967699</v>
      </c>
      <c r="BC76">
        <v>9995.7725806451599</v>
      </c>
      <c r="BD76">
        <v>-4.14450071612903E-2</v>
      </c>
      <c r="BE76">
        <v>0.282605</v>
      </c>
      <c r="BF76">
        <v>1587213879.2</v>
      </c>
      <c r="BG76" t="s">
        <v>341</v>
      </c>
      <c r="BH76">
        <v>11</v>
      </c>
      <c r="BI76">
        <v>8.0500000000000007</v>
      </c>
      <c r="BJ76">
        <v>0.27100000000000002</v>
      </c>
      <c r="BK76">
        <v>410</v>
      </c>
      <c r="BL76">
        <v>18</v>
      </c>
      <c r="BM76">
        <v>0.41</v>
      </c>
      <c r="BN76">
        <v>0.19</v>
      </c>
      <c r="BO76">
        <v>1.6043444038461501</v>
      </c>
      <c r="BP76">
        <v>0.85158606505591805</v>
      </c>
      <c r="BQ76">
        <v>0.243437976286352</v>
      </c>
      <c r="BR76">
        <v>0</v>
      </c>
      <c r="BS76">
        <v>0.52400353846153802</v>
      </c>
      <c r="BT76">
        <v>0.49624848971227897</v>
      </c>
      <c r="BU76">
        <v>9.0298267457495807E-2</v>
      </c>
      <c r="BV76">
        <v>0</v>
      </c>
      <c r="BW76">
        <v>0</v>
      </c>
      <c r="BX76">
        <v>2</v>
      </c>
      <c r="BY76" t="s">
        <v>197</v>
      </c>
      <c r="BZ76">
        <v>100</v>
      </c>
      <c r="CA76">
        <v>100</v>
      </c>
      <c r="CB76">
        <v>8.0500000000000007</v>
      </c>
      <c r="CC76">
        <v>0.27100000000000002</v>
      </c>
      <c r="CD76">
        <v>2</v>
      </c>
      <c r="CE76">
        <v>640.29899999999998</v>
      </c>
      <c r="CF76">
        <v>374.834</v>
      </c>
      <c r="CG76">
        <v>26.998799999999999</v>
      </c>
      <c r="CH76">
        <v>30.796099999999999</v>
      </c>
      <c r="CI76">
        <v>30.001000000000001</v>
      </c>
      <c r="CJ76">
        <v>30.489699999999999</v>
      </c>
      <c r="CK76">
        <v>30.533999999999999</v>
      </c>
      <c r="CL76">
        <v>19.894400000000001</v>
      </c>
      <c r="CM76">
        <v>28.578900000000001</v>
      </c>
      <c r="CN76">
        <v>100</v>
      </c>
      <c r="CO76">
        <v>27</v>
      </c>
      <c r="CP76">
        <v>410</v>
      </c>
      <c r="CQ76">
        <v>17.5365</v>
      </c>
      <c r="CR76">
        <v>98.959299999999999</v>
      </c>
      <c r="CS76">
        <v>105.822</v>
      </c>
    </row>
    <row r="77" spans="1:97" x14ac:dyDescent="0.25">
      <c r="A77">
        <v>61</v>
      </c>
      <c r="B77">
        <v>1587213912.7</v>
      </c>
      <c r="C77">
        <v>5285.1000001430502</v>
      </c>
      <c r="D77" t="s">
        <v>344</v>
      </c>
      <c r="E77" t="s">
        <v>345</v>
      </c>
      <c r="F77">
        <v>1587213904.1354799</v>
      </c>
      <c r="G77">
        <f t="shared" si="29"/>
        <v>3.9667336822381841E-4</v>
      </c>
      <c r="H77">
        <f t="shared" si="30"/>
        <v>-1.2999719805242769</v>
      </c>
      <c r="I77">
        <f t="shared" si="31"/>
        <v>411.67293548387102</v>
      </c>
      <c r="J77">
        <f t="shared" si="32"/>
        <v>495.42432682890575</v>
      </c>
      <c r="K77">
        <f t="shared" si="33"/>
        <v>50.325813192786811</v>
      </c>
      <c r="L77">
        <f t="shared" si="34"/>
        <v>41.818243727144086</v>
      </c>
      <c r="M77">
        <f t="shared" si="35"/>
        <v>2.1476183202353501E-2</v>
      </c>
      <c r="N77">
        <f t="shared" si="36"/>
        <v>2.7891774082246656</v>
      </c>
      <c r="O77">
        <f t="shared" si="37"/>
        <v>2.1384737303007915E-2</v>
      </c>
      <c r="P77">
        <f t="shared" si="38"/>
        <v>1.3373644298466617E-2</v>
      </c>
      <c r="Q77">
        <f t="shared" si="39"/>
        <v>-1.1057000259290324E-2</v>
      </c>
      <c r="R77">
        <f t="shared" si="40"/>
        <v>27.402836612289295</v>
      </c>
      <c r="S77">
        <f t="shared" si="41"/>
        <v>27.460364516129001</v>
      </c>
      <c r="T77">
        <f t="shared" si="42"/>
        <v>3.6770839248335401</v>
      </c>
      <c r="U77">
        <f t="shared" si="43"/>
        <v>50.001124590837811</v>
      </c>
      <c r="V77">
        <f t="shared" si="44"/>
        <v>1.8440227717363031</v>
      </c>
      <c r="W77">
        <f t="shared" si="45"/>
        <v>3.6879625944937273</v>
      </c>
      <c r="X77">
        <f t="shared" si="46"/>
        <v>1.8330611530972369</v>
      </c>
      <c r="Y77">
        <f t="shared" si="47"/>
        <v>-17.493295538670392</v>
      </c>
      <c r="Z77">
        <f t="shared" si="48"/>
        <v>7.5907812981680935</v>
      </c>
      <c r="AA77">
        <f t="shared" si="49"/>
        <v>0.59019097632541195</v>
      </c>
      <c r="AB77">
        <f t="shared" si="50"/>
        <v>-9.3233802644361781</v>
      </c>
      <c r="AC77">
        <v>-1.2203787368199599E-3</v>
      </c>
      <c r="AD77">
        <v>2.35705798095571E-2</v>
      </c>
      <c r="AE77">
        <v>2.67632629104201</v>
      </c>
      <c r="AF77">
        <v>0</v>
      </c>
      <c r="AG77">
        <v>0</v>
      </c>
      <c r="AH77">
        <f t="shared" si="51"/>
        <v>1</v>
      </c>
      <c r="AI77">
        <f t="shared" si="52"/>
        <v>0</v>
      </c>
      <c r="AJ77">
        <f t="shared" si="53"/>
        <v>53572.148642781678</v>
      </c>
      <c r="AK77">
        <f t="shared" si="54"/>
        <v>-5.7859760645161303E-2</v>
      </c>
      <c r="AL77">
        <f t="shared" si="55"/>
        <v>-2.8351282716129036E-2</v>
      </c>
      <c r="AM77">
        <f t="shared" si="56"/>
        <v>0.49</v>
      </c>
      <c r="AN77">
        <f t="shared" si="57"/>
        <v>0.39</v>
      </c>
      <c r="AO77">
        <v>8.77</v>
      </c>
      <c r="AP77">
        <v>0.5</v>
      </c>
      <c r="AQ77" t="s">
        <v>195</v>
      </c>
      <c r="AR77">
        <v>1587213904.1354799</v>
      </c>
      <c r="AS77">
        <v>411.67293548387102</v>
      </c>
      <c r="AT77">
        <v>410.01164516129001</v>
      </c>
      <c r="AU77">
        <v>18.153183870967698</v>
      </c>
      <c r="AV77">
        <v>17.583954838709701</v>
      </c>
      <c r="AW77">
        <v>600.05261290322596</v>
      </c>
      <c r="AX77">
        <v>101.483838709677</v>
      </c>
      <c r="AY77">
        <v>9.7392706451612895E-2</v>
      </c>
      <c r="AZ77">
        <v>27.510845161290302</v>
      </c>
      <c r="BA77">
        <v>27.460364516129001</v>
      </c>
      <c r="BB77">
        <v>27.681541935483899</v>
      </c>
      <c r="BC77">
        <v>10000.3087096774</v>
      </c>
      <c r="BD77">
        <v>-5.7859760645161303E-2</v>
      </c>
      <c r="BE77">
        <v>0.282605</v>
      </c>
      <c r="BF77">
        <v>1587213879.2</v>
      </c>
      <c r="BG77" t="s">
        <v>341</v>
      </c>
      <c r="BH77">
        <v>11</v>
      </c>
      <c r="BI77">
        <v>8.0500000000000007</v>
      </c>
      <c r="BJ77">
        <v>0.27100000000000002</v>
      </c>
      <c r="BK77">
        <v>410</v>
      </c>
      <c r="BL77">
        <v>18</v>
      </c>
      <c r="BM77">
        <v>0.41</v>
      </c>
      <c r="BN77">
        <v>0.19</v>
      </c>
      <c r="BO77">
        <v>1.6768286538461501</v>
      </c>
      <c r="BP77">
        <v>-7.0897481430913206E-2</v>
      </c>
      <c r="BQ77">
        <v>3.5836202206323199E-2</v>
      </c>
      <c r="BR77">
        <v>1</v>
      </c>
      <c r="BS77">
        <v>0.55805898076923099</v>
      </c>
      <c r="BT77">
        <v>0.130017192862632</v>
      </c>
      <c r="BU77">
        <v>1.98582787487993E-2</v>
      </c>
      <c r="BV77">
        <v>0</v>
      </c>
      <c r="BW77">
        <v>1</v>
      </c>
      <c r="BX77">
        <v>2</v>
      </c>
      <c r="BY77" t="s">
        <v>229</v>
      </c>
      <c r="BZ77">
        <v>100</v>
      </c>
      <c r="CA77">
        <v>100</v>
      </c>
      <c r="CB77">
        <v>8.0500000000000007</v>
      </c>
      <c r="CC77">
        <v>0.27100000000000002</v>
      </c>
      <c r="CD77">
        <v>2</v>
      </c>
      <c r="CE77">
        <v>640.58299999999997</v>
      </c>
      <c r="CF77">
        <v>374.90100000000001</v>
      </c>
      <c r="CG77">
        <v>26.998899999999999</v>
      </c>
      <c r="CH77">
        <v>30.808900000000001</v>
      </c>
      <c r="CI77">
        <v>30.001100000000001</v>
      </c>
      <c r="CJ77">
        <v>30.500299999999999</v>
      </c>
      <c r="CK77">
        <v>30.5472</v>
      </c>
      <c r="CL77">
        <v>19.893899999999999</v>
      </c>
      <c r="CM77">
        <v>28.578900000000001</v>
      </c>
      <c r="CN77">
        <v>100</v>
      </c>
      <c r="CO77">
        <v>27</v>
      </c>
      <c r="CP77">
        <v>410</v>
      </c>
      <c r="CQ77">
        <v>17.5365</v>
      </c>
      <c r="CR77">
        <v>98.959500000000006</v>
      </c>
      <c r="CS77">
        <v>105.82</v>
      </c>
    </row>
    <row r="78" spans="1:97" x14ac:dyDescent="0.25">
      <c r="A78">
        <v>62</v>
      </c>
      <c r="B78">
        <v>1587213917.7</v>
      </c>
      <c r="C78">
        <v>5290.1000001430502</v>
      </c>
      <c r="D78" t="s">
        <v>346</v>
      </c>
      <c r="E78" t="s">
        <v>347</v>
      </c>
      <c r="F78">
        <v>1587213909.0709701</v>
      </c>
      <c r="G78">
        <f t="shared" si="29"/>
        <v>3.9701535231716662E-4</v>
      </c>
      <c r="H78">
        <f t="shared" si="30"/>
        <v>-1.3092361306934774</v>
      </c>
      <c r="I78">
        <f t="shared" si="31"/>
        <v>411.66983870967698</v>
      </c>
      <c r="J78">
        <f t="shared" si="32"/>
        <v>496.05745287897298</v>
      </c>
      <c r="K78">
        <f t="shared" si="33"/>
        <v>50.390438391069353</v>
      </c>
      <c r="L78">
        <f t="shared" si="34"/>
        <v>41.818187640500106</v>
      </c>
      <c r="M78">
        <f t="shared" si="35"/>
        <v>2.1485213360252376E-2</v>
      </c>
      <c r="N78">
        <f t="shared" si="36"/>
        <v>2.7909106970646009</v>
      </c>
      <c r="O78">
        <f t="shared" si="37"/>
        <v>2.1393747299255923E-2</v>
      </c>
      <c r="P78">
        <f t="shared" si="38"/>
        <v>1.3379277356857512E-2</v>
      </c>
      <c r="Q78">
        <f t="shared" si="39"/>
        <v>-1.2994075052903226E-2</v>
      </c>
      <c r="R78">
        <f t="shared" si="40"/>
        <v>27.402590661038442</v>
      </c>
      <c r="S78">
        <f t="shared" si="41"/>
        <v>27.460925806451598</v>
      </c>
      <c r="T78">
        <f t="shared" si="42"/>
        <v>3.6772047297744863</v>
      </c>
      <c r="U78">
        <f t="shared" si="43"/>
        <v>49.982631554967618</v>
      </c>
      <c r="V78">
        <f t="shared" si="44"/>
        <v>1.8433188372208427</v>
      </c>
      <c r="W78">
        <f t="shared" si="45"/>
        <v>3.6879187427210223</v>
      </c>
      <c r="X78">
        <f t="shared" si="46"/>
        <v>1.8338858925536436</v>
      </c>
      <c r="Y78">
        <f t="shared" si="47"/>
        <v>-17.508377037187049</v>
      </c>
      <c r="Z78">
        <f t="shared" si="48"/>
        <v>7.4804666336589767</v>
      </c>
      <c r="AA78">
        <f t="shared" si="49"/>
        <v>0.58125372763114569</v>
      </c>
      <c r="AB78">
        <f t="shared" si="50"/>
        <v>-9.4596507509498302</v>
      </c>
      <c r="AC78">
        <v>-1.2215558398468601E-3</v>
      </c>
      <c r="AD78">
        <v>2.3593314555749E-2</v>
      </c>
      <c r="AE78">
        <v>2.6779507305652399</v>
      </c>
      <c r="AF78">
        <v>0</v>
      </c>
      <c r="AG78">
        <v>0</v>
      </c>
      <c r="AH78">
        <f t="shared" si="51"/>
        <v>1</v>
      </c>
      <c r="AI78">
        <f t="shared" si="52"/>
        <v>0</v>
      </c>
      <c r="AJ78">
        <f t="shared" si="53"/>
        <v>53621.744992384949</v>
      </c>
      <c r="AK78">
        <f t="shared" si="54"/>
        <v>-6.7996206451612903E-2</v>
      </c>
      <c r="AL78">
        <f t="shared" si="55"/>
        <v>-3.3318141161290324E-2</v>
      </c>
      <c r="AM78">
        <f t="shared" si="56"/>
        <v>0.49</v>
      </c>
      <c r="AN78">
        <f t="shared" si="57"/>
        <v>0.39</v>
      </c>
      <c r="AO78">
        <v>8.77</v>
      </c>
      <c r="AP78">
        <v>0.5</v>
      </c>
      <c r="AQ78" t="s">
        <v>195</v>
      </c>
      <c r="AR78">
        <v>1587213909.0709701</v>
      </c>
      <c r="AS78">
        <v>411.66983870967698</v>
      </c>
      <c r="AT78">
        <v>409.99506451612899</v>
      </c>
      <c r="AU78">
        <v>18.1461419354839</v>
      </c>
      <c r="AV78">
        <v>17.576367741935499</v>
      </c>
      <c r="AW78">
        <v>599.99961290322597</v>
      </c>
      <c r="AX78">
        <v>101.484161290323</v>
      </c>
      <c r="AY78">
        <v>9.7698025806451594E-2</v>
      </c>
      <c r="AZ78">
        <v>27.5106419354839</v>
      </c>
      <c r="BA78">
        <v>27.460925806451598</v>
      </c>
      <c r="BB78">
        <v>27.678264516129001</v>
      </c>
      <c r="BC78">
        <v>10009.9225806452</v>
      </c>
      <c r="BD78">
        <v>-6.7996206451612903E-2</v>
      </c>
      <c r="BE78">
        <v>0.282605</v>
      </c>
      <c r="BF78">
        <v>1587213879.2</v>
      </c>
      <c r="BG78" t="s">
        <v>341</v>
      </c>
      <c r="BH78">
        <v>11</v>
      </c>
      <c r="BI78">
        <v>8.0500000000000007</v>
      </c>
      <c r="BJ78">
        <v>0.27100000000000002</v>
      </c>
      <c r="BK78">
        <v>410</v>
      </c>
      <c r="BL78">
        <v>18</v>
      </c>
      <c r="BM78">
        <v>0.41</v>
      </c>
      <c r="BN78">
        <v>0.19</v>
      </c>
      <c r="BO78">
        <v>1.66659615384615</v>
      </c>
      <c r="BP78">
        <v>1.3099291385642101E-2</v>
      </c>
      <c r="BQ78">
        <v>3.3027371815711498E-2</v>
      </c>
      <c r="BR78">
        <v>1</v>
      </c>
      <c r="BS78">
        <v>0.56299909615384602</v>
      </c>
      <c r="BT78">
        <v>2.9929611542730199E-2</v>
      </c>
      <c r="BU78">
        <v>1.4403014906421501E-2</v>
      </c>
      <c r="BV78">
        <v>1</v>
      </c>
      <c r="BW78">
        <v>2</v>
      </c>
      <c r="BX78">
        <v>2</v>
      </c>
      <c r="BY78" t="s">
        <v>217</v>
      </c>
      <c r="BZ78">
        <v>100</v>
      </c>
      <c r="CA78">
        <v>100</v>
      </c>
      <c r="CB78">
        <v>8.0500000000000007</v>
      </c>
      <c r="CC78">
        <v>0.27100000000000002</v>
      </c>
      <c r="CD78">
        <v>2</v>
      </c>
      <c r="CE78">
        <v>641.375</v>
      </c>
      <c r="CF78">
        <v>374.9</v>
      </c>
      <c r="CG78">
        <v>26.999199999999998</v>
      </c>
      <c r="CH78">
        <v>30.8203</v>
      </c>
      <c r="CI78">
        <v>30.001000000000001</v>
      </c>
      <c r="CJ78">
        <v>30.5136</v>
      </c>
      <c r="CK78">
        <v>30.560400000000001</v>
      </c>
      <c r="CL78">
        <v>19.896899999999999</v>
      </c>
      <c r="CM78">
        <v>28.578900000000001</v>
      </c>
      <c r="CN78">
        <v>100</v>
      </c>
      <c r="CO78">
        <v>27</v>
      </c>
      <c r="CP78">
        <v>410</v>
      </c>
      <c r="CQ78">
        <v>17.5366</v>
      </c>
      <c r="CR78">
        <v>98.9572</v>
      </c>
      <c r="CS78">
        <v>105.818</v>
      </c>
    </row>
    <row r="79" spans="1:97" x14ac:dyDescent="0.25">
      <c r="A79">
        <v>63</v>
      </c>
      <c r="B79">
        <v>1587213922.7</v>
      </c>
      <c r="C79">
        <v>5295.1000001430502</v>
      </c>
      <c r="D79" t="s">
        <v>348</v>
      </c>
      <c r="E79" t="s">
        <v>349</v>
      </c>
      <c r="F79">
        <v>1587213914.0709701</v>
      </c>
      <c r="G79">
        <f t="shared" si="29"/>
        <v>3.8938286963432339E-4</v>
      </c>
      <c r="H79">
        <f t="shared" si="30"/>
        <v>-1.2989810167363602</v>
      </c>
      <c r="I79">
        <f t="shared" si="31"/>
        <v>411.65848387096798</v>
      </c>
      <c r="J79">
        <f t="shared" si="32"/>
        <v>497.16505378360569</v>
      </c>
      <c r="K79">
        <f t="shared" si="33"/>
        <v>50.503056549138918</v>
      </c>
      <c r="L79">
        <f t="shared" si="34"/>
        <v>41.817121963116243</v>
      </c>
      <c r="M79">
        <f t="shared" si="35"/>
        <v>2.1071070210866509E-2</v>
      </c>
      <c r="N79">
        <f t="shared" si="36"/>
        <v>2.7892560901320524</v>
      </c>
      <c r="O79">
        <f t="shared" si="37"/>
        <v>2.0983036565485835E-2</v>
      </c>
      <c r="P79">
        <f t="shared" si="38"/>
        <v>1.3122276561218327E-2</v>
      </c>
      <c r="Q79">
        <f t="shared" si="39"/>
        <v>-1.2845377060645152E-2</v>
      </c>
      <c r="R79">
        <f t="shared" si="40"/>
        <v>27.404657347849415</v>
      </c>
      <c r="S79">
        <f t="shared" si="41"/>
        <v>27.458251612903201</v>
      </c>
      <c r="T79">
        <f t="shared" si="42"/>
        <v>3.6766292016601927</v>
      </c>
      <c r="U79">
        <f t="shared" si="43"/>
        <v>49.967863104724017</v>
      </c>
      <c r="V79">
        <f t="shared" si="44"/>
        <v>1.8427794058494207</v>
      </c>
      <c r="W79">
        <f t="shared" si="45"/>
        <v>3.687929183577999</v>
      </c>
      <c r="X79">
        <f t="shared" si="46"/>
        <v>1.833849795810772</v>
      </c>
      <c r="Y79">
        <f t="shared" si="47"/>
        <v>-17.17178455087366</v>
      </c>
      <c r="Z79">
        <f t="shared" si="48"/>
        <v>7.8854381584744182</v>
      </c>
      <c r="AA79">
        <f t="shared" si="49"/>
        <v>0.61307661240227818</v>
      </c>
      <c r="AB79">
        <f t="shared" si="50"/>
        <v>-8.6861151570576105</v>
      </c>
      <c r="AC79">
        <v>-1.22043215553742E-3</v>
      </c>
      <c r="AD79">
        <v>2.3571611546758998E-2</v>
      </c>
      <c r="AE79">
        <v>2.6764000332026101</v>
      </c>
      <c r="AF79">
        <v>0</v>
      </c>
      <c r="AG79">
        <v>0</v>
      </c>
      <c r="AH79">
        <f t="shared" si="51"/>
        <v>1</v>
      </c>
      <c r="AI79">
        <f t="shared" si="52"/>
        <v>0</v>
      </c>
      <c r="AJ79">
        <f t="shared" si="53"/>
        <v>53574.430217461682</v>
      </c>
      <c r="AK79">
        <f t="shared" si="54"/>
        <v>-6.7218090322580595E-2</v>
      </c>
      <c r="AL79">
        <f t="shared" si="55"/>
        <v>-3.293686425806449E-2</v>
      </c>
      <c r="AM79">
        <f t="shared" si="56"/>
        <v>0.49</v>
      </c>
      <c r="AN79">
        <f t="shared" si="57"/>
        <v>0.39</v>
      </c>
      <c r="AO79">
        <v>8.77</v>
      </c>
      <c r="AP79">
        <v>0.5</v>
      </c>
      <c r="AQ79" t="s">
        <v>195</v>
      </c>
      <c r="AR79">
        <v>1587213914.0709701</v>
      </c>
      <c r="AS79">
        <v>411.65848387096798</v>
      </c>
      <c r="AT79">
        <v>409.99406451612901</v>
      </c>
      <c r="AU79">
        <v>18.140793548387101</v>
      </c>
      <c r="AV79">
        <v>17.581958064516101</v>
      </c>
      <c r="AW79">
        <v>599.98677419354897</v>
      </c>
      <c r="AX79">
        <v>101.484064516129</v>
      </c>
      <c r="AY79">
        <v>9.8008006451612895E-2</v>
      </c>
      <c r="AZ79">
        <v>27.510690322580601</v>
      </c>
      <c r="BA79">
        <v>27.458251612903201</v>
      </c>
      <c r="BB79">
        <v>27.677290322580699</v>
      </c>
      <c r="BC79">
        <v>10000.7241935484</v>
      </c>
      <c r="BD79">
        <v>-6.7218090322580595E-2</v>
      </c>
      <c r="BE79">
        <v>0.282605</v>
      </c>
      <c r="BF79">
        <v>1587213879.2</v>
      </c>
      <c r="BG79" t="s">
        <v>341</v>
      </c>
      <c r="BH79">
        <v>11</v>
      </c>
      <c r="BI79">
        <v>8.0500000000000007</v>
      </c>
      <c r="BJ79">
        <v>0.27100000000000002</v>
      </c>
      <c r="BK79">
        <v>410</v>
      </c>
      <c r="BL79">
        <v>18</v>
      </c>
      <c r="BM79">
        <v>0.41</v>
      </c>
      <c r="BN79">
        <v>0.19</v>
      </c>
      <c r="BO79">
        <v>1.6604574999999999</v>
      </c>
      <c r="BP79">
        <v>4.4513463672840502E-2</v>
      </c>
      <c r="BQ79">
        <v>3.1253718171111E-2</v>
      </c>
      <c r="BR79">
        <v>1</v>
      </c>
      <c r="BS79">
        <v>0.56299903846153798</v>
      </c>
      <c r="BT79">
        <v>-6.0053632715786301E-2</v>
      </c>
      <c r="BU79">
        <v>1.4414963192623E-2</v>
      </c>
      <c r="BV79">
        <v>1</v>
      </c>
      <c r="BW79">
        <v>2</v>
      </c>
      <c r="BX79">
        <v>2</v>
      </c>
      <c r="BY79" t="s">
        <v>217</v>
      </c>
      <c r="BZ79">
        <v>100</v>
      </c>
      <c r="CA79">
        <v>100</v>
      </c>
      <c r="CB79">
        <v>8.0500000000000007</v>
      </c>
      <c r="CC79">
        <v>0.27100000000000002</v>
      </c>
      <c r="CD79">
        <v>2</v>
      </c>
      <c r="CE79">
        <v>640.46</v>
      </c>
      <c r="CF79">
        <v>374.85700000000003</v>
      </c>
      <c r="CG79">
        <v>26.999400000000001</v>
      </c>
      <c r="CH79">
        <v>30.831</v>
      </c>
      <c r="CI79">
        <v>30.000900000000001</v>
      </c>
      <c r="CJ79">
        <v>30.526800000000001</v>
      </c>
      <c r="CK79">
        <v>30.571100000000001</v>
      </c>
      <c r="CL79">
        <v>19.895099999999999</v>
      </c>
      <c r="CM79">
        <v>28.578900000000001</v>
      </c>
      <c r="CN79">
        <v>100</v>
      </c>
      <c r="CO79">
        <v>27</v>
      </c>
      <c r="CP79">
        <v>410</v>
      </c>
      <c r="CQ79">
        <v>17.5366</v>
      </c>
      <c r="CR79">
        <v>98.955699999999993</v>
      </c>
      <c r="CS79">
        <v>105.81699999999999</v>
      </c>
    </row>
    <row r="80" spans="1:97" x14ac:dyDescent="0.25">
      <c r="A80">
        <v>64</v>
      </c>
      <c r="B80">
        <v>1587213927.7</v>
      </c>
      <c r="C80">
        <v>5300.1000001430502</v>
      </c>
      <c r="D80" t="s">
        <v>350</v>
      </c>
      <c r="E80" t="s">
        <v>351</v>
      </c>
      <c r="F80">
        <v>1587213919.0709701</v>
      </c>
      <c r="G80">
        <f t="shared" si="29"/>
        <v>3.8217242250881988E-4</v>
      </c>
      <c r="H80">
        <f t="shared" si="30"/>
        <v>-1.2842560829110534</v>
      </c>
      <c r="I80">
        <f t="shared" si="31"/>
        <v>411.64935483871</v>
      </c>
      <c r="J80">
        <f t="shared" si="32"/>
        <v>497.84773007776221</v>
      </c>
      <c r="K80">
        <f t="shared" si="33"/>
        <v>50.572515425084482</v>
      </c>
      <c r="L80">
        <f t="shared" si="34"/>
        <v>41.81628656628606</v>
      </c>
      <c r="M80">
        <f t="shared" si="35"/>
        <v>2.0684951790368011E-2</v>
      </c>
      <c r="N80">
        <f t="shared" si="36"/>
        <v>2.788730202176716</v>
      </c>
      <c r="O80">
        <f t="shared" si="37"/>
        <v>2.0600092001781964E-2</v>
      </c>
      <c r="P80">
        <f t="shared" si="38"/>
        <v>1.288265269186116E-2</v>
      </c>
      <c r="Q80">
        <f t="shared" si="39"/>
        <v>-1.2618119707741926E-2</v>
      </c>
      <c r="R80">
        <f t="shared" si="40"/>
        <v>27.40576700633968</v>
      </c>
      <c r="S80">
        <f t="shared" si="41"/>
        <v>27.454890322580599</v>
      </c>
      <c r="T80">
        <f t="shared" si="42"/>
        <v>3.6759059111193575</v>
      </c>
      <c r="U80">
        <f t="shared" si="43"/>
        <v>49.963884617313283</v>
      </c>
      <c r="V80">
        <f t="shared" si="44"/>
        <v>1.8425426095708017</v>
      </c>
      <c r="W80">
        <f t="shared" si="45"/>
        <v>3.6877489084031936</v>
      </c>
      <c r="X80">
        <f t="shared" si="46"/>
        <v>1.8333633015485558</v>
      </c>
      <c r="Y80">
        <f t="shared" si="47"/>
        <v>-16.853803832638956</v>
      </c>
      <c r="Z80">
        <f t="shared" si="48"/>
        <v>8.263696387427979</v>
      </c>
      <c r="AA80">
        <f t="shared" si="49"/>
        <v>0.64259310774912171</v>
      </c>
      <c r="AB80">
        <f t="shared" si="50"/>
        <v>-7.9601324571695979</v>
      </c>
      <c r="AC80">
        <v>-1.2200751474559801E-3</v>
      </c>
      <c r="AD80">
        <v>2.3564716238587601E-2</v>
      </c>
      <c r="AE80">
        <v>2.6759071585730698</v>
      </c>
      <c r="AF80">
        <v>0</v>
      </c>
      <c r="AG80">
        <v>0</v>
      </c>
      <c r="AH80">
        <f t="shared" si="51"/>
        <v>1</v>
      </c>
      <c r="AI80">
        <f t="shared" si="52"/>
        <v>0</v>
      </c>
      <c r="AJ80">
        <f t="shared" si="53"/>
        <v>53559.542533522035</v>
      </c>
      <c r="AK80">
        <f t="shared" si="54"/>
        <v>-6.6028883870967697E-2</v>
      </c>
      <c r="AL80">
        <f t="shared" si="55"/>
        <v>-3.2354153096774169E-2</v>
      </c>
      <c r="AM80">
        <f t="shared" si="56"/>
        <v>0.49</v>
      </c>
      <c r="AN80">
        <f t="shared" si="57"/>
        <v>0.39</v>
      </c>
      <c r="AO80">
        <v>8.77</v>
      </c>
      <c r="AP80">
        <v>0.5</v>
      </c>
      <c r="AQ80" t="s">
        <v>195</v>
      </c>
      <c r="AR80">
        <v>1587213919.0709701</v>
      </c>
      <c r="AS80">
        <v>411.64935483871</v>
      </c>
      <c r="AT80">
        <v>410.00212903225798</v>
      </c>
      <c r="AU80">
        <v>18.138422580645202</v>
      </c>
      <c r="AV80">
        <v>17.589938709677401</v>
      </c>
      <c r="AW80">
        <v>599.99183870967704</v>
      </c>
      <c r="AX80">
        <v>101.483838709677</v>
      </c>
      <c r="AY80">
        <v>9.8457180645161305E-2</v>
      </c>
      <c r="AZ80">
        <v>27.5098548387097</v>
      </c>
      <c r="BA80">
        <v>27.454890322580599</v>
      </c>
      <c r="BB80">
        <v>27.6763096774194</v>
      </c>
      <c r="BC80">
        <v>9997.82096774194</v>
      </c>
      <c r="BD80">
        <v>-6.6028883870967697E-2</v>
      </c>
      <c r="BE80">
        <v>0.282605</v>
      </c>
      <c r="BF80">
        <v>1587213879.2</v>
      </c>
      <c r="BG80" t="s">
        <v>341</v>
      </c>
      <c r="BH80">
        <v>11</v>
      </c>
      <c r="BI80">
        <v>8.0500000000000007</v>
      </c>
      <c r="BJ80">
        <v>0.27100000000000002</v>
      </c>
      <c r="BK80">
        <v>410</v>
      </c>
      <c r="BL80">
        <v>18</v>
      </c>
      <c r="BM80">
        <v>0.41</v>
      </c>
      <c r="BN80">
        <v>0.19</v>
      </c>
      <c r="BO80">
        <v>1.6610157692307701</v>
      </c>
      <c r="BP80">
        <v>-0.17676123964825899</v>
      </c>
      <c r="BQ80">
        <v>3.0730794586973299E-2</v>
      </c>
      <c r="BR80">
        <v>0</v>
      </c>
      <c r="BS80">
        <v>0.559075269230769</v>
      </c>
      <c r="BT80">
        <v>-0.130114320840095</v>
      </c>
      <c r="BU80">
        <v>1.64208558735476E-2</v>
      </c>
      <c r="BV80">
        <v>0</v>
      </c>
      <c r="BW80">
        <v>0</v>
      </c>
      <c r="BX80">
        <v>2</v>
      </c>
      <c r="BY80" t="s">
        <v>197</v>
      </c>
      <c r="BZ80">
        <v>100</v>
      </c>
      <c r="CA80">
        <v>100</v>
      </c>
      <c r="CB80">
        <v>8.0500000000000007</v>
      </c>
      <c r="CC80">
        <v>0.27100000000000002</v>
      </c>
      <c r="CD80">
        <v>2</v>
      </c>
      <c r="CE80">
        <v>640.899</v>
      </c>
      <c r="CF80">
        <v>374.774</v>
      </c>
      <c r="CG80">
        <v>26.999500000000001</v>
      </c>
      <c r="CH80">
        <v>30.842400000000001</v>
      </c>
      <c r="CI80">
        <v>30.000900000000001</v>
      </c>
      <c r="CJ80">
        <v>30.537400000000002</v>
      </c>
      <c r="CK80">
        <v>30.584199999999999</v>
      </c>
      <c r="CL80">
        <v>19.895800000000001</v>
      </c>
      <c r="CM80">
        <v>28.578900000000001</v>
      </c>
      <c r="CN80">
        <v>99.628600000000006</v>
      </c>
      <c r="CO80">
        <v>27</v>
      </c>
      <c r="CP80">
        <v>410</v>
      </c>
      <c r="CQ80">
        <v>17.5366</v>
      </c>
      <c r="CR80">
        <v>98.954700000000003</v>
      </c>
      <c r="CS80">
        <v>105.815</v>
      </c>
    </row>
    <row r="81" spans="1:97" x14ac:dyDescent="0.25">
      <c r="A81">
        <v>65</v>
      </c>
      <c r="B81">
        <v>1587214264.2</v>
      </c>
      <c r="C81">
        <v>5636.6000001430502</v>
      </c>
      <c r="D81" t="s">
        <v>353</v>
      </c>
      <c r="E81" t="s">
        <v>354</v>
      </c>
      <c r="F81">
        <v>1587214256.2</v>
      </c>
      <c r="G81">
        <f t="shared" ref="G81:G112" si="58">AW81*AH81*(AU81-AV81)/(100*AO81*(1000-AH81*AU81))</f>
        <v>3.1745824497367796E-4</v>
      </c>
      <c r="H81">
        <f t="shared" ref="H81:H112" si="59">AW81*AH81*(AT81-AS81*(1000-AH81*AV81)/(1000-AH81*AU81))/(100*AO81)</f>
        <v>-2.4844887903836006</v>
      </c>
      <c r="I81">
        <f t="shared" ref="I81:I112" si="60">AS81 - IF(AH81&gt;1, H81*AO81*100/(AJ81*BC81), 0)</f>
        <v>413.02335483871002</v>
      </c>
      <c r="J81">
        <f t="shared" ref="J81:J112" si="61">((P81-G81/2)*I81-H81)/(P81+G81/2)</f>
        <v>631.9487452370854</v>
      </c>
      <c r="K81">
        <f t="shared" ref="K81:K112" si="62">J81*(AX81+AY81)/1000</f>
        <v>64.190826294570471</v>
      </c>
      <c r="L81">
        <f t="shared" ref="L81:L112" si="63">(AS81 - IF(AH81&gt;1, H81*AO81*100/(AJ81*BC81), 0))*(AX81+AY81)/1000</f>
        <v>41.953260649494403</v>
      </c>
      <c r="M81">
        <f t="shared" ref="M81:M112" si="64">2/((1/O81-1/N81)+SIGN(O81)*SQRT((1/O81-1/N81)*(1/O81-1/N81) + 4*AP81/((AP81+1)*(AP81+1))*(2*1/O81*1/N81-1/N81*1/N81)))</f>
        <v>1.6994655323807836E-2</v>
      </c>
      <c r="N81">
        <f t="shared" ref="N81:N112" si="65">AE81+AD81*AO81+AC81*AO81*AO81</f>
        <v>2.7846778532147818</v>
      </c>
      <c r="O81">
        <f t="shared" ref="O81:O112" si="66">G81*(1000-(1000*0.61365*EXP(17.502*S81/(240.97+S81))/(AX81+AY81)+AU81)/2)/(1000*0.61365*EXP(17.502*S81/(240.97+S81))/(AX81+AY81)-AU81)</f>
        <v>1.6937244977252432E-2</v>
      </c>
      <c r="P81">
        <f t="shared" ref="P81:P112" si="67">1/((AP81+1)/(M81/1.6)+1/(N81/1.37)) + AP81/((AP81+1)/(M81/1.6) + AP81/(N81/1.37))</f>
        <v>1.0590919955406636E-2</v>
      </c>
      <c r="Q81">
        <f t="shared" ref="Q81:Q112" si="68">(AL81*AN81)</f>
        <v>-1.2444835467580647E-2</v>
      </c>
      <c r="R81">
        <f t="shared" ref="R81:R112" si="69">(AZ81+(Q81+2*0.95*0.0000000567*(((AZ81+$B$7)+273)^4-(AZ81+273)^4)-44100*G81)/(1.84*29.3*N81+8*0.95*0.0000000567*(AZ81+273)^3))</f>
        <v>27.561075424464338</v>
      </c>
      <c r="S81">
        <f t="shared" ref="S81:S112" si="70">($C$7*BA81+$D$7*BB81+$E$7*R81)</f>
        <v>27.5776161290323</v>
      </c>
      <c r="T81">
        <f t="shared" ref="T81:T112" si="71">0.61365*EXP(17.502*S81/(240.97+S81))</f>
        <v>3.7023949967545646</v>
      </c>
      <c r="U81">
        <f t="shared" ref="U81:U112" si="72">(V81/W81*100)</f>
        <v>49.77893729056769</v>
      </c>
      <c r="V81">
        <f t="shared" ref="V81:V112" si="73">AU81*(AX81+AY81)/1000</f>
        <v>1.8505754783897133</v>
      </c>
      <c r="W81">
        <f t="shared" ref="W81:W112" si="74">0.61365*EXP(17.502*AZ81/(240.97+AZ81))</f>
        <v>3.7175873554463519</v>
      </c>
      <c r="X81">
        <f t="shared" ref="X81:X112" si="75">(T81-AU81*(AX81+AY81)/1000)</f>
        <v>1.8518195183648514</v>
      </c>
      <c r="Y81">
        <f t="shared" ref="Y81:Y112" si="76">(-G81*44100)</f>
        <v>-13.999908603339199</v>
      </c>
      <c r="Z81">
        <f t="shared" ref="Z81:Z112" si="77">2*29.3*N81*0.92*(AZ81-S81)</f>
        <v>10.515224341118687</v>
      </c>
      <c r="AA81">
        <f t="shared" ref="AA81:AA112" si="78">2*0.95*0.0000000567*(((AZ81+$B$7)+273)^4-(S81+273)^4)</f>
        <v>0.81992946945649325</v>
      </c>
      <c r="AB81">
        <f t="shared" ref="AB81:AB112" si="79">Q81+AA81+Y81+Z81</f>
        <v>-2.6771996282316</v>
      </c>
      <c r="AC81">
        <v>-1.2197797102628601E-3</v>
      </c>
      <c r="AD81">
        <v>2.35590101198811E-2</v>
      </c>
      <c r="AE81">
        <v>2.67549921417343</v>
      </c>
      <c r="AF81">
        <v>0</v>
      </c>
      <c r="AG81">
        <v>0</v>
      </c>
      <c r="AH81">
        <f t="shared" ref="AH81:AH112" si="80">IF(AF81*$H$13&gt;=AJ81,1,(AJ81/(AJ81-AF81*$H$13)))</f>
        <v>1</v>
      </c>
      <c r="AI81">
        <f t="shared" ref="AI81:AI112" si="81">(AH81-1)*100</f>
        <v>0</v>
      </c>
      <c r="AJ81">
        <f t="shared" ref="AJ81:AJ112" si="82">MAX(0,($B$13+$C$13*BC81)/(1+$D$13*BC81)*AX81/(AZ81+273)*$E$13)</f>
        <v>53522.442844497229</v>
      </c>
      <c r="AK81">
        <f t="shared" ref="AK81:AK112" si="83">$B$11*BD81+$C$11*BE81</f>
        <v>-6.5122111290322596E-2</v>
      </c>
      <c r="AL81">
        <f t="shared" ref="AL81:AL112" si="84">AK81*AM81</f>
        <v>-3.1909834532258069E-2</v>
      </c>
      <c r="AM81">
        <f t="shared" ref="AM81:AM112" si="85">($B$11*$D$9+$C$11*$D$9)/($B$11+$C$11)</f>
        <v>0.49</v>
      </c>
      <c r="AN81">
        <f t="shared" ref="AN81:AN112" si="86">($B$11*$K$9+$C$11*$K$9)/($B$11+$C$11)</f>
        <v>0.39</v>
      </c>
      <c r="AO81">
        <v>7.72</v>
      </c>
      <c r="AP81">
        <v>0.5</v>
      </c>
      <c r="AQ81" t="s">
        <v>195</v>
      </c>
      <c r="AR81">
        <v>1587214256.2</v>
      </c>
      <c r="AS81">
        <v>413.02335483871002</v>
      </c>
      <c r="AT81">
        <v>409.996193548387</v>
      </c>
      <c r="AU81">
        <v>18.2186290322581</v>
      </c>
      <c r="AV81">
        <v>17.817719354838701</v>
      </c>
      <c r="AW81">
        <v>600.16706451612902</v>
      </c>
      <c r="AX81">
        <v>101.478451612903</v>
      </c>
      <c r="AY81">
        <v>9.7549254838709701E-2</v>
      </c>
      <c r="AZ81">
        <v>27.647658064516101</v>
      </c>
      <c r="BA81">
        <v>27.5776161290323</v>
      </c>
      <c r="BB81">
        <v>27.8156580645161</v>
      </c>
      <c r="BC81">
        <v>9995.9306451612902</v>
      </c>
      <c r="BD81">
        <v>-6.5122111290322596E-2</v>
      </c>
      <c r="BE81">
        <v>0.282605</v>
      </c>
      <c r="BF81">
        <v>1587214245.2</v>
      </c>
      <c r="BG81" t="s">
        <v>355</v>
      </c>
      <c r="BH81">
        <v>12</v>
      </c>
      <c r="BI81">
        <v>7.9660000000000002</v>
      </c>
      <c r="BJ81">
        <v>0.27200000000000002</v>
      </c>
      <c r="BK81">
        <v>410</v>
      </c>
      <c r="BL81">
        <v>18</v>
      </c>
      <c r="BM81">
        <v>0.34</v>
      </c>
      <c r="BN81">
        <v>0.16</v>
      </c>
      <c r="BO81">
        <v>1.8178070157692301</v>
      </c>
      <c r="BP81">
        <v>10.3696017091476</v>
      </c>
      <c r="BQ81">
        <v>1.44506113633429</v>
      </c>
      <c r="BR81">
        <v>0</v>
      </c>
      <c r="BS81">
        <v>0.23748491572692301</v>
      </c>
      <c r="BT81">
        <v>1.3946652786182101</v>
      </c>
      <c r="BU81">
        <v>0.19552262909197299</v>
      </c>
      <c r="BV81">
        <v>0</v>
      </c>
      <c r="BW81">
        <v>0</v>
      </c>
      <c r="BX81">
        <v>2</v>
      </c>
      <c r="BY81" t="s">
        <v>197</v>
      </c>
      <c r="BZ81">
        <v>100</v>
      </c>
      <c r="CA81">
        <v>100</v>
      </c>
      <c r="CB81">
        <v>7.9660000000000002</v>
      </c>
      <c r="CC81">
        <v>0.27200000000000002</v>
      </c>
      <c r="CD81">
        <v>2</v>
      </c>
      <c r="CE81">
        <v>641.322</v>
      </c>
      <c r="CF81">
        <v>369.66399999999999</v>
      </c>
      <c r="CG81">
        <v>26.998699999999999</v>
      </c>
      <c r="CH81">
        <v>31.531600000000001</v>
      </c>
      <c r="CI81">
        <v>30.000599999999999</v>
      </c>
      <c r="CJ81">
        <v>31.2912</v>
      </c>
      <c r="CK81">
        <v>31.334900000000001</v>
      </c>
      <c r="CL81">
        <v>19.888999999999999</v>
      </c>
      <c r="CM81">
        <v>30.3932</v>
      </c>
      <c r="CN81">
        <v>98.145499999999998</v>
      </c>
      <c r="CO81">
        <v>27</v>
      </c>
      <c r="CP81">
        <v>410</v>
      </c>
      <c r="CQ81">
        <v>17.848800000000001</v>
      </c>
      <c r="CR81">
        <v>98.884</v>
      </c>
      <c r="CS81">
        <v>105.708</v>
      </c>
    </row>
    <row r="82" spans="1:97" x14ac:dyDescent="0.25">
      <c r="A82">
        <v>66</v>
      </c>
      <c r="B82">
        <v>1587214269.2</v>
      </c>
      <c r="C82">
        <v>5641.6000001430502</v>
      </c>
      <c r="D82" t="s">
        <v>356</v>
      </c>
      <c r="E82" t="s">
        <v>357</v>
      </c>
      <c r="F82">
        <v>1587214260.84516</v>
      </c>
      <c r="G82">
        <f t="shared" si="58"/>
        <v>3.2641334885714945E-4</v>
      </c>
      <c r="H82">
        <f t="shared" si="59"/>
        <v>-2.5799039789132863</v>
      </c>
      <c r="I82">
        <f t="shared" si="60"/>
        <v>413.12803225806402</v>
      </c>
      <c r="J82">
        <f t="shared" si="61"/>
        <v>634.10210448929831</v>
      </c>
      <c r="K82">
        <f t="shared" si="62"/>
        <v>64.409500716231221</v>
      </c>
      <c r="L82">
        <f t="shared" si="63"/>
        <v>41.963857399672222</v>
      </c>
      <c r="M82">
        <f t="shared" si="64"/>
        <v>1.7494797676115399E-2</v>
      </c>
      <c r="N82">
        <f t="shared" si="65"/>
        <v>2.7851789756156329</v>
      </c>
      <c r="O82">
        <f t="shared" si="66"/>
        <v>1.7433975937466626E-2</v>
      </c>
      <c r="P82">
        <f t="shared" si="67"/>
        <v>1.0901681842621448E-2</v>
      </c>
      <c r="Q82">
        <f t="shared" si="68"/>
        <v>-8.3985198217741992E-3</v>
      </c>
      <c r="R82">
        <f t="shared" si="69"/>
        <v>27.556497502077296</v>
      </c>
      <c r="S82">
        <f t="shared" si="70"/>
        <v>27.575706451612898</v>
      </c>
      <c r="T82">
        <f t="shared" si="71"/>
        <v>3.7019815404152179</v>
      </c>
      <c r="U82">
        <f t="shared" si="72"/>
        <v>49.828653180408857</v>
      </c>
      <c r="V82">
        <f t="shared" si="73"/>
        <v>1.8521879664656384</v>
      </c>
      <c r="W82">
        <f t="shared" si="74"/>
        <v>3.7171142470169425</v>
      </c>
      <c r="X82">
        <f t="shared" si="75"/>
        <v>1.8497935739495794</v>
      </c>
      <c r="Y82">
        <f t="shared" si="76"/>
        <v>-14.39482868460029</v>
      </c>
      <c r="Z82">
        <f t="shared" si="77"/>
        <v>10.476913954935087</v>
      </c>
      <c r="AA82">
        <f t="shared" si="78"/>
        <v>0.81677855380502706</v>
      </c>
      <c r="AB82">
        <f t="shared" si="79"/>
        <v>-3.1095346956819494</v>
      </c>
      <c r="AC82">
        <v>-1.2201205389721201E-3</v>
      </c>
      <c r="AD82">
        <v>2.35655929372071E-2</v>
      </c>
      <c r="AE82">
        <v>2.6759698300702701</v>
      </c>
      <c r="AF82">
        <v>0</v>
      </c>
      <c r="AG82">
        <v>0</v>
      </c>
      <c r="AH82">
        <f t="shared" si="80"/>
        <v>1</v>
      </c>
      <c r="AI82">
        <f t="shared" si="81"/>
        <v>0</v>
      </c>
      <c r="AJ82">
        <f t="shared" si="82"/>
        <v>53537.173269031999</v>
      </c>
      <c r="AK82">
        <f t="shared" si="83"/>
        <v>-4.3948298387096803E-2</v>
      </c>
      <c r="AL82">
        <f t="shared" si="84"/>
        <v>-2.1534666209677433E-2</v>
      </c>
      <c r="AM82">
        <f t="shared" si="85"/>
        <v>0.49</v>
      </c>
      <c r="AN82">
        <f t="shared" si="86"/>
        <v>0.39</v>
      </c>
      <c r="AO82">
        <v>7.72</v>
      </c>
      <c r="AP82">
        <v>0.5</v>
      </c>
      <c r="AQ82" t="s">
        <v>195</v>
      </c>
      <c r="AR82">
        <v>1587214260.84516</v>
      </c>
      <c r="AS82">
        <v>413.12803225806402</v>
      </c>
      <c r="AT82">
        <v>409.98209677419402</v>
      </c>
      <c r="AU82">
        <v>18.234519354838699</v>
      </c>
      <c r="AV82">
        <v>17.8221967741936</v>
      </c>
      <c r="AW82">
        <v>600.00635483870997</v>
      </c>
      <c r="AX82">
        <v>101.47835483871</v>
      </c>
      <c r="AY82">
        <v>9.7558977419354903E-2</v>
      </c>
      <c r="AZ82">
        <v>27.6454806451613</v>
      </c>
      <c r="BA82">
        <v>27.575706451612898</v>
      </c>
      <c r="BB82">
        <v>27.811209677419399</v>
      </c>
      <c r="BC82">
        <v>9998.7332258064507</v>
      </c>
      <c r="BD82">
        <v>-4.3948298387096803E-2</v>
      </c>
      <c r="BE82">
        <v>0.282605</v>
      </c>
      <c r="BF82">
        <v>1587214245.2</v>
      </c>
      <c r="BG82" t="s">
        <v>355</v>
      </c>
      <c r="BH82">
        <v>12</v>
      </c>
      <c r="BI82">
        <v>7.9660000000000002</v>
      </c>
      <c r="BJ82">
        <v>0.27200000000000002</v>
      </c>
      <c r="BK82">
        <v>410</v>
      </c>
      <c r="BL82">
        <v>18</v>
      </c>
      <c r="BM82">
        <v>0.34</v>
      </c>
      <c r="BN82">
        <v>0.16</v>
      </c>
      <c r="BO82">
        <v>2.4069888561538502</v>
      </c>
      <c r="BP82">
        <v>7.6532291908353303</v>
      </c>
      <c r="BQ82">
        <v>1.22031723691551</v>
      </c>
      <c r="BR82">
        <v>0</v>
      </c>
      <c r="BS82">
        <v>0.31615724499999998</v>
      </c>
      <c r="BT82">
        <v>1.0041022194100699</v>
      </c>
      <c r="BU82">
        <v>0.163342566759099</v>
      </c>
      <c r="BV82">
        <v>0</v>
      </c>
      <c r="BW82">
        <v>0</v>
      </c>
      <c r="BX82">
        <v>2</v>
      </c>
      <c r="BY82" t="s">
        <v>197</v>
      </c>
      <c r="BZ82">
        <v>100</v>
      </c>
      <c r="CA82">
        <v>100</v>
      </c>
      <c r="CB82">
        <v>7.9660000000000002</v>
      </c>
      <c r="CC82">
        <v>0.27200000000000002</v>
      </c>
      <c r="CD82">
        <v>2</v>
      </c>
      <c r="CE82">
        <v>641.596</v>
      </c>
      <c r="CF82">
        <v>369.67200000000003</v>
      </c>
      <c r="CG82">
        <v>26.9985</v>
      </c>
      <c r="CH82">
        <v>31.539899999999999</v>
      </c>
      <c r="CI82">
        <v>30.000599999999999</v>
      </c>
      <c r="CJ82">
        <v>31.298999999999999</v>
      </c>
      <c r="CK82">
        <v>31.3431</v>
      </c>
      <c r="CL82">
        <v>19.888400000000001</v>
      </c>
      <c r="CM82">
        <v>30.3932</v>
      </c>
      <c r="CN82">
        <v>98.145499999999998</v>
      </c>
      <c r="CO82">
        <v>27</v>
      </c>
      <c r="CP82">
        <v>410</v>
      </c>
      <c r="CQ82">
        <v>17.8551</v>
      </c>
      <c r="CR82">
        <v>98.883200000000002</v>
      </c>
      <c r="CS82">
        <v>105.70699999999999</v>
      </c>
    </row>
    <row r="83" spans="1:97" x14ac:dyDescent="0.25">
      <c r="A83">
        <v>67</v>
      </c>
      <c r="B83">
        <v>1587214274.2</v>
      </c>
      <c r="C83">
        <v>5646.6000001430502</v>
      </c>
      <c r="D83" t="s">
        <v>358</v>
      </c>
      <c r="E83" t="s">
        <v>359</v>
      </c>
      <c r="F83">
        <v>1587214265.6354799</v>
      </c>
      <c r="G83">
        <f t="shared" si="58"/>
        <v>3.2345152868505672E-4</v>
      </c>
      <c r="H83">
        <f t="shared" si="59"/>
        <v>-2.5637704404465236</v>
      </c>
      <c r="I83">
        <f t="shared" si="60"/>
        <v>413.11170967741901</v>
      </c>
      <c r="J83">
        <f t="shared" si="61"/>
        <v>634.65265706108687</v>
      </c>
      <c r="K83">
        <f t="shared" si="62"/>
        <v>64.465554253371153</v>
      </c>
      <c r="L83">
        <f t="shared" si="63"/>
        <v>41.962284466334822</v>
      </c>
      <c r="M83">
        <f t="shared" si="64"/>
        <v>1.7343314759136665E-2</v>
      </c>
      <c r="N83">
        <f t="shared" si="65"/>
        <v>2.7858143935697246</v>
      </c>
      <c r="O83">
        <f t="shared" si="66"/>
        <v>1.7283553380548166E-2</v>
      </c>
      <c r="P83">
        <f t="shared" si="67"/>
        <v>1.0807572937017167E-2</v>
      </c>
      <c r="Q83">
        <f t="shared" si="68"/>
        <v>-7.3244521349999994E-3</v>
      </c>
      <c r="R83">
        <f t="shared" si="69"/>
        <v>27.556249027163119</v>
      </c>
      <c r="S83">
        <f t="shared" si="70"/>
        <v>27.572399999999998</v>
      </c>
      <c r="T83">
        <f t="shared" si="71"/>
        <v>3.7012657695612359</v>
      </c>
      <c r="U83">
        <f t="shared" si="72"/>
        <v>49.834660962171277</v>
      </c>
      <c r="V83">
        <f t="shared" si="73"/>
        <v>1.8522942795381827</v>
      </c>
      <c r="W83">
        <f t="shared" si="74"/>
        <v>3.7168794645642933</v>
      </c>
      <c r="X83">
        <f t="shared" si="75"/>
        <v>1.8489714900230532</v>
      </c>
      <c r="Y83">
        <f t="shared" si="76"/>
        <v>-14.264212415011</v>
      </c>
      <c r="Z83">
        <f t="shared" si="77"/>
        <v>10.813595442201843</v>
      </c>
      <c r="AA83">
        <f t="shared" si="78"/>
        <v>0.84281545340884756</v>
      </c>
      <c r="AB83">
        <f t="shared" si="79"/>
        <v>-2.6151259715353099</v>
      </c>
      <c r="AC83">
        <v>-1.22055279191069E-3</v>
      </c>
      <c r="AD83">
        <v>2.35739415359488E-2</v>
      </c>
      <c r="AE83">
        <v>2.67656655842561</v>
      </c>
      <c r="AF83">
        <v>0</v>
      </c>
      <c r="AG83">
        <v>0</v>
      </c>
      <c r="AH83">
        <f t="shared" si="80"/>
        <v>1</v>
      </c>
      <c r="AI83">
        <f t="shared" si="81"/>
        <v>0</v>
      </c>
      <c r="AJ83">
        <f t="shared" si="82"/>
        <v>53555.556840487043</v>
      </c>
      <c r="AK83">
        <f t="shared" si="83"/>
        <v>-3.8327849999999997E-2</v>
      </c>
      <c r="AL83">
        <f t="shared" si="84"/>
        <v>-1.8780646499999998E-2</v>
      </c>
      <c r="AM83">
        <f t="shared" si="85"/>
        <v>0.49</v>
      </c>
      <c r="AN83">
        <f t="shared" si="86"/>
        <v>0.39</v>
      </c>
      <c r="AO83">
        <v>7.72</v>
      </c>
      <c r="AP83">
        <v>0.5</v>
      </c>
      <c r="AQ83" t="s">
        <v>195</v>
      </c>
      <c r="AR83">
        <v>1587214265.6354799</v>
      </c>
      <c r="AS83">
        <v>413.11170967741901</v>
      </c>
      <c r="AT83">
        <v>409.98490322580699</v>
      </c>
      <c r="AU83">
        <v>18.2355290322581</v>
      </c>
      <c r="AV83">
        <v>17.826941935483902</v>
      </c>
      <c r="AW83">
        <v>599.99712903225804</v>
      </c>
      <c r="AX83">
        <v>101.47835483871</v>
      </c>
      <c r="AY83">
        <v>9.77648483870968E-2</v>
      </c>
      <c r="AZ83">
        <v>27.644400000000001</v>
      </c>
      <c r="BA83">
        <v>27.572399999999998</v>
      </c>
      <c r="BB83">
        <v>27.8092838709677</v>
      </c>
      <c r="BC83">
        <v>10002.275483871001</v>
      </c>
      <c r="BD83">
        <v>-3.8327849999999997E-2</v>
      </c>
      <c r="BE83">
        <v>0.282605</v>
      </c>
      <c r="BF83">
        <v>1587214245.2</v>
      </c>
      <c r="BG83" t="s">
        <v>355</v>
      </c>
      <c r="BH83">
        <v>12</v>
      </c>
      <c r="BI83">
        <v>7.9660000000000002</v>
      </c>
      <c r="BJ83">
        <v>0.27200000000000002</v>
      </c>
      <c r="BK83">
        <v>410</v>
      </c>
      <c r="BL83">
        <v>18</v>
      </c>
      <c r="BM83">
        <v>0.34</v>
      </c>
      <c r="BN83">
        <v>0.16</v>
      </c>
      <c r="BO83">
        <v>2.9847975384615402</v>
      </c>
      <c r="BP83">
        <v>1.86726632630411</v>
      </c>
      <c r="BQ83">
        <v>0.483230872114357</v>
      </c>
      <c r="BR83">
        <v>0</v>
      </c>
      <c r="BS83">
        <v>0.393020865384615</v>
      </c>
      <c r="BT83">
        <v>0.20589633911039301</v>
      </c>
      <c r="BU83">
        <v>6.0721977102144997E-2</v>
      </c>
      <c r="BV83">
        <v>0</v>
      </c>
      <c r="BW83">
        <v>0</v>
      </c>
      <c r="BX83">
        <v>2</v>
      </c>
      <c r="BY83" t="s">
        <v>197</v>
      </c>
      <c r="BZ83">
        <v>100</v>
      </c>
      <c r="CA83">
        <v>100</v>
      </c>
      <c r="CB83">
        <v>7.9660000000000002</v>
      </c>
      <c r="CC83">
        <v>0.27200000000000002</v>
      </c>
      <c r="CD83">
        <v>2</v>
      </c>
      <c r="CE83">
        <v>641.89400000000001</v>
      </c>
      <c r="CF83">
        <v>369.78800000000001</v>
      </c>
      <c r="CG83">
        <v>26.9986</v>
      </c>
      <c r="CH83">
        <v>31.547799999999999</v>
      </c>
      <c r="CI83">
        <v>30.000599999999999</v>
      </c>
      <c r="CJ83">
        <v>31.307200000000002</v>
      </c>
      <c r="CK83">
        <v>31.351400000000002</v>
      </c>
      <c r="CL83">
        <v>19.889600000000002</v>
      </c>
      <c r="CM83">
        <v>30.3932</v>
      </c>
      <c r="CN83">
        <v>97.772999999999996</v>
      </c>
      <c r="CO83">
        <v>27</v>
      </c>
      <c r="CP83">
        <v>410</v>
      </c>
      <c r="CQ83">
        <v>17.859500000000001</v>
      </c>
      <c r="CR83">
        <v>98.882999999999996</v>
      </c>
      <c r="CS83">
        <v>105.706</v>
      </c>
    </row>
    <row r="84" spans="1:97" x14ac:dyDescent="0.25">
      <c r="A84">
        <v>68</v>
      </c>
      <c r="B84">
        <v>1587214279.2</v>
      </c>
      <c r="C84">
        <v>5651.6000001430502</v>
      </c>
      <c r="D84" t="s">
        <v>360</v>
      </c>
      <c r="E84" t="s">
        <v>361</v>
      </c>
      <c r="F84">
        <v>1587214270.5709701</v>
      </c>
      <c r="G84">
        <f t="shared" si="58"/>
        <v>3.2103118565587988E-4</v>
      </c>
      <c r="H84">
        <f t="shared" si="59"/>
        <v>-2.5659784839056035</v>
      </c>
      <c r="I84">
        <f t="shared" si="60"/>
        <v>413.11012903225799</v>
      </c>
      <c r="J84">
        <f t="shared" si="61"/>
        <v>636.41738500354347</v>
      </c>
      <c r="K84">
        <f t="shared" si="62"/>
        <v>64.645114081803115</v>
      </c>
      <c r="L84">
        <f t="shared" si="63"/>
        <v>41.962322288681712</v>
      </c>
      <c r="M84">
        <f t="shared" si="64"/>
        <v>1.7228752801581676E-2</v>
      </c>
      <c r="N84">
        <f t="shared" si="65"/>
        <v>2.7852711212735803</v>
      </c>
      <c r="O84">
        <f t="shared" si="66"/>
        <v>1.7169765417687253E-2</v>
      </c>
      <c r="P84">
        <f t="shared" si="67"/>
        <v>1.0736386251189268E-2</v>
      </c>
      <c r="Q84">
        <f t="shared" si="68"/>
        <v>-7.9204337323548479E-3</v>
      </c>
      <c r="R84">
        <f t="shared" si="69"/>
        <v>27.555733885766948</v>
      </c>
      <c r="S84">
        <f t="shared" si="70"/>
        <v>27.565680645161301</v>
      </c>
      <c r="T84">
        <f t="shared" si="71"/>
        <v>3.6998115556037701</v>
      </c>
      <c r="U84">
        <f t="shared" si="72"/>
        <v>49.843374028576868</v>
      </c>
      <c r="V84">
        <f t="shared" si="73"/>
        <v>1.8524930828985948</v>
      </c>
      <c r="W84">
        <f t="shared" si="74"/>
        <v>3.7166285770230938</v>
      </c>
      <c r="X84">
        <f t="shared" si="75"/>
        <v>1.8473184727051752</v>
      </c>
      <c r="Y84">
        <f t="shared" si="76"/>
        <v>-14.157475287424303</v>
      </c>
      <c r="Z84">
        <f t="shared" si="77"/>
        <v>11.647051805522221</v>
      </c>
      <c r="AA84">
        <f t="shared" si="78"/>
        <v>0.9079167283538474</v>
      </c>
      <c r="AB84">
        <f t="shared" si="79"/>
        <v>-1.6104271872805889</v>
      </c>
      <c r="AC84">
        <v>-1.2201832165457799E-3</v>
      </c>
      <c r="AD84">
        <v>2.3566803501360398E-2</v>
      </c>
      <c r="AE84">
        <v>2.6760563656560601</v>
      </c>
      <c r="AF84">
        <v>0</v>
      </c>
      <c r="AG84">
        <v>0</v>
      </c>
      <c r="AH84">
        <f t="shared" si="80"/>
        <v>1</v>
      </c>
      <c r="AI84">
        <f t="shared" si="81"/>
        <v>0</v>
      </c>
      <c r="AJ84">
        <f t="shared" si="82"/>
        <v>53540.212709565021</v>
      </c>
      <c r="AK84">
        <f t="shared" si="83"/>
        <v>-4.1446539677419403E-2</v>
      </c>
      <c r="AL84">
        <f t="shared" si="84"/>
        <v>-2.0308804441935505E-2</v>
      </c>
      <c r="AM84">
        <f t="shared" si="85"/>
        <v>0.49</v>
      </c>
      <c r="AN84">
        <f t="shared" si="86"/>
        <v>0.39</v>
      </c>
      <c r="AO84">
        <v>7.72</v>
      </c>
      <c r="AP84">
        <v>0.5</v>
      </c>
      <c r="AQ84" t="s">
        <v>195</v>
      </c>
      <c r="AR84">
        <v>1587214270.5709701</v>
      </c>
      <c r="AS84">
        <v>413.11012903225799</v>
      </c>
      <c r="AT84">
        <v>409.979193548387</v>
      </c>
      <c r="AU84">
        <v>18.237400000000001</v>
      </c>
      <c r="AV84">
        <v>17.831870967741899</v>
      </c>
      <c r="AW84">
        <v>599.99696774193603</v>
      </c>
      <c r="AX84">
        <v>101.478516129032</v>
      </c>
      <c r="AY84">
        <v>9.8083764516129004E-2</v>
      </c>
      <c r="AZ84">
        <v>27.643245161290299</v>
      </c>
      <c r="BA84">
        <v>27.565680645161301</v>
      </c>
      <c r="BB84">
        <v>27.807832258064501</v>
      </c>
      <c r="BC84">
        <v>9999.2309677419398</v>
      </c>
      <c r="BD84">
        <v>-4.1446539677419403E-2</v>
      </c>
      <c r="BE84">
        <v>0.282605</v>
      </c>
      <c r="BF84">
        <v>1587214245.2</v>
      </c>
      <c r="BG84" t="s">
        <v>355</v>
      </c>
      <c r="BH84">
        <v>12</v>
      </c>
      <c r="BI84">
        <v>7.9660000000000002</v>
      </c>
      <c r="BJ84">
        <v>0.27200000000000002</v>
      </c>
      <c r="BK84">
        <v>410</v>
      </c>
      <c r="BL84">
        <v>18</v>
      </c>
      <c r="BM84">
        <v>0.34</v>
      </c>
      <c r="BN84">
        <v>0.16</v>
      </c>
      <c r="BO84">
        <v>3.1396615384615401</v>
      </c>
      <c r="BP84">
        <v>-0.13516806966619099</v>
      </c>
      <c r="BQ84">
        <v>3.8875534148426101E-2</v>
      </c>
      <c r="BR84">
        <v>0</v>
      </c>
      <c r="BS84">
        <v>0.40927321153846102</v>
      </c>
      <c r="BT84">
        <v>-4.2608979766071697E-2</v>
      </c>
      <c r="BU84">
        <v>5.4104487064615498E-3</v>
      </c>
      <c r="BV84">
        <v>1</v>
      </c>
      <c r="BW84">
        <v>1</v>
      </c>
      <c r="BX84">
        <v>2</v>
      </c>
      <c r="BY84" t="s">
        <v>229</v>
      </c>
      <c r="BZ84">
        <v>100</v>
      </c>
      <c r="CA84">
        <v>100</v>
      </c>
      <c r="CB84">
        <v>7.9660000000000002</v>
      </c>
      <c r="CC84">
        <v>0.27200000000000002</v>
      </c>
      <c r="CD84">
        <v>2</v>
      </c>
      <c r="CE84">
        <v>642.17399999999998</v>
      </c>
      <c r="CF84">
        <v>369.76</v>
      </c>
      <c r="CG84">
        <v>26.9986</v>
      </c>
      <c r="CH84">
        <v>31.555099999999999</v>
      </c>
      <c r="CI84">
        <v>30.000599999999999</v>
      </c>
      <c r="CJ84">
        <v>31.3157</v>
      </c>
      <c r="CK84">
        <v>31.360299999999999</v>
      </c>
      <c r="CL84">
        <v>19.889299999999999</v>
      </c>
      <c r="CM84">
        <v>30.3932</v>
      </c>
      <c r="CN84">
        <v>97.772999999999996</v>
      </c>
      <c r="CO84">
        <v>27</v>
      </c>
      <c r="CP84">
        <v>410</v>
      </c>
      <c r="CQ84">
        <v>17.863499999999998</v>
      </c>
      <c r="CR84">
        <v>98.880499999999998</v>
      </c>
      <c r="CS84">
        <v>105.70399999999999</v>
      </c>
    </row>
    <row r="85" spans="1:97" x14ac:dyDescent="0.25">
      <c r="A85">
        <v>69</v>
      </c>
      <c r="B85">
        <v>1587214284.2</v>
      </c>
      <c r="C85">
        <v>5656.6000001430502</v>
      </c>
      <c r="D85" t="s">
        <v>362</v>
      </c>
      <c r="E85" t="s">
        <v>363</v>
      </c>
      <c r="F85">
        <v>1587214275.5709701</v>
      </c>
      <c r="G85">
        <f t="shared" si="58"/>
        <v>3.1923680898916714E-4</v>
      </c>
      <c r="H85">
        <f t="shared" si="59"/>
        <v>-2.5521233442697309</v>
      </c>
      <c r="I85">
        <f t="shared" si="60"/>
        <v>413.10700000000003</v>
      </c>
      <c r="J85">
        <f t="shared" si="61"/>
        <v>636.36169600717199</v>
      </c>
      <c r="K85">
        <f t="shared" si="62"/>
        <v>64.639594545532162</v>
      </c>
      <c r="L85">
        <f t="shared" si="63"/>
        <v>41.962093494106533</v>
      </c>
      <c r="M85">
        <f t="shared" si="64"/>
        <v>1.7139780795790628E-2</v>
      </c>
      <c r="N85">
        <f t="shared" si="65"/>
        <v>2.7861869887821089</v>
      </c>
      <c r="O85">
        <f t="shared" si="66"/>
        <v>1.70814190849943E-2</v>
      </c>
      <c r="P85">
        <f t="shared" si="67"/>
        <v>1.0681113849311598E-2</v>
      </c>
      <c r="Q85">
        <f t="shared" si="68"/>
        <v>-7.9048058209354767E-3</v>
      </c>
      <c r="R85">
        <f t="shared" si="69"/>
        <v>27.554662186265482</v>
      </c>
      <c r="S85">
        <f t="shared" si="70"/>
        <v>27.563290322580599</v>
      </c>
      <c r="T85">
        <f t="shared" si="71"/>
        <v>3.6992943582589493</v>
      </c>
      <c r="U85">
        <f t="shared" si="72"/>
        <v>49.856101004755217</v>
      </c>
      <c r="V85">
        <f t="shared" si="73"/>
        <v>1.8527942079250319</v>
      </c>
      <c r="W85">
        <f t="shared" si="74"/>
        <v>3.7162838059645189</v>
      </c>
      <c r="X85">
        <f t="shared" si="75"/>
        <v>1.8465001503339173</v>
      </c>
      <c r="Y85">
        <f t="shared" si="76"/>
        <v>-14.07834327642227</v>
      </c>
      <c r="Z85">
        <f t="shared" si="77"/>
        <v>11.771533325633097</v>
      </c>
      <c r="AA85">
        <f t="shared" si="78"/>
        <v>0.91730052996299916</v>
      </c>
      <c r="AB85">
        <f t="shared" si="79"/>
        <v>-1.3974142266471095</v>
      </c>
      <c r="AC85">
        <v>-1.2208063001909299E-3</v>
      </c>
      <c r="AD85">
        <v>2.35788378332796E-2</v>
      </c>
      <c r="AE85">
        <v>2.6769164629104898</v>
      </c>
      <c r="AF85">
        <v>0</v>
      </c>
      <c r="AG85">
        <v>0</v>
      </c>
      <c r="AH85">
        <f t="shared" si="80"/>
        <v>1</v>
      </c>
      <c r="AI85">
        <f t="shared" si="81"/>
        <v>0</v>
      </c>
      <c r="AJ85">
        <f t="shared" si="82"/>
        <v>53566.717452466735</v>
      </c>
      <c r="AK85">
        <f t="shared" si="83"/>
        <v>-4.1364760967741901E-2</v>
      </c>
      <c r="AL85">
        <f t="shared" si="84"/>
        <v>-2.0268732874193531E-2</v>
      </c>
      <c r="AM85">
        <f t="shared" si="85"/>
        <v>0.49</v>
      </c>
      <c r="AN85">
        <f t="shared" si="86"/>
        <v>0.39</v>
      </c>
      <c r="AO85">
        <v>7.72</v>
      </c>
      <c r="AP85">
        <v>0.5</v>
      </c>
      <c r="AQ85" t="s">
        <v>195</v>
      </c>
      <c r="AR85">
        <v>1587214275.5709701</v>
      </c>
      <c r="AS85">
        <v>413.10700000000003</v>
      </c>
      <c r="AT85">
        <v>409.99293548387101</v>
      </c>
      <c r="AU85">
        <v>18.240325806451601</v>
      </c>
      <c r="AV85">
        <v>17.837064516129001</v>
      </c>
      <c r="AW85">
        <v>599.99677419354805</v>
      </c>
      <c r="AX85">
        <v>101.47854838709701</v>
      </c>
      <c r="AY85">
        <v>9.8267048387096795E-2</v>
      </c>
      <c r="AZ85">
        <v>27.641658064516101</v>
      </c>
      <c r="BA85">
        <v>27.563290322580599</v>
      </c>
      <c r="BB85">
        <v>27.807225806451601</v>
      </c>
      <c r="BC85">
        <v>10004.333870967699</v>
      </c>
      <c r="BD85">
        <v>-4.1364760967741901E-2</v>
      </c>
      <c r="BE85">
        <v>0.282605</v>
      </c>
      <c r="BF85">
        <v>1587214245.2</v>
      </c>
      <c r="BG85" t="s">
        <v>355</v>
      </c>
      <c r="BH85">
        <v>12</v>
      </c>
      <c r="BI85">
        <v>7.9660000000000002</v>
      </c>
      <c r="BJ85">
        <v>0.27200000000000002</v>
      </c>
      <c r="BK85">
        <v>410</v>
      </c>
      <c r="BL85">
        <v>18</v>
      </c>
      <c r="BM85">
        <v>0.34</v>
      </c>
      <c r="BN85">
        <v>0.16</v>
      </c>
      <c r="BO85">
        <v>3.1244451923076899</v>
      </c>
      <c r="BP85">
        <v>-5.4119200887902799E-2</v>
      </c>
      <c r="BQ85">
        <v>3.0669720879218501E-2</v>
      </c>
      <c r="BR85">
        <v>1</v>
      </c>
      <c r="BS85">
        <v>0.40606467307692301</v>
      </c>
      <c r="BT85">
        <v>-3.26603824810048E-2</v>
      </c>
      <c r="BU85">
        <v>4.1760984263063301E-3</v>
      </c>
      <c r="BV85">
        <v>1</v>
      </c>
      <c r="BW85">
        <v>2</v>
      </c>
      <c r="BX85">
        <v>2</v>
      </c>
      <c r="BY85" t="s">
        <v>217</v>
      </c>
      <c r="BZ85">
        <v>100</v>
      </c>
      <c r="CA85">
        <v>100</v>
      </c>
      <c r="CB85">
        <v>7.9660000000000002</v>
      </c>
      <c r="CC85">
        <v>0.27200000000000002</v>
      </c>
      <c r="CD85">
        <v>2</v>
      </c>
      <c r="CE85">
        <v>642.14200000000005</v>
      </c>
      <c r="CF85">
        <v>369.62</v>
      </c>
      <c r="CG85">
        <v>26.998799999999999</v>
      </c>
      <c r="CH85">
        <v>31.562000000000001</v>
      </c>
      <c r="CI85">
        <v>30.000699999999998</v>
      </c>
      <c r="CJ85">
        <v>31.323899999999998</v>
      </c>
      <c r="CK85">
        <v>31.368600000000001</v>
      </c>
      <c r="CL85">
        <v>19.8889</v>
      </c>
      <c r="CM85">
        <v>30.3932</v>
      </c>
      <c r="CN85">
        <v>97.772999999999996</v>
      </c>
      <c r="CO85">
        <v>27</v>
      </c>
      <c r="CP85">
        <v>410</v>
      </c>
      <c r="CQ85">
        <v>17.866800000000001</v>
      </c>
      <c r="CR85">
        <v>98.881</v>
      </c>
      <c r="CS85">
        <v>105.703</v>
      </c>
    </row>
    <row r="86" spans="1:97" x14ac:dyDescent="0.25">
      <c r="A86">
        <v>70</v>
      </c>
      <c r="B86">
        <v>1587214289.2</v>
      </c>
      <c r="C86">
        <v>5661.6000001430502</v>
      </c>
      <c r="D86" t="s">
        <v>364</v>
      </c>
      <c r="E86" t="s">
        <v>365</v>
      </c>
      <c r="F86">
        <v>1587214280.5709701</v>
      </c>
      <c r="G86">
        <f t="shared" si="58"/>
        <v>3.1739532257905667E-4</v>
      </c>
      <c r="H86">
        <f t="shared" si="59"/>
        <v>-2.5504451921479916</v>
      </c>
      <c r="I86">
        <f t="shared" si="60"/>
        <v>413.10512903225799</v>
      </c>
      <c r="J86">
        <f t="shared" si="61"/>
        <v>637.46915317751677</v>
      </c>
      <c r="K86">
        <f t="shared" si="62"/>
        <v>64.752183612904403</v>
      </c>
      <c r="L86">
        <f t="shared" si="63"/>
        <v>41.961966368403061</v>
      </c>
      <c r="M86">
        <f t="shared" si="64"/>
        <v>1.7048450616367217E-2</v>
      </c>
      <c r="N86">
        <f t="shared" si="65"/>
        <v>2.7847475740151459</v>
      </c>
      <c r="O86">
        <f t="shared" si="66"/>
        <v>1.6990678346509615E-2</v>
      </c>
      <c r="P86">
        <f t="shared" si="67"/>
        <v>1.0624348175387941E-2</v>
      </c>
      <c r="Q86">
        <f t="shared" si="68"/>
        <v>-6.8620649722258027E-3</v>
      </c>
      <c r="R86">
        <f t="shared" si="69"/>
        <v>27.552360786560438</v>
      </c>
      <c r="S86">
        <f t="shared" si="70"/>
        <v>27.560645161290299</v>
      </c>
      <c r="T86">
        <f t="shared" si="71"/>
        <v>3.6987220946577861</v>
      </c>
      <c r="U86">
        <f t="shared" si="72"/>
        <v>49.871402888221986</v>
      </c>
      <c r="V86">
        <f t="shared" si="73"/>
        <v>1.8530630522839835</v>
      </c>
      <c r="W86">
        <f t="shared" si="74"/>
        <v>3.7156826256468052</v>
      </c>
      <c r="X86">
        <f t="shared" si="75"/>
        <v>1.8456590423738026</v>
      </c>
      <c r="Y86">
        <f t="shared" si="76"/>
        <v>-13.997133725736399</v>
      </c>
      <c r="Z86">
        <f t="shared" si="77"/>
        <v>11.74704866038959</v>
      </c>
      <c r="AA86">
        <f t="shared" si="78"/>
        <v>0.91584097634560435</v>
      </c>
      <c r="AB86">
        <f t="shared" si="79"/>
        <v>-1.3411061539734312</v>
      </c>
      <c r="AC86">
        <v>-1.2198271259486299E-3</v>
      </c>
      <c r="AD86">
        <v>2.3559925913619599E-2</v>
      </c>
      <c r="AE86">
        <v>2.6755646909451398</v>
      </c>
      <c r="AF86">
        <v>0</v>
      </c>
      <c r="AG86">
        <v>0</v>
      </c>
      <c r="AH86">
        <f t="shared" si="80"/>
        <v>1</v>
      </c>
      <c r="AI86">
        <f t="shared" si="81"/>
        <v>0</v>
      </c>
      <c r="AJ86">
        <f t="shared" si="82"/>
        <v>53526.001594389018</v>
      </c>
      <c r="AK86">
        <f t="shared" si="83"/>
        <v>-3.5908241612903201E-2</v>
      </c>
      <c r="AL86">
        <f t="shared" si="84"/>
        <v>-1.759503839032257E-2</v>
      </c>
      <c r="AM86">
        <f t="shared" si="85"/>
        <v>0.49</v>
      </c>
      <c r="AN86">
        <f t="shared" si="86"/>
        <v>0.39</v>
      </c>
      <c r="AO86">
        <v>7.72</v>
      </c>
      <c r="AP86">
        <v>0.5</v>
      </c>
      <c r="AQ86" t="s">
        <v>195</v>
      </c>
      <c r="AR86">
        <v>1587214280.5709701</v>
      </c>
      <c r="AS86">
        <v>413.10512903225799</v>
      </c>
      <c r="AT86">
        <v>409.99225806451602</v>
      </c>
      <c r="AU86">
        <v>18.242945161290301</v>
      </c>
      <c r="AV86">
        <v>17.8420129032258</v>
      </c>
      <c r="AW86">
        <v>599.99945161290304</v>
      </c>
      <c r="AX86">
        <v>101.47854838709701</v>
      </c>
      <c r="AY86">
        <v>9.8419361290322596E-2</v>
      </c>
      <c r="AZ86">
        <v>27.6388903225807</v>
      </c>
      <c r="BA86">
        <v>27.560645161290299</v>
      </c>
      <c r="BB86">
        <v>27.803735483871002</v>
      </c>
      <c r="BC86">
        <v>9996.30967741936</v>
      </c>
      <c r="BD86">
        <v>-3.5908241612903201E-2</v>
      </c>
      <c r="BE86">
        <v>0.282605</v>
      </c>
      <c r="BF86">
        <v>1587214245.2</v>
      </c>
      <c r="BG86" t="s">
        <v>355</v>
      </c>
      <c r="BH86">
        <v>12</v>
      </c>
      <c r="BI86">
        <v>7.9660000000000002</v>
      </c>
      <c r="BJ86">
        <v>0.27200000000000002</v>
      </c>
      <c r="BK86">
        <v>410</v>
      </c>
      <c r="BL86">
        <v>18</v>
      </c>
      <c r="BM86">
        <v>0.34</v>
      </c>
      <c r="BN86">
        <v>0.16</v>
      </c>
      <c r="BO86">
        <v>3.1200046153846199</v>
      </c>
      <c r="BP86">
        <v>-0.137181217450698</v>
      </c>
      <c r="BQ86">
        <v>3.0082479021563999E-2</v>
      </c>
      <c r="BR86">
        <v>0</v>
      </c>
      <c r="BS86">
        <v>0.40339478846153798</v>
      </c>
      <c r="BT86">
        <v>-2.7818224195335799E-2</v>
      </c>
      <c r="BU86">
        <v>3.5311702153630101E-3</v>
      </c>
      <c r="BV86">
        <v>1</v>
      </c>
      <c r="BW86">
        <v>1</v>
      </c>
      <c r="BX86">
        <v>2</v>
      </c>
      <c r="BY86" t="s">
        <v>229</v>
      </c>
      <c r="BZ86">
        <v>100</v>
      </c>
      <c r="CA86">
        <v>100</v>
      </c>
      <c r="CB86">
        <v>7.9660000000000002</v>
      </c>
      <c r="CC86">
        <v>0.27200000000000002</v>
      </c>
      <c r="CD86">
        <v>2</v>
      </c>
      <c r="CE86">
        <v>642.03700000000003</v>
      </c>
      <c r="CF86">
        <v>369.709</v>
      </c>
      <c r="CG86">
        <v>26.998999999999999</v>
      </c>
      <c r="CH86">
        <v>31.570399999999999</v>
      </c>
      <c r="CI86">
        <v>30.000499999999999</v>
      </c>
      <c r="CJ86">
        <v>31.332100000000001</v>
      </c>
      <c r="CK86">
        <v>31.376799999999999</v>
      </c>
      <c r="CL86">
        <v>19.889199999999999</v>
      </c>
      <c r="CM86">
        <v>30.3932</v>
      </c>
      <c r="CN86">
        <v>97.772999999999996</v>
      </c>
      <c r="CO86">
        <v>27</v>
      </c>
      <c r="CP86">
        <v>410</v>
      </c>
      <c r="CQ86">
        <v>17.871099999999998</v>
      </c>
      <c r="CR86">
        <v>98.878900000000002</v>
      </c>
      <c r="CS86">
        <v>105.702</v>
      </c>
    </row>
    <row r="87" spans="1:97" x14ac:dyDescent="0.25">
      <c r="A87">
        <v>71</v>
      </c>
      <c r="B87">
        <v>1587214606.7</v>
      </c>
      <c r="C87">
        <v>5979.1000001430502</v>
      </c>
      <c r="D87" t="s">
        <v>367</v>
      </c>
      <c r="E87" t="s">
        <v>368</v>
      </c>
      <c r="F87">
        <v>1587214598.7258101</v>
      </c>
      <c r="G87">
        <f t="shared" si="58"/>
        <v>3.4503410325935937E-4</v>
      </c>
      <c r="H87">
        <f t="shared" si="59"/>
        <v>-1.7725969657794836</v>
      </c>
      <c r="I87">
        <f t="shared" si="60"/>
        <v>413.73216129032198</v>
      </c>
      <c r="J87">
        <f t="shared" si="61"/>
        <v>554.22610340432811</v>
      </c>
      <c r="K87">
        <f t="shared" si="62"/>
        <v>56.291424682425628</v>
      </c>
      <c r="L87">
        <f t="shared" si="63"/>
        <v>42.021789758575729</v>
      </c>
      <c r="M87">
        <f t="shared" si="64"/>
        <v>1.8342930865412731E-2</v>
      </c>
      <c r="N87">
        <f t="shared" si="65"/>
        <v>2.7672417046717181</v>
      </c>
      <c r="O87">
        <f t="shared" si="66"/>
        <v>1.8275649567024724E-2</v>
      </c>
      <c r="P87">
        <f t="shared" si="67"/>
        <v>1.1428305275617397E-2</v>
      </c>
      <c r="Q87">
        <f t="shared" si="68"/>
        <v>-3.3248920693258015E-3</v>
      </c>
      <c r="R87">
        <f t="shared" si="69"/>
        <v>27.607284709333996</v>
      </c>
      <c r="S87">
        <f t="shared" si="70"/>
        <v>27.639790322580598</v>
      </c>
      <c r="T87">
        <f t="shared" si="71"/>
        <v>3.7158781050396508</v>
      </c>
      <c r="U87">
        <f t="shared" si="72"/>
        <v>49.629827427642034</v>
      </c>
      <c r="V87">
        <f t="shared" si="73"/>
        <v>1.850886673122232</v>
      </c>
      <c r="W87">
        <f t="shared" si="74"/>
        <v>3.7293836570774661</v>
      </c>
      <c r="X87">
        <f t="shared" si="75"/>
        <v>1.8649914319174188</v>
      </c>
      <c r="Y87">
        <f t="shared" si="76"/>
        <v>-15.216003953737749</v>
      </c>
      <c r="Z87">
        <f t="shared" si="77"/>
        <v>9.2616584093069978</v>
      </c>
      <c r="AA87">
        <f t="shared" si="78"/>
        <v>0.72715462302045397</v>
      </c>
      <c r="AB87">
        <f t="shared" si="79"/>
        <v>-5.2305158134796237</v>
      </c>
      <c r="AC87">
        <v>-1.21849196323978E-3</v>
      </c>
      <c r="AD87">
        <v>2.35341383787845E-2</v>
      </c>
      <c r="AE87">
        <v>2.6737203036879098</v>
      </c>
      <c r="AF87">
        <v>0</v>
      </c>
      <c r="AG87">
        <v>0</v>
      </c>
      <c r="AH87">
        <f t="shared" si="80"/>
        <v>1</v>
      </c>
      <c r="AI87">
        <f t="shared" si="81"/>
        <v>0</v>
      </c>
      <c r="AJ87">
        <f t="shared" si="82"/>
        <v>53458.351545812671</v>
      </c>
      <c r="AK87">
        <f t="shared" si="83"/>
        <v>-1.7398702612903199E-2</v>
      </c>
      <c r="AL87">
        <f t="shared" si="84"/>
        <v>-8.5253642803225678E-3</v>
      </c>
      <c r="AM87">
        <f t="shared" si="85"/>
        <v>0.49</v>
      </c>
      <c r="AN87">
        <f t="shared" si="86"/>
        <v>0.39</v>
      </c>
      <c r="AO87">
        <v>13.72</v>
      </c>
      <c r="AP87">
        <v>0.5</v>
      </c>
      <c r="AQ87" t="s">
        <v>195</v>
      </c>
      <c r="AR87">
        <v>1587214598.7258101</v>
      </c>
      <c r="AS87">
        <v>413.73216129032198</v>
      </c>
      <c r="AT87">
        <v>410.007096774194</v>
      </c>
      <c r="AU87">
        <v>18.2231967741935</v>
      </c>
      <c r="AV87">
        <v>17.448980645161299</v>
      </c>
      <c r="AW87">
        <v>600.29770967741899</v>
      </c>
      <c r="AX87">
        <v>101.467096774194</v>
      </c>
      <c r="AY87">
        <v>0.100520370967742</v>
      </c>
      <c r="AZ87">
        <v>27.7018709677419</v>
      </c>
      <c r="BA87">
        <v>27.639790322580598</v>
      </c>
      <c r="BB87">
        <v>27.864758064516099</v>
      </c>
      <c r="BC87">
        <v>9986.4951612903205</v>
      </c>
      <c r="BD87">
        <v>-1.7398702612903199E-2</v>
      </c>
      <c r="BE87">
        <v>0.282605</v>
      </c>
      <c r="BF87">
        <v>1587214590.7</v>
      </c>
      <c r="BG87" t="s">
        <v>369</v>
      </c>
      <c r="BH87">
        <v>13</v>
      </c>
      <c r="BI87">
        <v>7.9409999999999998</v>
      </c>
      <c r="BJ87">
        <v>0.26200000000000001</v>
      </c>
      <c r="BK87">
        <v>410</v>
      </c>
      <c r="BL87">
        <v>17</v>
      </c>
      <c r="BM87">
        <v>0.28999999999999998</v>
      </c>
      <c r="BN87">
        <v>0.12</v>
      </c>
      <c r="BO87">
        <v>2.1436566188461499</v>
      </c>
      <c r="BP87">
        <v>15.4838971076225</v>
      </c>
      <c r="BQ87">
        <v>2.13794483958283</v>
      </c>
      <c r="BR87">
        <v>0</v>
      </c>
      <c r="BS87">
        <v>0.44728051284230802</v>
      </c>
      <c r="BT87">
        <v>3.2440169917379502</v>
      </c>
      <c r="BU87">
        <v>0.44531715987437698</v>
      </c>
      <c r="BV87">
        <v>0</v>
      </c>
      <c r="BW87">
        <v>0</v>
      </c>
      <c r="BX87">
        <v>2</v>
      </c>
      <c r="BY87" t="s">
        <v>197</v>
      </c>
      <c r="BZ87">
        <v>100</v>
      </c>
      <c r="CA87">
        <v>100</v>
      </c>
      <c r="CB87">
        <v>7.9409999999999998</v>
      </c>
      <c r="CC87">
        <v>0.26200000000000001</v>
      </c>
      <c r="CD87">
        <v>2</v>
      </c>
      <c r="CE87">
        <v>642.54399999999998</v>
      </c>
      <c r="CF87">
        <v>365.45100000000002</v>
      </c>
      <c r="CG87">
        <v>26.998100000000001</v>
      </c>
      <c r="CH87">
        <v>32.006399999999999</v>
      </c>
      <c r="CI87">
        <v>30.000399999999999</v>
      </c>
      <c r="CJ87">
        <v>31.83</v>
      </c>
      <c r="CK87">
        <v>31.8704</v>
      </c>
      <c r="CL87">
        <v>19.892700000000001</v>
      </c>
      <c r="CM87">
        <v>33.813299999999998</v>
      </c>
      <c r="CN87">
        <v>93.647400000000005</v>
      </c>
      <c r="CO87">
        <v>27</v>
      </c>
      <c r="CP87">
        <v>410</v>
      </c>
      <c r="CQ87">
        <v>17.408899999999999</v>
      </c>
      <c r="CR87">
        <v>98.835300000000004</v>
      </c>
      <c r="CS87">
        <v>105.63200000000001</v>
      </c>
    </row>
    <row r="88" spans="1:97" x14ac:dyDescent="0.25">
      <c r="A88">
        <v>72</v>
      </c>
      <c r="B88">
        <v>1587214611.7</v>
      </c>
      <c r="C88">
        <v>5984.1000001430502</v>
      </c>
      <c r="D88" t="s">
        <v>370</v>
      </c>
      <c r="E88" t="s">
        <v>371</v>
      </c>
      <c r="F88">
        <v>1587214603.34516</v>
      </c>
      <c r="G88">
        <f t="shared" si="58"/>
        <v>4.2494880405136561E-4</v>
      </c>
      <c r="H88">
        <f t="shared" si="59"/>
        <v>-2.1626922041317682</v>
      </c>
      <c r="I88">
        <f t="shared" si="60"/>
        <v>414.52467741935499</v>
      </c>
      <c r="J88">
        <f t="shared" si="61"/>
        <v>552.3739994811566</v>
      </c>
      <c r="K88">
        <f t="shared" si="62"/>
        <v>56.102703067894765</v>
      </c>
      <c r="L88">
        <f t="shared" si="63"/>
        <v>42.101827590395615</v>
      </c>
      <c r="M88">
        <f t="shared" si="64"/>
        <v>2.2806619238898873E-2</v>
      </c>
      <c r="N88">
        <f t="shared" si="65"/>
        <v>2.7668345930328955</v>
      </c>
      <c r="O88">
        <f t="shared" si="66"/>
        <v>2.270269328005255E-2</v>
      </c>
      <c r="P88">
        <f t="shared" si="67"/>
        <v>1.4198481041933733E-2</v>
      </c>
      <c r="Q88">
        <f t="shared" si="68"/>
        <v>-5.252515482290325E-4</v>
      </c>
      <c r="R88">
        <f t="shared" si="69"/>
        <v>27.582309057546073</v>
      </c>
      <c r="S88">
        <f t="shared" si="70"/>
        <v>27.637625806451599</v>
      </c>
      <c r="T88">
        <f t="shared" si="71"/>
        <v>3.7154079887579079</v>
      </c>
      <c r="U88">
        <f t="shared" si="72"/>
        <v>50.05823040207774</v>
      </c>
      <c r="V88">
        <f t="shared" si="73"/>
        <v>1.8665281771986024</v>
      </c>
      <c r="W88">
        <f t="shared" si="74"/>
        <v>3.7287138642462465</v>
      </c>
      <c r="X88">
        <f t="shared" si="75"/>
        <v>1.8488798115593055</v>
      </c>
      <c r="Y88">
        <f t="shared" si="76"/>
        <v>-18.740242258665223</v>
      </c>
      <c r="Z88">
        <f t="shared" si="77"/>
        <v>9.124603284861875</v>
      </c>
      <c r="AA88">
        <f t="shared" si="78"/>
        <v>0.71648078655939962</v>
      </c>
      <c r="AB88">
        <f t="shared" si="79"/>
        <v>-8.8996834387921755</v>
      </c>
      <c r="AC88">
        <v>-1.2182128817850801E-3</v>
      </c>
      <c r="AD88">
        <v>2.3528748157287799E-2</v>
      </c>
      <c r="AE88">
        <v>2.6733346120415198</v>
      </c>
      <c r="AF88">
        <v>0</v>
      </c>
      <c r="AG88">
        <v>0</v>
      </c>
      <c r="AH88">
        <f t="shared" si="80"/>
        <v>1</v>
      </c>
      <c r="AI88">
        <f t="shared" si="81"/>
        <v>0</v>
      </c>
      <c r="AJ88">
        <f t="shared" si="82"/>
        <v>53447.156891055834</v>
      </c>
      <c r="AK88">
        <f t="shared" si="83"/>
        <v>-2.74856906451613E-3</v>
      </c>
      <c r="AL88">
        <f t="shared" si="84"/>
        <v>-1.3467988416129037E-3</v>
      </c>
      <c r="AM88">
        <f t="shared" si="85"/>
        <v>0.49</v>
      </c>
      <c r="AN88">
        <f t="shared" si="86"/>
        <v>0.39</v>
      </c>
      <c r="AO88">
        <v>13.72</v>
      </c>
      <c r="AP88">
        <v>0.5</v>
      </c>
      <c r="AQ88" t="s">
        <v>195</v>
      </c>
      <c r="AR88">
        <v>1587214603.34516</v>
      </c>
      <c r="AS88">
        <v>414.52467741935499</v>
      </c>
      <c r="AT88">
        <v>409.98235483871002</v>
      </c>
      <c r="AU88">
        <v>18.3773967741935</v>
      </c>
      <c r="AV88">
        <v>17.423587096774199</v>
      </c>
      <c r="AW88">
        <v>600.03080645161299</v>
      </c>
      <c r="AX88">
        <v>101.467419354839</v>
      </c>
      <c r="AY88">
        <v>9.9097390322580595E-2</v>
      </c>
      <c r="AZ88">
        <v>27.6987967741935</v>
      </c>
      <c r="BA88">
        <v>27.637625806451599</v>
      </c>
      <c r="BB88">
        <v>27.861380645161301</v>
      </c>
      <c r="BC88">
        <v>9984.1761290322593</v>
      </c>
      <c r="BD88">
        <v>-2.74856906451613E-3</v>
      </c>
      <c r="BE88">
        <v>0.282605</v>
      </c>
      <c r="BF88">
        <v>1587214590.7</v>
      </c>
      <c r="BG88" t="s">
        <v>369</v>
      </c>
      <c r="BH88">
        <v>13</v>
      </c>
      <c r="BI88">
        <v>7.9409999999999998</v>
      </c>
      <c r="BJ88">
        <v>0.26200000000000001</v>
      </c>
      <c r="BK88">
        <v>410</v>
      </c>
      <c r="BL88">
        <v>17</v>
      </c>
      <c r="BM88">
        <v>0.28999999999999998</v>
      </c>
      <c r="BN88">
        <v>0.12</v>
      </c>
      <c r="BO88">
        <v>3.0123275384615402</v>
      </c>
      <c r="BP88">
        <v>13.9260104085274</v>
      </c>
      <c r="BQ88">
        <v>2.0142022431405899</v>
      </c>
      <c r="BR88">
        <v>0</v>
      </c>
      <c r="BS88">
        <v>0.62964260341923095</v>
      </c>
      <c r="BT88">
        <v>2.9649106352035601</v>
      </c>
      <c r="BU88">
        <v>0.42300320043184603</v>
      </c>
      <c r="BV88">
        <v>0</v>
      </c>
      <c r="BW88">
        <v>0</v>
      </c>
      <c r="BX88">
        <v>2</v>
      </c>
      <c r="BY88" t="s">
        <v>197</v>
      </c>
      <c r="BZ88">
        <v>100</v>
      </c>
      <c r="CA88">
        <v>100</v>
      </c>
      <c r="CB88">
        <v>7.9409999999999998</v>
      </c>
      <c r="CC88">
        <v>0.26200000000000001</v>
      </c>
      <c r="CD88">
        <v>2</v>
      </c>
      <c r="CE88">
        <v>642.77200000000005</v>
      </c>
      <c r="CF88">
        <v>365.59899999999999</v>
      </c>
      <c r="CG88">
        <v>26.9983</v>
      </c>
      <c r="CH88">
        <v>32.012599999999999</v>
      </c>
      <c r="CI88">
        <v>30.000499999999999</v>
      </c>
      <c r="CJ88">
        <v>31.833300000000001</v>
      </c>
      <c r="CK88">
        <v>31.875299999999999</v>
      </c>
      <c r="CL88">
        <v>19.893999999999998</v>
      </c>
      <c r="CM88">
        <v>33.813299999999998</v>
      </c>
      <c r="CN88">
        <v>93.276499999999999</v>
      </c>
      <c r="CO88">
        <v>27</v>
      </c>
      <c r="CP88">
        <v>410</v>
      </c>
      <c r="CQ88">
        <v>17.408899999999999</v>
      </c>
      <c r="CR88">
        <v>98.8322</v>
      </c>
      <c r="CS88">
        <v>105.631</v>
      </c>
    </row>
    <row r="89" spans="1:97" x14ac:dyDescent="0.25">
      <c r="A89">
        <v>73</v>
      </c>
      <c r="B89">
        <v>1587214616.7</v>
      </c>
      <c r="C89">
        <v>5989.1000001430502</v>
      </c>
      <c r="D89" t="s">
        <v>372</v>
      </c>
      <c r="E89" t="s">
        <v>373</v>
      </c>
      <c r="F89">
        <v>1587214608.1354799</v>
      </c>
      <c r="G89">
        <f t="shared" si="58"/>
        <v>4.2752255613654703E-4</v>
      </c>
      <c r="H89">
        <f t="shared" si="59"/>
        <v>-2.1612315323128004</v>
      </c>
      <c r="I89">
        <f t="shared" si="60"/>
        <v>414.517612903226</v>
      </c>
      <c r="J89">
        <f t="shared" si="61"/>
        <v>551.42621559268571</v>
      </c>
      <c r="K89">
        <f t="shared" si="62"/>
        <v>56.006712577721018</v>
      </c>
      <c r="L89">
        <f t="shared" si="63"/>
        <v>42.101315004258822</v>
      </c>
      <c r="M89">
        <f t="shared" si="64"/>
        <v>2.2934408003500328E-2</v>
      </c>
      <c r="N89">
        <f t="shared" si="65"/>
        <v>2.7692812362408188</v>
      </c>
      <c r="O89">
        <f t="shared" si="66"/>
        <v>2.2829409442568369E-2</v>
      </c>
      <c r="P89">
        <f t="shared" si="67"/>
        <v>1.4277774417325527E-2</v>
      </c>
      <c r="Q89">
        <f t="shared" si="68"/>
        <v>2.2433039071258019E-3</v>
      </c>
      <c r="R89">
        <f t="shared" si="69"/>
        <v>27.579371395096469</v>
      </c>
      <c r="S89">
        <f t="shared" si="70"/>
        <v>27.635899999999999</v>
      </c>
      <c r="T89">
        <f t="shared" si="71"/>
        <v>3.7150331940378782</v>
      </c>
      <c r="U89">
        <f t="shared" si="72"/>
        <v>50.030946133240207</v>
      </c>
      <c r="V89">
        <f t="shared" si="73"/>
        <v>1.8652552249575283</v>
      </c>
      <c r="W89">
        <f t="shared" si="74"/>
        <v>3.7282029805913783</v>
      </c>
      <c r="X89">
        <f t="shared" si="75"/>
        <v>1.84977796908035</v>
      </c>
      <c r="Y89">
        <f t="shared" si="76"/>
        <v>-18.853744725621723</v>
      </c>
      <c r="Z89">
        <f t="shared" si="77"/>
        <v>9.0402038223968724</v>
      </c>
      <c r="AA89">
        <f t="shared" si="78"/>
        <v>0.70921202860741106</v>
      </c>
      <c r="AB89">
        <f t="shared" si="79"/>
        <v>-9.1020855707103152</v>
      </c>
      <c r="AC89">
        <v>-1.2198907009975601E-3</v>
      </c>
      <c r="AD89">
        <v>2.3561153811746199E-2</v>
      </c>
      <c r="AE89">
        <v>2.6756524796743202</v>
      </c>
      <c r="AF89">
        <v>0</v>
      </c>
      <c r="AG89">
        <v>0</v>
      </c>
      <c r="AH89">
        <f t="shared" si="80"/>
        <v>1</v>
      </c>
      <c r="AI89">
        <f t="shared" si="81"/>
        <v>0</v>
      </c>
      <c r="AJ89">
        <f t="shared" si="82"/>
        <v>53518.200154628874</v>
      </c>
      <c r="AK89">
        <f t="shared" si="83"/>
        <v>1.17389006129032E-2</v>
      </c>
      <c r="AL89">
        <f t="shared" si="84"/>
        <v>5.7520613003225682E-3</v>
      </c>
      <c r="AM89">
        <f t="shared" si="85"/>
        <v>0.49</v>
      </c>
      <c r="AN89">
        <f t="shared" si="86"/>
        <v>0.39</v>
      </c>
      <c r="AO89">
        <v>13.72</v>
      </c>
      <c r="AP89">
        <v>0.5</v>
      </c>
      <c r="AQ89" t="s">
        <v>195</v>
      </c>
      <c r="AR89">
        <v>1587214608.1354799</v>
      </c>
      <c r="AS89">
        <v>414.517612903226</v>
      </c>
      <c r="AT89">
        <v>409.98093548387101</v>
      </c>
      <c r="AU89">
        <v>18.364774193548399</v>
      </c>
      <c r="AV89">
        <v>17.405148387096801</v>
      </c>
      <c r="AW89">
        <v>600.01396774193597</v>
      </c>
      <c r="AX89">
        <v>101.467838709677</v>
      </c>
      <c r="AY89">
        <v>9.9172422580645195E-2</v>
      </c>
      <c r="AZ89">
        <v>27.6964516129032</v>
      </c>
      <c r="BA89">
        <v>27.635899999999999</v>
      </c>
      <c r="BB89">
        <v>27.858064516129001</v>
      </c>
      <c r="BC89">
        <v>9997.8858064516098</v>
      </c>
      <c r="BD89">
        <v>1.17389006129032E-2</v>
      </c>
      <c r="BE89">
        <v>0.282605</v>
      </c>
      <c r="BF89">
        <v>1587214590.7</v>
      </c>
      <c r="BG89" t="s">
        <v>369</v>
      </c>
      <c r="BH89">
        <v>13</v>
      </c>
      <c r="BI89">
        <v>7.9409999999999998</v>
      </c>
      <c r="BJ89">
        <v>0.26200000000000001</v>
      </c>
      <c r="BK89">
        <v>410</v>
      </c>
      <c r="BL89">
        <v>17</v>
      </c>
      <c r="BM89">
        <v>0.28999999999999998</v>
      </c>
      <c r="BN89">
        <v>0.12</v>
      </c>
      <c r="BO89">
        <v>3.87231865384615</v>
      </c>
      <c r="BP89">
        <v>7.6407333970152402</v>
      </c>
      <c r="BQ89">
        <v>1.4260683520628501</v>
      </c>
      <c r="BR89">
        <v>0</v>
      </c>
      <c r="BS89">
        <v>0.80974987438076895</v>
      </c>
      <c r="BT89">
        <v>1.6706860389206699</v>
      </c>
      <c r="BU89">
        <v>0.302827659142196</v>
      </c>
      <c r="BV89">
        <v>0</v>
      </c>
      <c r="BW89">
        <v>0</v>
      </c>
      <c r="BX89">
        <v>2</v>
      </c>
      <c r="BY89" t="s">
        <v>197</v>
      </c>
      <c r="BZ89">
        <v>100</v>
      </c>
      <c r="CA89">
        <v>100</v>
      </c>
      <c r="CB89">
        <v>7.9409999999999998</v>
      </c>
      <c r="CC89">
        <v>0.26200000000000001</v>
      </c>
      <c r="CD89">
        <v>2</v>
      </c>
      <c r="CE89">
        <v>643.00900000000001</v>
      </c>
      <c r="CF89">
        <v>365.524</v>
      </c>
      <c r="CG89">
        <v>26.9986</v>
      </c>
      <c r="CH89">
        <v>32.017600000000002</v>
      </c>
      <c r="CI89">
        <v>30.000399999999999</v>
      </c>
      <c r="CJ89">
        <v>31.837599999999998</v>
      </c>
      <c r="CK89">
        <v>31.8809</v>
      </c>
      <c r="CL89">
        <v>19.8932</v>
      </c>
      <c r="CM89">
        <v>33.813299999999998</v>
      </c>
      <c r="CN89">
        <v>93.276499999999999</v>
      </c>
      <c r="CO89">
        <v>27</v>
      </c>
      <c r="CP89">
        <v>410</v>
      </c>
      <c r="CQ89">
        <v>17.408899999999999</v>
      </c>
      <c r="CR89">
        <v>98.831900000000005</v>
      </c>
      <c r="CS89">
        <v>105.631</v>
      </c>
    </row>
    <row r="90" spans="1:97" x14ac:dyDescent="0.25">
      <c r="A90">
        <v>74</v>
      </c>
      <c r="B90">
        <v>1587214621.7</v>
      </c>
      <c r="C90">
        <v>5994.1000001430502</v>
      </c>
      <c r="D90" t="s">
        <v>374</v>
      </c>
      <c r="E90" t="s">
        <v>375</v>
      </c>
      <c r="F90">
        <v>1587214613.0709701</v>
      </c>
      <c r="G90">
        <f t="shared" si="58"/>
        <v>4.2226522365769697E-4</v>
      </c>
      <c r="H90">
        <f t="shared" si="59"/>
        <v>-2.1507936958960441</v>
      </c>
      <c r="I90">
        <f t="shared" si="60"/>
        <v>414.50754838709702</v>
      </c>
      <c r="J90">
        <f t="shared" si="61"/>
        <v>552.60108889205128</v>
      </c>
      <c r="K90">
        <f t="shared" si="62"/>
        <v>56.126324554553726</v>
      </c>
      <c r="L90">
        <f t="shared" si="63"/>
        <v>42.100505516070903</v>
      </c>
      <c r="M90">
        <f t="shared" si="64"/>
        <v>2.2641748326383698E-2</v>
      </c>
      <c r="N90">
        <f t="shared" si="65"/>
        <v>2.7691371227210779</v>
      </c>
      <c r="O90">
        <f t="shared" si="66"/>
        <v>2.2539400629099784E-2</v>
      </c>
      <c r="P90">
        <f t="shared" si="67"/>
        <v>1.4096282246563313E-2</v>
      </c>
      <c r="Q90">
        <f t="shared" si="68"/>
        <v>2.3372376388064507E-3</v>
      </c>
      <c r="R90">
        <f t="shared" si="69"/>
        <v>27.578986821383232</v>
      </c>
      <c r="S90">
        <f t="shared" si="70"/>
        <v>27.633632258064502</v>
      </c>
      <c r="T90">
        <f t="shared" si="71"/>
        <v>3.7145407569290434</v>
      </c>
      <c r="U90">
        <f t="shared" si="72"/>
        <v>50.001941722055513</v>
      </c>
      <c r="V90">
        <f t="shared" si="73"/>
        <v>1.8639757255265519</v>
      </c>
      <c r="W90">
        <f t="shared" si="74"/>
        <v>3.7278066837639727</v>
      </c>
      <c r="X90">
        <f t="shared" si="75"/>
        <v>1.8505650314024915</v>
      </c>
      <c r="Y90">
        <f t="shared" si="76"/>
        <v>-18.621896363304437</v>
      </c>
      <c r="Z90">
        <f t="shared" si="77"/>
        <v>9.1066729541684559</v>
      </c>
      <c r="AA90">
        <f t="shared" si="78"/>
        <v>0.71444920397125378</v>
      </c>
      <c r="AB90">
        <f t="shared" si="79"/>
        <v>-8.7984369675259195</v>
      </c>
      <c r="AC90">
        <v>-1.2197918328006401E-3</v>
      </c>
      <c r="AD90">
        <v>2.3559244256412398E-2</v>
      </c>
      <c r="AE90">
        <v>2.67551595446256</v>
      </c>
      <c r="AF90">
        <v>0</v>
      </c>
      <c r="AG90">
        <v>0</v>
      </c>
      <c r="AH90">
        <f t="shared" si="80"/>
        <v>1</v>
      </c>
      <c r="AI90">
        <f t="shared" si="81"/>
        <v>0</v>
      </c>
      <c r="AJ90">
        <f t="shared" si="82"/>
        <v>53514.37250310446</v>
      </c>
      <c r="AK90">
        <f t="shared" si="83"/>
        <v>1.2230442903225801E-2</v>
      </c>
      <c r="AL90">
        <f t="shared" si="84"/>
        <v>5.9929170225806426E-3</v>
      </c>
      <c r="AM90">
        <f t="shared" si="85"/>
        <v>0.49</v>
      </c>
      <c r="AN90">
        <f t="shared" si="86"/>
        <v>0.39</v>
      </c>
      <c r="AO90">
        <v>13.72</v>
      </c>
      <c r="AP90">
        <v>0.5</v>
      </c>
      <c r="AQ90" t="s">
        <v>195</v>
      </c>
      <c r="AR90">
        <v>1587214613.0709701</v>
      </c>
      <c r="AS90">
        <v>414.50754838709702</v>
      </c>
      <c r="AT90">
        <v>409.98967741935502</v>
      </c>
      <c r="AU90">
        <v>18.3520838709677</v>
      </c>
      <c r="AV90">
        <v>17.4042322580645</v>
      </c>
      <c r="AW90">
        <v>600.00493548387101</v>
      </c>
      <c r="AX90">
        <v>101.46825806451599</v>
      </c>
      <c r="AY90">
        <v>9.9266290322580705E-2</v>
      </c>
      <c r="AZ90">
        <v>27.694632258064502</v>
      </c>
      <c r="BA90">
        <v>27.633632258064502</v>
      </c>
      <c r="BB90">
        <v>27.853670967741898</v>
      </c>
      <c r="BC90">
        <v>9997.0341935483902</v>
      </c>
      <c r="BD90">
        <v>1.2230442903225801E-2</v>
      </c>
      <c r="BE90">
        <v>0.282605</v>
      </c>
      <c r="BF90">
        <v>1587214590.7</v>
      </c>
      <c r="BG90" t="s">
        <v>369</v>
      </c>
      <c r="BH90">
        <v>13</v>
      </c>
      <c r="BI90">
        <v>7.9409999999999998</v>
      </c>
      <c r="BJ90">
        <v>0.26200000000000001</v>
      </c>
      <c r="BK90">
        <v>410</v>
      </c>
      <c r="BL90">
        <v>17</v>
      </c>
      <c r="BM90">
        <v>0.28999999999999998</v>
      </c>
      <c r="BN90">
        <v>0.12</v>
      </c>
      <c r="BO90">
        <v>4.5156257692307697</v>
      </c>
      <c r="BP90">
        <v>5.8608725347892798E-2</v>
      </c>
      <c r="BQ90">
        <v>9.2880605231955904E-2</v>
      </c>
      <c r="BR90">
        <v>1</v>
      </c>
      <c r="BS90">
        <v>0.94538717307692299</v>
      </c>
      <c r="BT90">
        <v>3.4213467087845499E-2</v>
      </c>
      <c r="BU90">
        <v>3.1776523563740701E-2</v>
      </c>
      <c r="BV90">
        <v>1</v>
      </c>
      <c r="BW90">
        <v>2</v>
      </c>
      <c r="BX90">
        <v>2</v>
      </c>
      <c r="BY90" t="s">
        <v>217</v>
      </c>
      <c r="BZ90">
        <v>100</v>
      </c>
      <c r="CA90">
        <v>100</v>
      </c>
      <c r="CB90">
        <v>7.9409999999999998</v>
      </c>
      <c r="CC90">
        <v>0.26200000000000001</v>
      </c>
      <c r="CD90">
        <v>2</v>
      </c>
      <c r="CE90">
        <v>644.00099999999998</v>
      </c>
      <c r="CF90">
        <v>365.46699999999998</v>
      </c>
      <c r="CG90">
        <v>26.9986</v>
      </c>
      <c r="CH90">
        <v>32.023299999999999</v>
      </c>
      <c r="CI90">
        <v>30.000399999999999</v>
      </c>
      <c r="CJ90">
        <v>31.843800000000002</v>
      </c>
      <c r="CK90">
        <v>31.8872</v>
      </c>
      <c r="CL90">
        <v>19.890999999999998</v>
      </c>
      <c r="CM90">
        <v>33.813299999999998</v>
      </c>
      <c r="CN90">
        <v>93.276499999999999</v>
      </c>
      <c r="CO90">
        <v>27</v>
      </c>
      <c r="CP90">
        <v>410</v>
      </c>
      <c r="CQ90">
        <v>17.4099</v>
      </c>
      <c r="CR90">
        <v>98.831400000000002</v>
      </c>
      <c r="CS90">
        <v>105.631</v>
      </c>
    </row>
    <row r="91" spans="1:97" x14ac:dyDescent="0.25">
      <c r="A91">
        <v>75</v>
      </c>
      <c r="B91">
        <v>1587214626.7</v>
      </c>
      <c r="C91">
        <v>5999.1000001430502</v>
      </c>
      <c r="D91" t="s">
        <v>376</v>
      </c>
      <c r="E91" t="s">
        <v>377</v>
      </c>
      <c r="F91">
        <v>1587214618.0709701</v>
      </c>
      <c r="G91">
        <f t="shared" si="58"/>
        <v>4.1725582627501439E-4</v>
      </c>
      <c r="H91">
        <f t="shared" si="59"/>
        <v>-2.1465988972814856</v>
      </c>
      <c r="I91">
        <f t="shared" si="60"/>
        <v>414.52032258064497</v>
      </c>
      <c r="J91">
        <f t="shared" si="61"/>
        <v>554.19159720553739</v>
      </c>
      <c r="K91">
        <f t="shared" si="62"/>
        <v>56.287701622123613</v>
      </c>
      <c r="L91">
        <f t="shared" si="63"/>
        <v>42.101678104426945</v>
      </c>
      <c r="M91">
        <f t="shared" si="64"/>
        <v>2.2360631293773241E-2</v>
      </c>
      <c r="N91">
        <f t="shared" si="65"/>
        <v>2.7707377575453349</v>
      </c>
      <c r="O91">
        <f t="shared" si="66"/>
        <v>2.2260860635002752E-2</v>
      </c>
      <c r="P91">
        <f t="shared" si="67"/>
        <v>1.3921964672029375E-2</v>
      </c>
      <c r="Q91">
        <f t="shared" si="68"/>
        <v>-2.1406442535483782E-3</v>
      </c>
      <c r="R91">
        <f t="shared" si="69"/>
        <v>27.577882444458016</v>
      </c>
      <c r="S91">
        <f t="shared" si="70"/>
        <v>27.633306451612899</v>
      </c>
      <c r="T91">
        <f t="shared" si="71"/>
        <v>3.7144700131763639</v>
      </c>
      <c r="U91">
        <f t="shared" si="72"/>
        <v>49.982386225903497</v>
      </c>
      <c r="V91">
        <f t="shared" si="73"/>
        <v>1.8629735284879929</v>
      </c>
      <c r="W91">
        <f t="shared" si="74"/>
        <v>3.7272600793167059</v>
      </c>
      <c r="X91">
        <f t="shared" si="75"/>
        <v>1.851496484688371</v>
      </c>
      <c r="Y91">
        <f t="shared" si="76"/>
        <v>-18.400981938728133</v>
      </c>
      <c r="Z91">
        <f t="shared" si="77"/>
        <v>8.7857189128599327</v>
      </c>
      <c r="AA91">
        <f t="shared" si="78"/>
        <v>0.68886134598128412</v>
      </c>
      <c r="AB91">
        <f t="shared" si="79"/>
        <v>-8.928542324140464</v>
      </c>
      <c r="AC91">
        <v>-1.2208902225360101E-3</v>
      </c>
      <c r="AD91">
        <v>2.35804587221667E-2</v>
      </c>
      <c r="AE91">
        <v>2.6770322859430302</v>
      </c>
      <c r="AF91">
        <v>0</v>
      </c>
      <c r="AG91">
        <v>0</v>
      </c>
      <c r="AH91">
        <f t="shared" si="80"/>
        <v>1</v>
      </c>
      <c r="AI91">
        <f t="shared" si="81"/>
        <v>0</v>
      </c>
      <c r="AJ91">
        <f t="shared" si="82"/>
        <v>53561.028590491944</v>
      </c>
      <c r="AK91">
        <f t="shared" si="83"/>
        <v>-1.12016967741935E-2</v>
      </c>
      <c r="AL91">
        <f t="shared" si="84"/>
        <v>-5.4888314193548152E-3</v>
      </c>
      <c r="AM91">
        <f t="shared" si="85"/>
        <v>0.49</v>
      </c>
      <c r="AN91">
        <f t="shared" si="86"/>
        <v>0.39</v>
      </c>
      <c r="AO91">
        <v>13.72</v>
      </c>
      <c r="AP91">
        <v>0.5</v>
      </c>
      <c r="AQ91" t="s">
        <v>195</v>
      </c>
      <c r="AR91">
        <v>1587214618.0709701</v>
      </c>
      <c r="AS91">
        <v>414.52032258064497</v>
      </c>
      <c r="AT91">
        <v>410.00738709677398</v>
      </c>
      <c r="AU91">
        <v>18.3422709677419</v>
      </c>
      <c r="AV91">
        <v>17.405670967741901</v>
      </c>
      <c r="AW91">
        <v>600.01548387096796</v>
      </c>
      <c r="AX91">
        <v>101.467935483871</v>
      </c>
      <c r="AY91">
        <v>9.9287667741935495E-2</v>
      </c>
      <c r="AZ91">
        <v>27.692122580645201</v>
      </c>
      <c r="BA91">
        <v>27.633306451612899</v>
      </c>
      <c r="BB91">
        <v>27.8524580645161</v>
      </c>
      <c r="BC91">
        <v>10006.068064516099</v>
      </c>
      <c r="BD91">
        <v>-1.12016967741935E-2</v>
      </c>
      <c r="BE91">
        <v>0.282605</v>
      </c>
      <c r="BF91">
        <v>1587214590.7</v>
      </c>
      <c r="BG91" t="s">
        <v>369</v>
      </c>
      <c r="BH91">
        <v>13</v>
      </c>
      <c r="BI91">
        <v>7.9409999999999998</v>
      </c>
      <c r="BJ91">
        <v>0.26200000000000001</v>
      </c>
      <c r="BK91">
        <v>410</v>
      </c>
      <c r="BL91">
        <v>17</v>
      </c>
      <c r="BM91">
        <v>0.28999999999999998</v>
      </c>
      <c r="BN91">
        <v>0.12</v>
      </c>
      <c r="BO91">
        <v>4.5259736538461501</v>
      </c>
      <c r="BP91">
        <v>-0.16142120720568401</v>
      </c>
      <c r="BQ91">
        <v>3.7918016573657697E-2</v>
      </c>
      <c r="BR91">
        <v>0</v>
      </c>
      <c r="BS91">
        <v>0.948727269230769</v>
      </c>
      <c r="BT91">
        <v>-0.138052475027753</v>
      </c>
      <c r="BU91">
        <v>1.73930777025222E-2</v>
      </c>
      <c r="BV91">
        <v>0</v>
      </c>
      <c r="BW91">
        <v>0</v>
      </c>
      <c r="BX91">
        <v>2</v>
      </c>
      <c r="BY91" t="s">
        <v>197</v>
      </c>
      <c r="BZ91">
        <v>100</v>
      </c>
      <c r="CA91">
        <v>100</v>
      </c>
      <c r="CB91">
        <v>7.9409999999999998</v>
      </c>
      <c r="CC91">
        <v>0.26200000000000001</v>
      </c>
      <c r="CD91">
        <v>2</v>
      </c>
      <c r="CE91">
        <v>643.38199999999995</v>
      </c>
      <c r="CF91">
        <v>365.56599999999997</v>
      </c>
      <c r="CG91">
        <v>26.9984</v>
      </c>
      <c r="CH91">
        <v>32.028300000000002</v>
      </c>
      <c r="CI91">
        <v>30.000499999999999</v>
      </c>
      <c r="CJ91">
        <v>31.849399999999999</v>
      </c>
      <c r="CK91">
        <v>31.892800000000001</v>
      </c>
      <c r="CL91">
        <v>19.8932</v>
      </c>
      <c r="CM91">
        <v>33.813299999999998</v>
      </c>
      <c r="CN91">
        <v>93.276499999999999</v>
      </c>
      <c r="CO91">
        <v>27</v>
      </c>
      <c r="CP91">
        <v>410</v>
      </c>
      <c r="CQ91">
        <v>17.416399999999999</v>
      </c>
      <c r="CR91">
        <v>98.832099999999997</v>
      </c>
      <c r="CS91">
        <v>105.629</v>
      </c>
    </row>
    <row r="92" spans="1:97" x14ac:dyDescent="0.25">
      <c r="A92">
        <v>76</v>
      </c>
      <c r="B92">
        <v>1587214631.7</v>
      </c>
      <c r="C92">
        <v>6004.1000001430502</v>
      </c>
      <c r="D92" t="s">
        <v>378</v>
      </c>
      <c r="E92" t="s">
        <v>379</v>
      </c>
      <c r="F92">
        <v>1587214623.0709701</v>
      </c>
      <c r="G92">
        <f t="shared" si="58"/>
        <v>4.1331575335078208E-4</v>
      </c>
      <c r="H92">
        <f t="shared" si="59"/>
        <v>-2.1458490860815838</v>
      </c>
      <c r="I92">
        <f t="shared" si="60"/>
        <v>414.51822580645199</v>
      </c>
      <c r="J92">
        <f t="shared" si="61"/>
        <v>555.53698916941767</v>
      </c>
      <c r="K92">
        <f t="shared" si="62"/>
        <v>56.424050497718284</v>
      </c>
      <c r="L92">
        <f t="shared" si="63"/>
        <v>42.10124215148371</v>
      </c>
      <c r="M92">
        <f t="shared" si="64"/>
        <v>2.2156272489713344E-2</v>
      </c>
      <c r="N92">
        <f t="shared" si="65"/>
        <v>2.769233113774022</v>
      </c>
      <c r="O92">
        <f t="shared" si="66"/>
        <v>2.2058259866554197E-2</v>
      </c>
      <c r="P92">
        <f t="shared" si="67"/>
        <v>1.379518220628274E-2</v>
      </c>
      <c r="Q92">
        <f t="shared" si="68"/>
        <v>-5.6382618051290271E-3</v>
      </c>
      <c r="R92">
        <f t="shared" si="69"/>
        <v>27.576059521087544</v>
      </c>
      <c r="S92">
        <f t="shared" si="70"/>
        <v>27.627199999999998</v>
      </c>
      <c r="T92">
        <f t="shared" si="71"/>
        <v>3.7131443106417761</v>
      </c>
      <c r="U92">
        <f t="shared" si="72"/>
        <v>49.971946964009717</v>
      </c>
      <c r="V92">
        <f t="shared" si="73"/>
        <v>1.8622772670816257</v>
      </c>
      <c r="W92">
        <f t="shared" si="74"/>
        <v>3.7266454085186154</v>
      </c>
      <c r="X92">
        <f t="shared" si="75"/>
        <v>1.8508670435601504</v>
      </c>
      <c r="Y92">
        <f t="shared" si="76"/>
        <v>-18.227224722769488</v>
      </c>
      <c r="Z92">
        <f t="shared" si="77"/>
        <v>9.2712130186097923</v>
      </c>
      <c r="AA92">
        <f t="shared" si="78"/>
        <v>0.72729002623077899</v>
      </c>
      <c r="AB92">
        <f t="shared" si="79"/>
        <v>-8.2343599397340448</v>
      </c>
      <c r="AC92">
        <v>-1.2198576863116999E-3</v>
      </c>
      <c r="AD92">
        <v>2.3560516161101899E-2</v>
      </c>
      <c r="AE92">
        <v>2.6756068911427202</v>
      </c>
      <c r="AF92">
        <v>0</v>
      </c>
      <c r="AG92">
        <v>0</v>
      </c>
      <c r="AH92">
        <f t="shared" si="80"/>
        <v>1</v>
      </c>
      <c r="AI92">
        <f t="shared" si="81"/>
        <v>0</v>
      </c>
      <c r="AJ92">
        <f t="shared" si="82"/>
        <v>53518.073308306841</v>
      </c>
      <c r="AK92">
        <f t="shared" si="83"/>
        <v>-2.9504248064516101E-2</v>
      </c>
      <c r="AL92">
        <f t="shared" si="84"/>
        <v>-1.4457081551612889E-2</v>
      </c>
      <c r="AM92">
        <f t="shared" si="85"/>
        <v>0.49</v>
      </c>
      <c r="AN92">
        <f t="shared" si="86"/>
        <v>0.39</v>
      </c>
      <c r="AO92">
        <v>13.72</v>
      </c>
      <c r="AP92">
        <v>0.5</v>
      </c>
      <c r="AQ92" t="s">
        <v>195</v>
      </c>
      <c r="AR92">
        <v>1587214623.0709701</v>
      </c>
      <c r="AS92">
        <v>414.51822580645199</v>
      </c>
      <c r="AT92">
        <v>410.00322580645201</v>
      </c>
      <c r="AU92">
        <v>18.335512903225801</v>
      </c>
      <c r="AV92">
        <v>17.407741935483902</v>
      </c>
      <c r="AW92">
        <v>600.00983870967696</v>
      </c>
      <c r="AX92">
        <v>101.46735483870999</v>
      </c>
      <c r="AY92">
        <v>9.9330364516129005E-2</v>
      </c>
      <c r="AZ92">
        <v>27.689299999999999</v>
      </c>
      <c r="BA92">
        <v>27.627199999999998</v>
      </c>
      <c r="BB92">
        <v>27.848199999999999</v>
      </c>
      <c r="BC92">
        <v>9997.6629032258097</v>
      </c>
      <c r="BD92">
        <v>-2.9504248064516101E-2</v>
      </c>
      <c r="BE92">
        <v>0.282605</v>
      </c>
      <c r="BF92">
        <v>1587214590.7</v>
      </c>
      <c r="BG92" t="s">
        <v>369</v>
      </c>
      <c r="BH92">
        <v>13</v>
      </c>
      <c r="BI92">
        <v>7.9409999999999998</v>
      </c>
      <c r="BJ92">
        <v>0.26200000000000001</v>
      </c>
      <c r="BK92">
        <v>410</v>
      </c>
      <c r="BL92">
        <v>17</v>
      </c>
      <c r="BM92">
        <v>0.28999999999999998</v>
      </c>
      <c r="BN92">
        <v>0.12</v>
      </c>
      <c r="BO92">
        <v>4.5198428846153798</v>
      </c>
      <c r="BP92">
        <v>-3.5248885853325203E-2</v>
      </c>
      <c r="BQ92">
        <v>3.5357113218425197E-2</v>
      </c>
      <c r="BR92">
        <v>1</v>
      </c>
      <c r="BS92">
        <v>0.93839319230769203</v>
      </c>
      <c r="BT92">
        <v>-0.121168752667973</v>
      </c>
      <c r="BU92">
        <v>1.5357404668606099E-2</v>
      </c>
      <c r="BV92">
        <v>0</v>
      </c>
      <c r="BW92">
        <v>1</v>
      </c>
      <c r="BX92">
        <v>2</v>
      </c>
      <c r="BY92" t="s">
        <v>229</v>
      </c>
      <c r="BZ92">
        <v>100</v>
      </c>
      <c r="CA92">
        <v>100</v>
      </c>
      <c r="CB92">
        <v>7.9409999999999998</v>
      </c>
      <c r="CC92">
        <v>0.26200000000000001</v>
      </c>
      <c r="CD92">
        <v>2</v>
      </c>
      <c r="CE92">
        <v>643.16800000000001</v>
      </c>
      <c r="CF92">
        <v>365.601</v>
      </c>
      <c r="CG92">
        <v>26.998799999999999</v>
      </c>
      <c r="CH92">
        <v>32.033799999999999</v>
      </c>
      <c r="CI92">
        <v>30.000399999999999</v>
      </c>
      <c r="CJ92">
        <v>31.855</v>
      </c>
      <c r="CK92">
        <v>31.898900000000001</v>
      </c>
      <c r="CL92">
        <v>19.8933</v>
      </c>
      <c r="CM92">
        <v>33.813299999999998</v>
      </c>
      <c r="CN92">
        <v>92.903499999999994</v>
      </c>
      <c r="CO92">
        <v>27</v>
      </c>
      <c r="CP92">
        <v>410</v>
      </c>
      <c r="CQ92">
        <v>17.417100000000001</v>
      </c>
      <c r="CR92">
        <v>98.832300000000004</v>
      </c>
      <c r="CS92">
        <v>105.628</v>
      </c>
    </row>
    <row r="93" spans="1:97" x14ac:dyDescent="0.25">
      <c r="A93">
        <v>77</v>
      </c>
      <c r="B93">
        <v>1587214826.2</v>
      </c>
      <c r="C93">
        <v>6198.6000001430502</v>
      </c>
      <c r="D93" t="s">
        <v>381</v>
      </c>
      <c r="E93" t="s">
        <v>382</v>
      </c>
      <c r="F93">
        <v>1587214818.2032299</v>
      </c>
      <c r="G93">
        <f t="shared" si="58"/>
        <v>2.5231372761501061E-4</v>
      </c>
      <c r="H93">
        <f t="shared" si="59"/>
        <v>-1.7347122279493958</v>
      </c>
      <c r="I93">
        <f t="shared" si="60"/>
        <v>412.92245161290299</v>
      </c>
      <c r="J93">
        <f t="shared" si="61"/>
        <v>603.96428010681132</v>
      </c>
      <c r="K93">
        <f t="shared" si="62"/>
        <v>61.343780312579106</v>
      </c>
      <c r="L93">
        <f t="shared" si="63"/>
        <v>41.93993749662453</v>
      </c>
      <c r="M93">
        <f t="shared" si="64"/>
        <v>1.3484957162354115E-2</v>
      </c>
      <c r="N93">
        <f t="shared" si="65"/>
        <v>2.7888497796969327</v>
      </c>
      <c r="O93">
        <f t="shared" si="66"/>
        <v>1.3448837510983441E-2</v>
      </c>
      <c r="P93">
        <f t="shared" si="67"/>
        <v>8.4087605300500797E-3</v>
      </c>
      <c r="Q93">
        <f t="shared" si="68"/>
        <v>1.5707786287741925E-2</v>
      </c>
      <c r="R93">
        <f t="shared" si="69"/>
        <v>27.7141932149677</v>
      </c>
      <c r="S93">
        <f t="shared" si="70"/>
        <v>27.736270967741898</v>
      </c>
      <c r="T93">
        <f t="shared" si="71"/>
        <v>3.7368857530053674</v>
      </c>
      <c r="U93">
        <f t="shared" si="72"/>
        <v>50.281918494612178</v>
      </c>
      <c r="V93">
        <f t="shared" si="73"/>
        <v>1.8840849342998487</v>
      </c>
      <c r="W93">
        <f t="shared" si="74"/>
        <v>3.7470426561025763</v>
      </c>
      <c r="X93">
        <f t="shared" si="75"/>
        <v>1.8528008187055187</v>
      </c>
      <c r="Y93">
        <f t="shared" si="76"/>
        <v>-11.127035387821968</v>
      </c>
      <c r="Z93">
        <f t="shared" si="77"/>
        <v>6.9879947677708563</v>
      </c>
      <c r="AA93">
        <f t="shared" si="78"/>
        <v>0.54487485209816111</v>
      </c>
      <c r="AB93">
        <f t="shared" si="79"/>
        <v>-3.5784579816652089</v>
      </c>
      <c r="AC93">
        <v>-1.22051223456125E-3</v>
      </c>
      <c r="AD93">
        <v>2.3573158205157201E-2</v>
      </c>
      <c r="AE93">
        <v>2.6765105746975801</v>
      </c>
      <c r="AF93">
        <v>0</v>
      </c>
      <c r="AG93">
        <v>0</v>
      </c>
      <c r="AH93">
        <f t="shared" si="80"/>
        <v>1</v>
      </c>
      <c r="AI93">
        <f t="shared" si="81"/>
        <v>0</v>
      </c>
      <c r="AJ93">
        <f t="shared" si="82"/>
        <v>53528.989628267191</v>
      </c>
      <c r="AK93">
        <f t="shared" si="83"/>
        <v>8.2196683870967693E-2</v>
      </c>
      <c r="AL93">
        <f t="shared" si="84"/>
        <v>4.0276375096774168E-2</v>
      </c>
      <c r="AM93">
        <f t="shared" si="85"/>
        <v>0.49</v>
      </c>
      <c r="AN93">
        <f t="shared" si="86"/>
        <v>0.39</v>
      </c>
      <c r="AO93">
        <v>10.76</v>
      </c>
      <c r="AP93">
        <v>0.5</v>
      </c>
      <c r="AQ93" t="s">
        <v>195</v>
      </c>
      <c r="AR93">
        <v>1587214818.2032299</v>
      </c>
      <c r="AS93">
        <v>412.92245161290299</v>
      </c>
      <c r="AT93">
        <v>409.99845161290301</v>
      </c>
      <c r="AU93">
        <v>18.549883870967701</v>
      </c>
      <c r="AV93">
        <v>18.105806451612899</v>
      </c>
      <c r="AW93">
        <v>600.015806451613</v>
      </c>
      <c r="AX93">
        <v>101.467806451613</v>
      </c>
      <c r="AY93">
        <v>0.100750387096774</v>
      </c>
      <c r="AZ93">
        <v>27.782748387096799</v>
      </c>
      <c r="BA93">
        <v>27.736270967741898</v>
      </c>
      <c r="BB93">
        <v>27.928254838709702</v>
      </c>
      <c r="BC93">
        <v>10002.9829032258</v>
      </c>
      <c r="BD93">
        <v>8.2196683870967693E-2</v>
      </c>
      <c r="BE93">
        <v>0.282605</v>
      </c>
      <c r="BF93">
        <v>1587214801.2</v>
      </c>
      <c r="BG93" t="s">
        <v>383</v>
      </c>
      <c r="BH93">
        <v>14</v>
      </c>
      <c r="BI93">
        <v>7.95</v>
      </c>
      <c r="BJ93">
        <v>0.28299999999999997</v>
      </c>
      <c r="BK93">
        <v>410</v>
      </c>
      <c r="BL93">
        <v>18</v>
      </c>
      <c r="BM93">
        <v>0.32</v>
      </c>
      <c r="BN93">
        <v>0.11</v>
      </c>
      <c r="BO93">
        <v>2.39827665057692</v>
      </c>
      <c r="BP93">
        <v>5.9172115972401</v>
      </c>
      <c r="BQ93">
        <v>1.0303932095417401</v>
      </c>
      <c r="BR93">
        <v>0</v>
      </c>
      <c r="BS93">
        <v>0.34523475119423103</v>
      </c>
      <c r="BT93">
        <v>1.0064380441290699</v>
      </c>
      <c r="BU93">
        <v>0.16282795119419799</v>
      </c>
      <c r="BV93">
        <v>0</v>
      </c>
      <c r="BW93">
        <v>0</v>
      </c>
      <c r="BX93">
        <v>2</v>
      </c>
      <c r="BY93" t="s">
        <v>197</v>
      </c>
      <c r="BZ93">
        <v>100</v>
      </c>
      <c r="CA93">
        <v>100</v>
      </c>
      <c r="CB93">
        <v>7.95</v>
      </c>
      <c r="CC93">
        <v>0.28299999999999997</v>
      </c>
      <c r="CD93">
        <v>2</v>
      </c>
      <c r="CE93">
        <v>642.798</v>
      </c>
      <c r="CF93">
        <v>364.44799999999998</v>
      </c>
      <c r="CG93">
        <v>27.000900000000001</v>
      </c>
      <c r="CH93">
        <v>32.162999999999997</v>
      </c>
      <c r="CI93">
        <v>30.000299999999999</v>
      </c>
      <c r="CJ93">
        <v>32.033999999999999</v>
      </c>
      <c r="CK93">
        <v>32.075099999999999</v>
      </c>
      <c r="CL93">
        <v>19.9101</v>
      </c>
      <c r="CM93">
        <v>31.703700000000001</v>
      </c>
      <c r="CN93">
        <v>90.6554</v>
      </c>
      <c r="CO93">
        <v>27</v>
      </c>
      <c r="CP93">
        <v>410</v>
      </c>
      <c r="CQ93">
        <v>18.0608</v>
      </c>
      <c r="CR93">
        <v>98.824700000000007</v>
      </c>
      <c r="CS93">
        <v>105.60899999999999</v>
      </c>
    </row>
    <row r="94" spans="1:97" x14ac:dyDescent="0.25">
      <c r="A94">
        <v>78</v>
      </c>
      <c r="B94">
        <v>1587214831.2</v>
      </c>
      <c r="C94">
        <v>6203.6000001430502</v>
      </c>
      <c r="D94" t="s">
        <v>384</v>
      </c>
      <c r="E94" t="s">
        <v>385</v>
      </c>
      <c r="F94">
        <v>1587214822.8483901</v>
      </c>
      <c r="G94">
        <f t="shared" si="58"/>
        <v>2.4443489249187329E-4</v>
      </c>
      <c r="H94">
        <f t="shared" si="59"/>
        <v>-1.7331132623381142</v>
      </c>
      <c r="I94">
        <f t="shared" si="60"/>
        <v>412.92277419354798</v>
      </c>
      <c r="J94">
        <f t="shared" si="61"/>
        <v>610.62695376097099</v>
      </c>
      <c r="K94">
        <f t="shared" si="62"/>
        <v>62.020195451466655</v>
      </c>
      <c r="L94">
        <f t="shared" si="63"/>
        <v>41.939765357738366</v>
      </c>
      <c r="M94">
        <f t="shared" si="64"/>
        <v>1.3042475773931249E-2</v>
      </c>
      <c r="N94">
        <f t="shared" si="65"/>
        <v>2.7883019000860747</v>
      </c>
      <c r="O94">
        <f t="shared" si="66"/>
        <v>1.3008677790602441E-2</v>
      </c>
      <c r="P94">
        <f t="shared" si="67"/>
        <v>8.1334528789433515E-3</v>
      </c>
      <c r="Q94">
        <f t="shared" si="68"/>
        <v>1.3025994917419353E-2</v>
      </c>
      <c r="R94">
        <f t="shared" si="69"/>
        <v>27.721521467498778</v>
      </c>
      <c r="S94">
        <f t="shared" si="70"/>
        <v>27.741774193548402</v>
      </c>
      <c r="T94">
        <f t="shared" si="71"/>
        <v>3.7380871405207237</v>
      </c>
      <c r="U94">
        <f t="shared" si="72"/>
        <v>50.222034699048322</v>
      </c>
      <c r="V94">
        <f t="shared" si="73"/>
        <v>1.8824139448415795</v>
      </c>
      <c r="W94">
        <f t="shared" si="74"/>
        <v>3.7481833544216201</v>
      </c>
      <c r="X94">
        <f t="shared" si="75"/>
        <v>1.8556731956791441</v>
      </c>
      <c r="Y94">
        <f t="shared" si="76"/>
        <v>-10.779578758891612</v>
      </c>
      <c r="Z94">
        <f t="shared" si="77"/>
        <v>6.9429798093943464</v>
      </c>
      <c r="AA94">
        <f t="shared" si="78"/>
        <v>0.54150021473865617</v>
      </c>
      <c r="AB94">
        <f t="shared" si="79"/>
        <v>-3.2820727398411904</v>
      </c>
      <c r="AC94">
        <v>-1.2201401747527899E-3</v>
      </c>
      <c r="AD94">
        <v>2.3565972185649899E-2</v>
      </c>
      <c r="AE94">
        <v>2.6759969404649402</v>
      </c>
      <c r="AF94">
        <v>0</v>
      </c>
      <c r="AG94">
        <v>0</v>
      </c>
      <c r="AH94">
        <f t="shared" si="80"/>
        <v>1</v>
      </c>
      <c r="AI94">
        <f t="shared" si="81"/>
        <v>0</v>
      </c>
      <c r="AJ94">
        <f t="shared" si="82"/>
        <v>53512.401466086601</v>
      </c>
      <c r="AK94">
        <f t="shared" si="83"/>
        <v>6.8163238709677401E-2</v>
      </c>
      <c r="AL94">
        <f t="shared" si="84"/>
        <v>3.3399986967741928E-2</v>
      </c>
      <c r="AM94">
        <f t="shared" si="85"/>
        <v>0.49</v>
      </c>
      <c r="AN94">
        <f t="shared" si="86"/>
        <v>0.39</v>
      </c>
      <c r="AO94">
        <v>10.76</v>
      </c>
      <c r="AP94">
        <v>0.5</v>
      </c>
      <c r="AQ94" t="s">
        <v>195</v>
      </c>
      <c r="AR94">
        <v>1587214822.8483901</v>
      </c>
      <c r="AS94">
        <v>412.92277419354798</v>
      </c>
      <c r="AT94">
        <v>409.99577419354802</v>
      </c>
      <c r="AU94">
        <v>18.533522580645201</v>
      </c>
      <c r="AV94">
        <v>18.103300000000001</v>
      </c>
      <c r="AW94">
        <v>600.00896774193598</v>
      </c>
      <c r="AX94">
        <v>101.467322580645</v>
      </c>
      <c r="AY94">
        <v>0.10073803225806501</v>
      </c>
      <c r="AZ94">
        <v>27.787961290322599</v>
      </c>
      <c r="BA94">
        <v>27.741774193548402</v>
      </c>
      <c r="BB94">
        <v>27.940254838709699</v>
      </c>
      <c r="BC94">
        <v>9999.9812903225793</v>
      </c>
      <c r="BD94">
        <v>6.8163238709677401E-2</v>
      </c>
      <c r="BE94">
        <v>0.282605</v>
      </c>
      <c r="BF94">
        <v>1587214801.2</v>
      </c>
      <c r="BG94" t="s">
        <v>383</v>
      </c>
      <c r="BH94">
        <v>14</v>
      </c>
      <c r="BI94">
        <v>7.95</v>
      </c>
      <c r="BJ94">
        <v>0.28299999999999997</v>
      </c>
      <c r="BK94">
        <v>410</v>
      </c>
      <c r="BL94">
        <v>18</v>
      </c>
      <c r="BM94">
        <v>0.32</v>
      </c>
      <c r="BN94">
        <v>0.11</v>
      </c>
      <c r="BO94">
        <v>2.8899990384615402</v>
      </c>
      <c r="BP94">
        <v>0.49297874255642599</v>
      </c>
      <c r="BQ94">
        <v>0.180130482677031</v>
      </c>
      <c r="BR94">
        <v>0</v>
      </c>
      <c r="BS94">
        <v>0.41831244230769199</v>
      </c>
      <c r="BT94">
        <v>0.13787838649158099</v>
      </c>
      <c r="BU94">
        <v>4.88384343648341E-2</v>
      </c>
      <c r="BV94">
        <v>0</v>
      </c>
      <c r="BW94">
        <v>0</v>
      </c>
      <c r="BX94">
        <v>2</v>
      </c>
      <c r="BY94" t="s">
        <v>197</v>
      </c>
      <c r="BZ94">
        <v>100</v>
      </c>
      <c r="CA94">
        <v>100</v>
      </c>
      <c r="CB94">
        <v>7.95</v>
      </c>
      <c r="CC94">
        <v>0.28299999999999997</v>
      </c>
      <c r="CD94">
        <v>2</v>
      </c>
      <c r="CE94">
        <v>642.83399999999995</v>
      </c>
      <c r="CF94">
        <v>364.57</v>
      </c>
      <c r="CG94">
        <v>27.000800000000002</v>
      </c>
      <c r="CH94">
        <v>32.166600000000003</v>
      </c>
      <c r="CI94">
        <v>30.000399999999999</v>
      </c>
      <c r="CJ94">
        <v>32.037599999999998</v>
      </c>
      <c r="CK94">
        <v>32.080100000000002</v>
      </c>
      <c r="CL94">
        <v>19.91</v>
      </c>
      <c r="CM94">
        <v>31.703700000000001</v>
      </c>
      <c r="CN94">
        <v>90.6554</v>
      </c>
      <c r="CO94">
        <v>27</v>
      </c>
      <c r="CP94">
        <v>410</v>
      </c>
      <c r="CQ94">
        <v>18.0566</v>
      </c>
      <c r="CR94">
        <v>98.825100000000006</v>
      </c>
      <c r="CS94">
        <v>105.60899999999999</v>
      </c>
    </row>
    <row r="95" spans="1:97" x14ac:dyDescent="0.25">
      <c r="A95">
        <v>79</v>
      </c>
      <c r="B95">
        <v>1587214836.2</v>
      </c>
      <c r="C95">
        <v>6208.6000001430502</v>
      </c>
      <c r="D95" t="s">
        <v>386</v>
      </c>
      <c r="E95" t="s">
        <v>387</v>
      </c>
      <c r="F95">
        <v>1587214827.6354799</v>
      </c>
      <c r="G95">
        <f t="shared" si="58"/>
        <v>2.3543448609140568E-4</v>
      </c>
      <c r="H95">
        <f t="shared" si="59"/>
        <v>-1.7284117977868378</v>
      </c>
      <c r="I95">
        <f t="shared" si="60"/>
        <v>412.92416129032301</v>
      </c>
      <c r="J95">
        <f t="shared" si="61"/>
        <v>618.41494186739624</v>
      </c>
      <c r="K95">
        <f t="shared" si="62"/>
        <v>62.810936211774141</v>
      </c>
      <c r="L95">
        <f t="shared" si="63"/>
        <v>41.939725901170384</v>
      </c>
      <c r="M95">
        <f t="shared" si="64"/>
        <v>1.2539303887707477E-2</v>
      </c>
      <c r="N95">
        <f t="shared" si="65"/>
        <v>2.786690175974226</v>
      </c>
      <c r="O95">
        <f t="shared" si="66"/>
        <v>1.2508042023024891E-2</v>
      </c>
      <c r="P95">
        <f t="shared" si="67"/>
        <v>7.8203284712091738E-3</v>
      </c>
      <c r="Q95">
        <f t="shared" si="68"/>
        <v>1.5261065379677424E-2</v>
      </c>
      <c r="R95">
        <f t="shared" si="69"/>
        <v>27.729450550783955</v>
      </c>
      <c r="S95">
        <f t="shared" si="70"/>
        <v>27.750854838709699</v>
      </c>
      <c r="T95">
        <f t="shared" si="71"/>
        <v>3.7400702372055008</v>
      </c>
      <c r="U95">
        <f t="shared" si="72"/>
        <v>50.173588583735786</v>
      </c>
      <c r="V95">
        <f t="shared" si="73"/>
        <v>1.8812021103134344</v>
      </c>
      <c r="W95">
        <f t="shared" si="74"/>
        <v>3.7493872043333232</v>
      </c>
      <c r="X95">
        <f t="shared" si="75"/>
        <v>1.8588681268920664</v>
      </c>
      <c r="Y95">
        <f t="shared" si="76"/>
        <v>-10.38266083663099</v>
      </c>
      <c r="Z95">
        <f t="shared" si="77"/>
        <v>6.4010246014582259</v>
      </c>
      <c r="AA95">
        <f t="shared" si="78"/>
        <v>0.49955684664764144</v>
      </c>
      <c r="AB95">
        <f t="shared" si="79"/>
        <v>-3.4668183231454455</v>
      </c>
      <c r="AC95">
        <v>-1.21904607909823E-3</v>
      </c>
      <c r="AD95">
        <v>2.3544840656422799E-2</v>
      </c>
      <c r="AE95">
        <v>2.6744859198385198</v>
      </c>
      <c r="AF95">
        <v>0</v>
      </c>
      <c r="AG95">
        <v>0</v>
      </c>
      <c r="AH95">
        <f t="shared" si="80"/>
        <v>1</v>
      </c>
      <c r="AI95">
        <f t="shared" si="81"/>
        <v>0</v>
      </c>
      <c r="AJ95">
        <f t="shared" si="82"/>
        <v>53465.383591472841</v>
      </c>
      <c r="AK95">
        <f t="shared" si="83"/>
        <v>7.9859054838709698E-2</v>
      </c>
      <c r="AL95">
        <f t="shared" si="84"/>
        <v>3.9130936870967754E-2</v>
      </c>
      <c r="AM95">
        <f t="shared" si="85"/>
        <v>0.49</v>
      </c>
      <c r="AN95">
        <f t="shared" si="86"/>
        <v>0.39</v>
      </c>
      <c r="AO95">
        <v>10.76</v>
      </c>
      <c r="AP95">
        <v>0.5</v>
      </c>
      <c r="AQ95" t="s">
        <v>195</v>
      </c>
      <c r="AR95">
        <v>1587214827.6354799</v>
      </c>
      <c r="AS95">
        <v>412.92416129032301</v>
      </c>
      <c r="AT95">
        <v>409.99896774193599</v>
      </c>
      <c r="AU95">
        <v>18.521670967741901</v>
      </c>
      <c r="AV95">
        <v>18.107290322580599</v>
      </c>
      <c r="AW95">
        <v>600.01706451612904</v>
      </c>
      <c r="AX95">
        <v>101.466806451613</v>
      </c>
      <c r="AY95">
        <v>0.100817419354839</v>
      </c>
      <c r="AZ95">
        <v>27.7934612903226</v>
      </c>
      <c r="BA95">
        <v>27.750854838709699</v>
      </c>
      <c r="BB95">
        <v>27.947277419354801</v>
      </c>
      <c r="BC95">
        <v>9991.0651612903202</v>
      </c>
      <c r="BD95">
        <v>7.9859054838709698E-2</v>
      </c>
      <c r="BE95">
        <v>0.282605</v>
      </c>
      <c r="BF95">
        <v>1587214801.2</v>
      </c>
      <c r="BG95" t="s">
        <v>383</v>
      </c>
      <c r="BH95">
        <v>14</v>
      </c>
      <c r="BI95">
        <v>7.95</v>
      </c>
      <c r="BJ95">
        <v>0.28299999999999997</v>
      </c>
      <c r="BK95">
        <v>410</v>
      </c>
      <c r="BL95">
        <v>18</v>
      </c>
      <c r="BM95">
        <v>0.32</v>
      </c>
      <c r="BN95">
        <v>0.11</v>
      </c>
      <c r="BO95">
        <v>2.92309461538462</v>
      </c>
      <c r="BP95">
        <v>5.3776570673916703E-2</v>
      </c>
      <c r="BQ95">
        <v>2.5782815196705298E-2</v>
      </c>
      <c r="BR95">
        <v>1</v>
      </c>
      <c r="BS95">
        <v>0.42917840384615402</v>
      </c>
      <c r="BT95">
        <v>-0.15982876348088701</v>
      </c>
      <c r="BU95">
        <v>2.22701707527387E-2</v>
      </c>
      <c r="BV95">
        <v>0</v>
      </c>
      <c r="BW95">
        <v>1</v>
      </c>
      <c r="BX95">
        <v>2</v>
      </c>
      <c r="BY95" t="s">
        <v>229</v>
      </c>
      <c r="BZ95">
        <v>100</v>
      </c>
      <c r="CA95">
        <v>100</v>
      </c>
      <c r="CB95">
        <v>7.95</v>
      </c>
      <c r="CC95">
        <v>0.28299999999999997</v>
      </c>
      <c r="CD95">
        <v>2</v>
      </c>
      <c r="CE95">
        <v>643.63199999999995</v>
      </c>
      <c r="CF95">
        <v>364.63</v>
      </c>
      <c r="CG95">
        <v>27.000499999999999</v>
      </c>
      <c r="CH95">
        <v>32.169499999999999</v>
      </c>
      <c r="CI95">
        <v>30.000299999999999</v>
      </c>
      <c r="CJ95">
        <v>32.041899999999998</v>
      </c>
      <c r="CK95">
        <v>32.083599999999997</v>
      </c>
      <c r="CL95">
        <v>19.9101</v>
      </c>
      <c r="CM95">
        <v>31.703700000000001</v>
      </c>
      <c r="CN95">
        <v>90.6554</v>
      </c>
      <c r="CO95">
        <v>27</v>
      </c>
      <c r="CP95">
        <v>410</v>
      </c>
      <c r="CQ95">
        <v>18.053000000000001</v>
      </c>
      <c r="CR95">
        <v>98.823499999999996</v>
      </c>
      <c r="CS95">
        <v>105.608</v>
      </c>
    </row>
    <row r="96" spans="1:97" x14ac:dyDescent="0.25">
      <c r="A96">
        <v>80</v>
      </c>
      <c r="B96">
        <v>1587214841.2</v>
      </c>
      <c r="C96">
        <v>6213.6000001430502</v>
      </c>
      <c r="D96" t="s">
        <v>388</v>
      </c>
      <c r="E96" t="s">
        <v>389</v>
      </c>
      <c r="F96">
        <v>1587214832.5709701</v>
      </c>
      <c r="G96">
        <f t="shared" si="58"/>
        <v>2.2825743630011449E-4</v>
      </c>
      <c r="H96">
        <f t="shared" si="59"/>
        <v>-1.7338548164781036</v>
      </c>
      <c r="I96">
        <f t="shared" si="60"/>
        <v>412.92987096774198</v>
      </c>
      <c r="J96">
        <f t="shared" si="61"/>
        <v>626.20363515230781</v>
      </c>
      <c r="K96">
        <f t="shared" si="62"/>
        <v>63.601753609463167</v>
      </c>
      <c r="L96">
        <f t="shared" si="63"/>
        <v>41.940133268133984</v>
      </c>
      <c r="M96">
        <f t="shared" si="64"/>
        <v>1.2142932780371036E-2</v>
      </c>
      <c r="N96">
        <f t="shared" si="65"/>
        <v>2.7882120075709658</v>
      </c>
      <c r="O96">
        <f t="shared" si="66"/>
        <v>1.2113629538299375E-2</v>
      </c>
      <c r="P96">
        <f t="shared" si="67"/>
        <v>7.5736452986313466E-3</v>
      </c>
      <c r="Q96">
        <f t="shared" si="68"/>
        <v>1.4602002781935479E-2</v>
      </c>
      <c r="R96">
        <f t="shared" si="69"/>
        <v>27.736583940370735</v>
      </c>
      <c r="S96">
        <f t="shared" si="70"/>
        <v>27.756512903225801</v>
      </c>
      <c r="T96">
        <f t="shared" si="71"/>
        <v>3.7413063502229225</v>
      </c>
      <c r="U96">
        <f t="shared" si="72"/>
        <v>50.138131268747763</v>
      </c>
      <c r="V96">
        <f t="shared" si="73"/>
        <v>1.880438186414382</v>
      </c>
      <c r="W96">
        <f t="shared" si="74"/>
        <v>3.7505151046315555</v>
      </c>
      <c r="X96">
        <f t="shared" si="75"/>
        <v>1.8608681638085405</v>
      </c>
      <c r="Y96">
        <f t="shared" si="76"/>
        <v>-10.06615294083505</v>
      </c>
      <c r="Z96">
        <f t="shared" si="77"/>
        <v>6.3283914101658558</v>
      </c>
      <c r="AA96">
        <f t="shared" si="78"/>
        <v>0.49364535786114427</v>
      </c>
      <c r="AB96">
        <f t="shared" si="79"/>
        <v>-3.229514170026115</v>
      </c>
      <c r="AC96">
        <v>-1.2200791363745E-3</v>
      </c>
      <c r="AD96">
        <v>2.3564793281164301E-2</v>
      </c>
      <c r="AE96">
        <v>2.67591266608515</v>
      </c>
      <c r="AF96">
        <v>0</v>
      </c>
      <c r="AG96">
        <v>0</v>
      </c>
      <c r="AH96">
        <f t="shared" si="80"/>
        <v>1</v>
      </c>
      <c r="AI96">
        <f t="shared" si="81"/>
        <v>0</v>
      </c>
      <c r="AJ96">
        <f t="shared" si="82"/>
        <v>53507.91886594543</v>
      </c>
      <c r="AK96">
        <f t="shared" si="83"/>
        <v>7.6410270967741903E-2</v>
      </c>
      <c r="AL96">
        <f t="shared" si="84"/>
        <v>3.7441032774193535E-2</v>
      </c>
      <c r="AM96">
        <f t="shared" si="85"/>
        <v>0.49</v>
      </c>
      <c r="AN96">
        <f t="shared" si="86"/>
        <v>0.39</v>
      </c>
      <c r="AO96">
        <v>10.76</v>
      </c>
      <c r="AP96">
        <v>0.5</v>
      </c>
      <c r="AQ96" t="s">
        <v>195</v>
      </c>
      <c r="AR96">
        <v>1587214832.5709701</v>
      </c>
      <c r="AS96">
        <v>412.92987096774198</v>
      </c>
      <c r="AT96">
        <v>409.98958064516103</v>
      </c>
      <c r="AU96">
        <v>18.514225806451599</v>
      </c>
      <c r="AV96">
        <v>18.112470967741899</v>
      </c>
      <c r="AW96">
        <v>600.01222580645197</v>
      </c>
      <c r="AX96">
        <v>101.466387096774</v>
      </c>
      <c r="AY96">
        <v>0.100818903225806</v>
      </c>
      <c r="AZ96">
        <v>27.798612903225798</v>
      </c>
      <c r="BA96">
        <v>27.756512903225801</v>
      </c>
      <c r="BB96">
        <v>27.953151612903198</v>
      </c>
      <c r="BC96">
        <v>9999.5732258064509</v>
      </c>
      <c r="BD96">
        <v>7.6410270967741903E-2</v>
      </c>
      <c r="BE96">
        <v>0.282605</v>
      </c>
      <c r="BF96">
        <v>1587214801.2</v>
      </c>
      <c r="BG96" t="s">
        <v>383</v>
      </c>
      <c r="BH96">
        <v>14</v>
      </c>
      <c r="BI96">
        <v>7.95</v>
      </c>
      <c r="BJ96">
        <v>0.28299999999999997</v>
      </c>
      <c r="BK96">
        <v>410</v>
      </c>
      <c r="BL96">
        <v>18</v>
      </c>
      <c r="BM96">
        <v>0.32</v>
      </c>
      <c r="BN96">
        <v>0.11</v>
      </c>
      <c r="BO96">
        <v>2.9344176923076901</v>
      </c>
      <c r="BP96">
        <v>4.90934933518338E-2</v>
      </c>
      <c r="BQ96">
        <v>2.2150408280260901E-2</v>
      </c>
      <c r="BR96">
        <v>1</v>
      </c>
      <c r="BS96">
        <v>0.41745363461538498</v>
      </c>
      <c r="BT96">
        <v>-0.17895330377701699</v>
      </c>
      <c r="BU96">
        <v>2.2685527468841699E-2</v>
      </c>
      <c r="BV96">
        <v>0</v>
      </c>
      <c r="BW96">
        <v>1</v>
      </c>
      <c r="BX96">
        <v>2</v>
      </c>
      <c r="BY96" t="s">
        <v>229</v>
      </c>
      <c r="BZ96">
        <v>100</v>
      </c>
      <c r="CA96">
        <v>100</v>
      </c>
      <c r="CB96">
        <v>7.95</v>
      </c>
      <c r="CC96">
        <v>0.28299999999999997</v>
      </c>
      <c r="CD96">
        <v>2</v>
      </c>
      <c r="CE96">
        <v>643.66899999999998</v>
      </c>
      <c r="CF96">
        <v>364.49400000000003</v>
      </c>
      <c r="CG96">
        <v>27.000599999999999</v>
      </c>
      <c r="CH96">
        <v>32.173000000000002</v>
      </c>
      <c r="CI96">
        <v>30.000299999999999</v>
      </c>
      <c r="CJ96">
        <v>32.045400000000001</v>
      </c>
      <c r="CK96">
        <v>32.087800000000001</v>
      </c>
      <c r="CL96">
        <v>19.9114</v>
      </c>
      <c r="CM96">
        <v>31.703700000000001</v>
      </c>
      <c r="CN96">
        <v>90.2804</v>
      </c>
      <c r="CO96">
        <v>27</v>
      </c>
      <c r="CP96">
        <v>410</v>
      </c>
      <c r="CQ96">
        <v>18.046199999999999</v>
      </c>
      <c r="CR96">
        <v>98.823599999999999</v>
      </c>
      <c r="CS96">
        <v>105.60899999999999</v>
      </c>
    </row>
    <row r="97" spans="1:97" x14ac:dyDescent="0.25">
      <c r="A97">
        <v>81</v>
      </c>
      <c r="B97">
        <v>1587214846.2</v>
      </c>
      <c r="C97">
        <v>6218.6000001430502</v>
      </c>
      <c r="D97" t="s">
        <v>390</v>
      </c>
      <c r="E97" t="s">
        <v>391</v>
      </c>
      <c r="F97">
        <v>1587214837.5709701</v>
      </c>
      <c r="G97">
        <f t="shared" si="58"/>
        <v>2.2266706757154925E-4</v>
      </c>
      <c r="H97">
        <f t="shared" si="59"/>
        <v>-1.7316094954378907</v>
      </c>
      <c r="I97">
        <f t="shared" si="60"/>
        <v>412.93251612903202</v>
      </c>
      <c r="J97">
        <f t="shared" si="61"/>
        <v>631.73430580839829</v>
      </c>
      <c r="K97">
        <f t="shared" si="62"/>
        <v>64.163792382159102</v>
      </c>
      <c r="L97">
        <f t="shared" si="63"/>
        <v>41.940600643558632</v>
      </c>
      <c r="M97">
        <f t="shared" si="64"/>
        <v>1.1835845284742371E-2</v>
      </c>
      <c r="N97">
        <f t="shared" si="65"/>
        <v>2.7875500147352938</v>
      </c>
      <c r="O97">
        <f t="shared" si="66"/>
        <v>1.1807996994850354E-2</v>
      </c>
      <c r="P97">
        <f t="shared" si="67"/>
        <v>7.3824946719582077E-3</v>
      </c>
      <c r="Q97">
        <f t="shared" si="68"/>
        <v>1.7613259182580651E-2</v>
      </c>
      <c r="R97">
        <f t="shared" si="69"/>
        <v>27.743346300250163</v>
      </c>
      <c r="S97">
        <f t="shared" si="70"/>
        <v>27.760883870967699</v>
      </c>
      <c r="T97">
        <f t="shared" si="71"/>
        <v>3.7422615162447346</v>
      </c>
      <c r="U97">
        <f t="shared" si="72"/>
        <v>50.110548637547701</v>
      </c>
      <c r="V97">
        <f t="shared" si="73"/>
        <v>1.8799782463878865</v>
      </c>
      <c r="W97">
        <f t="shared" si="74"/>
        <v>3.7516616710502824</v>
      </c>
      <c r="X97">
        <f t="shared" si="75"/>
        <v>1.8622832698568481</v>
      </c>
      <c r="Y97">
        <f t="shared" si="76"/>
        <v>-9.8196176799053223</v>
      </c>
      <c r="Z97">
        <f t="shared" si="77"/>
        <v>6.4568104438073783</v>
      </c>
      <c r="AA97">
        <f t="shared" si="78"/>
        <v>0.50380641459087394</v>
      </c>
      <c r="AB97">
        <f t="shared" si="79"/>
        <v>-2.8413875623244893</v>
      </c>
      <c r="AC97">
        <v>-1.2196296919676801E-3</v>
      </c>
      <c r="AD97">
        <v>2.3556112643800298E-2</v>
      </c>
      <c r="AE97">
        <v>2.6752920413127601</v>
      </c>
      <c r="AF97">
        <v>0</v>
      </c>
      <c r="AG97">
        <v>0</v>
      </c>
      <c r="AH97">
        <f t="shared" si="80"/>
        <v>1</v>
      </c>
      <c r="AI97">
        <f t="shared" si="81"/>
        <v>0</v>
      </c>
      <c r="AJ97">
        <f t="shared" si="82"/>
        <v>53488.09113482308</v>
      </c>
      <c r="AK97">
        <f t="shared" si="83"/>
        <v>9.21677612903226E-2</v>
      </c>
      <c r="AL97">
        <f t="shared" si="84"/>
        <v>4.5162203032258076E-2</v>
      </c>
      <c r="AM97">
        <f t="shared" si="85"/>
        <v>0.49</v>
      </c>
      <c r="AN97">
        <f t="shared" si="86"/>
        <v>0.39</v>
      </c>
      <c r="AO97">
        <v>10.76</v>
      </c>
      <c r="AP97">
        <v>0.5</v>
      </c>
      <c r="AQ97" t="s">
        <v>195</v>
      </c>
      <c r="AR97">
        <v>1587214837.5709701</v>
      </c>
      <c r="AS97">
        <v>412.93251612903202</v>
      </c>
      <c r="AT97">
        <v>409.99209677419299</v>
      </c>
      <c r="AU97">
        <v>18.509609677419402</v>
      </c>
      <c r="AV97">
        <v>18.1176903225806</v>
      </c>
      <c r="AW97">
        <v>600.00877419354902</v>
      </c>
      <c r="AX97">
        <v>101.46683870967701</v>
      </c>
      <c r="AY97">
        <v>0.10084851612903201</v>
      </c>
      <c r="AZ97">
        <v>27.803848387096799</v>
      </c>
      <c r="BA97">
        <v>27.760883870967699</v>
      </c>
      <c r="BB97">
        <v>27.957154838709702</v>
      </c>
      <c r="BC97">
        <v>9995.8451612903209</v>
      </c>
      <c r="BD97">
        <v>9.21677612903226E-2</v>
      </c>
      <c r="BE97">
        <v>0.282605</v>
      </c>
      <c r="BF97">
        <v>1587214801.2</v>
      </c>
      <c r="BG97" t="s">
        <v>383</v>
      </c>
      <c r="BH97">
        <v>14</v>
      </c>
      <c r="BI97">
        <v>7.95</v>
      </c>
      <c r="BJ97">
        <v>0.28299999999999997</v>
      </c>
      <c r="BK97">
        <v>410</v>
      </c>
      <c r="BL97">
        <v>18</v>
      </c>
      <c r="BM97">
        <v>0.32</v>
      </c>
      <c r="BN97">
        <v>0.11</v>
      </c>
      <c r="BO97">
        <v>2.9340938461538499</v>
      </c>
      <c r="BP97">
        <v>8.4557636813794704E-2</v>
      </c>
      <c r="BQ97">
        <v>2.1851484032849401E-2</v>
      </c>
      <c r="BR97">
        <v>1</v>
      </c>
      <c r="BS97">
        <v>0.40398198076923097</v>
      </c>
      <c r="BT97">
        <v>-0.137812910441384</v>
      </c>
      <c r="BU97">
        <v>1.75222624773901E-2</v>
      </c>
      <c r="BV97">
        <v>0</v>
      </c>
      <c r="BW97">
        <v>1</v>
      </c>
      <c r="BX97">
        <v>2</v>
      </c>
      <c r="BY97" t="s">
        <v>229</v>
      </c>
      <c r="BZ97">
        <v>100</v>
      </c>
      <c r="CA97">
        <v>100</v>
      </c>
      <c r="CB97">
        <v>7.95</v>
      </c>
      <c r="CC97">
        <v>0.28299999999999997</v>
      </c>
      <c r="CD97">
        <v>2</v>
      </c>
      <c r="CE97">
        <v>643.50099999999998</v>
      </c>
      <c r="CF97">
        <v>364.43799999999999</v>
      </c>
      <c r="CG97">
        <v>27.000900000000001</v>
      </c>
      <c r="CH97">
        <v>32.176499999999997</v>
      </c>
      <c r="CI97">
        <v>30.000499999999999</v>
      </c>
      <c r="CJ97">
        <v>32.049599999999998</v>
      </c>
      <c r="CK97">
        <v>32.092100000000002</v>
      </c>
      <c r="CL97">
        <v>19.910599999999999</v>
      </c>
      <c r="CM97">
        <v>31.979199999999999</v>
      </c>
      <c r="CN97">
        <v>90.2804</v>
      </c>
      <c r="CO97">
        <v>27</v>
      </c>
      <c r="CP97">
        <v>410</v>
      </c>
      <c r="CQ97">
        <v>18.039000000000001</v>
      </c>
      <c r="CR97">
        <v>98.8232</v>
      </c>
      <c r="CS97">
        <v>105.608</v>
      </c>
    </row>
    <row r="98" spans="1:97" x14ac:dyDescent="0.25">
      <c r="A98">
        <v>82</v>
      </c>
      <c r="B98">
        <v>1587214851.2</v>
      </c>
      <c r="C98">
        <v>6223.6000001430502</v>
      </c>
      <c r="D98" t="s">
        <v>392</v>
      </c>
      <c r="E98" t="s">
        <v>393</v>
      </c>
      <c r="F98">
        <v>1587214842.5709701</v>
      </c>
      <c r="G98">
        <f t="shared" si="58"/>
        <v>2.2171394623510593E-4</v>
      </c>
      <c r="H98">
        <f t="shared" si="59"/>
        <v>-1.7296655475351284</v>
      </c>
      <c r="I98">
        <f t="shared" si="60"/>
        <v>412.94080645161301</v>
      </c>
      <c r="J98">
        <f t="shared" si="61"/>
        <v>632.57856774047798</v>
      </c>
      <c r="K98">
        <f t="shared" si="62"/>
        <v>64.249967206811149</v>
      </c>
      <c r="L98">
        <f t="shared" si="63"/>
        <v>41.941720168671736</v>
      </c>
      <c r="M98">
        <f t="shared" si="64"/>
        <v>1.1779425349360247E-2</v>
      </c>
      <c r="N98">
        <f t="shared" si="65"/>
        <v>2.7890059103354199</v>
      </c>
      <c r="O98">
        <f t="shared" si="66"/>
        <v>1.1751855953657166E-2</v>
      </c>
      <c r="P98">
        <f t="shared" si="67"/>
        <v>7.3473815472651516E-3</v>
      </c>
      <c r="Q98">
        <f t="shared" si="68"/>
        <v>1.7158147751612902E-2</v>
      </c>
      <c r="R98">
        <f t="shared" si="69"/>
        <v>27.748806525945515</v>
      </c>
      <c r="S98">
        <f t="shared" si="70"/>
        <v>27.763809677419399</v>
      </c>
      <c r="T98">
        <f t="shared" si="71"/>
        <v>3.7429009971751186</v>
      </c>
      <c r="U98">
        <f t="shared" si="72"/>
        <v>50.088577572221382</v>
      </c>
      <c r="V98">
        <f t="shared" si="73"/>
        <v>1.8797216925135845</v>
      </c>
      <c r="W98">
        <f t="shared" si="74"/>
        <v>3.752795115419806</v>
      </c>
      <c r="X98">
        <f t="shared" si="75"/>
        <v>1.8631793046615341</v>
      </c>
      <c r="Y98">
        <f t="shared" si="76"/>
        <v>-9.7775850289681721</v>
      </c>
      <c r="Z98">
        <f t="shared" si="77"/>
        <v>6.7982522165094155</v>
      </c>
      <c r="AA98">
        <f t="shared" si="78"/>
        <v>0.53019265375983859</v>
      </c>
      <c r="AB98">
        <f t="shared" si="79"/>
        <v>-2.4319820109473058</v>
      </c>
      <c r="AC98">
        <v>-1.2206182743688099E-3</v>
      </c>
      <c r="AD98">
        <v>2.35752062740653E-2</v>
      </c>
      <c r="AE98">
        <v>2.6766569451490398</v>
      </c>
      <c r="AF98">
        <v>0</v>
      </c>
      <c r="AG98">
        <v>0</v>
      </c>
      <c r="AH98">
        <f t="shared" si="80"/>
        <v>1</v>
      </c>
      <c r="AI98">
        <f t="shared" si="81"/>
        <v>0</v>
      </c>
      <c r="AJ98">
        <f t="shared" si="82"/>
        <v>53528.768363924952</v>
      </c>
      <c r="AK98">
        <f t="shared" si="83"/>
        <v>8.9786225806451597E-2</v>
      </c>
      <c r="AL98">
        <f t="shared" si="84"/>
        <v>4.3995250645161285E-2</v>
      </c>
      <c r="AM98">
        <f t="shared" si="85"/>
        <v>0.49</v>
      </c>
      <c r="AN98">
        <f t="shared" si="86"/>
        <v>0.39</v>
      </c>
      <c r="AO98">
        <v>10.76</v>
      </c>
      <c r="AP98">
        <v>0.5</v>
      </c>
      <c r="AQ98" t="s">
        <v>195</v>
      </c>
      <c r="AR98">
        <v>1587214842.5709701</v>
      </c>
      <c r="AS98">
        <v>412.94080645161301</v>
      </c>
      <c r="AT98">
        <v>410.00322580645201</v>
      </c>
      <c r="AU98">
        <v>18.5069612903226</v>
      </c>
      <c r="AV98">
        <v>18.116725806451601</v>
      </c>
      <c r="AW98">
        <v>600.02003225806504</v>
      </c>
      <c r="AX98">
        <v>101.467548387097</v>
      </c>
      <c r="AY98">
        <v>0.100810838709677</v>
      </c>
      <c r="AZ98">
        <v>27.809022580645198</v>
      </c>
      <c r="BA98">
        <v>27.763809677419399</v>
      </c>
      <c r="BB98">
        <v>27.9636806451613</v>
      </c>
      <c r="BC98">
        <v>10003.8774193548</v>
      </c>
      <c r="BD98">
        <v>8.9786225806451597E-2</v>
      </c>
      <c r="BE98">
        <v>0.282605</v>
      </c>
      <c r="BF98">
        <v>1587214801.2</v>
      </c>
      <c r="BG98" t="s">
        <v>383</v>
      </c>
      <c r="BH98">
        <v>14</v>
      </c>
      <c r="BI98">
        <v>7.95</v>
      </c>
      <c r="BJ98">
        <v>0.28299999999999997</v>
      </c>
      <c r="BK98">
        <v>410</v>
      </c>
      <c r="BL98">
        <v>18</v>
      </c>
      <c r="BM98">
        <v>0.32</v>
      </c>
      <c r="BN98">
        <v>0.11</v>
      </c>
      <c r="BO98">
        <v>2.9357330769230798</v>
      </c>
      <c r="BP98">
        <v>-1.4183625032018501E-2</v>
      </c>
      <c r="BQ98">
        <v>2.1957763524414E-2</v>
      </c>
      <c r="BR98">
        <v>1</v>
      </c>
      <c r="BS98">
        <v>0.39644125000000002</v>
      </c>
      <c r="BT98">
        <v>-7.0098169555193296E-2</v>
      </c>
      <c r="BU98">
        <v>1.1970084818918999E-2</v>
      </c>
      <c r="BV98">
        <v>1</v>
      </c>
      <c r="BW98">
        <v>2</v>
      </c>
      <c r="BX98">
        <v>2</v>
      </c>
      <c r="BY98" t="s">
        <v>217</v>
      </c>
      <c r="BZ98">
        <v>100</v>
      </c>
      <c r="CA98">
        <v>100</v>
      </c>
      <c r="CB98">
        <v>7.95</v>
      </c>
      <c r="CC98">
        <v>0.28299999999999997</v>
      </c>
      <c r="CD98">
        <v>2</v>
      </c>
      <c r="CE98">
        <v>643.97</v>
      </c>
      <c r="CF98">
        <v>364.29199999999997</v>
      </c>
      <c r="CG98">
        <v>27.001200000000001</v>
      </c>
      <c r="CH98">
        <v>32.180799999999998</v>
      </c>
      <c r="CI98">
        <v>30.000299999999999</v>
      </c>
      <c r="CJ98">
        <v>32.053800000000003</v>
      </c>
      <c r="CK98">
        <v>32.097000000000001</v>
      </c>
      <c r="CL98">
        <v>19.9084</v>
      </c>
      <c r="CM98">
        <v>31.979199999999999</v>
      </c>
      <c r="CN98">
        <v>90.2804</v>
      </c>
      <c r="CO98">
        <v>27</v>
      </c>
      <c r="CP98">
        <v>410</v>
      </c>
      <c r="CQ98">
        <v>18.039200000000001</v>
      </c>
      <c r="CR98">
        <v>98.822500000000005</v>
      </c>
      <c r="CS98">
        <v>105.608</v>
      </c>
    </row>
    <row r="99" spans="1:97" x14ac:dyDescent="0.25">
      <c r="A99">
        <v>83</v>
      </c>
      <c r="B99">
        <v>1587216057.9000001</v>
      </c>
      <c r="C99">
        <v>7430.3000001907303</v>
      </c>
      <c r="D99" t="s">
        <v>395</v>
      </c>
      <c r="E99" t="s">
        <v>396</v>
      </c>
      <c r="F99">
        <v>1587216049.9000001</v>
      </c>
      <c r="G99">
        <f t="shared" si="58"/>
        <v>3.2798797963524105E-4</v>
      </c>
      <c r="H99">
        <f t="shared" si="59"/>
        <v>-3.1746804436589997</v>
      </c>
      <c r="I99">
        <f t="shared" si="60"/>
        <v>415.45380645161299</v>
      </c>
      <c r="J99">
        <f t="shared" si="61"/>
        <v>825.46060516269074</v>
      </c>
      <c r="K99">
        <f t="shared" si="62"/>
        <v>83.937656860191893</v>
      </c>
      <c r="L99">
        <f t="shared" si="63"/>
        <v>42.245770214949353</v>
      </c>
      <c r="M99">
        <f t="shared" si="64"/>
        <v>1.1617614189420167E-2</v>
      </c>
      <c r="N99">
        <f t="shared" si="65"/>
        <v>2.789676413210227</v>
      </c>
      <c r="O99">
        <f t="shared" si="66"/>
        <v>1.1590802518599654E-2</v>
      </c>
      <c r="P99">
        <f t="shared" si="67"/>
        <v>7.2466552935623518E-3</v>
      </c>
      <c r="Q99">
        <f t="shared" si="68"/>
        <v>-1.6076223389032251E-2</v>
      </c>
      <c r="R99">
        <f t="shared" si="69"/>
        <v>34.610227041016373</v>
      </c>
      <c r="S99">
        <f t="shared" si="70"/>
        <v>34.673670967741899</v>
      </c>
      <c r="T99">
        <f t="shared" si="71"/>
        <v>5.5470975954409338</v>
      </c>
      <c r="U99">
        <f t="shared" si="72"/>
        <v>50.182297058174129</v>
      </c>
      <c r="V99">
        <f t="shared" si="73"/>
        <v>2.7875910773648069</v>
      </c>
      <c r="W99">
        <f t="shared" si="74"/>
        <v>5.5549292096638689</v>
      </c>
      <c r="X99">
        <f t="shared" si="75"/>
        <v>2.7595065180761269</v>
      </c>
      <c r="Y99">
        <f t="shared" si="76"/>
        <v>-14.464269901914131</v>
      </c>
      <c r="Z99">
        <f t="shared" si="77"/>
        <v>3.8229955939901825</v>
      </c>
      <c r="AA99">
        <f t="shared" si="78"/>
        <v>0.31907001670832974</v>
      </c>
      <c r="AB99">
        <f t="shared" si="79"/>
        <v>-10.338280514604651</v>
      </c>
      <c r="AC99">
        <v>-1.2210737277165301E-3</v>
      </c>
      <c r="AD99">
        <v>2.3584002969024201E-2</v>
      </c>
      <c r="AE99">
        <v>2.6772855268816</v>
      </c>
      <c r="AF99">
        <v>0</v>
      </c>
      <c r="AG99">
        <v>0</v>
      </c>
      <c r="AH99">
        <f t="shared" si="80"/>
        <v>1</v>
      </c>
      <c r="AI99">
        <f t="shared" si="81"/>
        <v>0</v>
      </c>
      <c r="AJ99">
        <f t="shared" si="82"/>
        <v>52350.890069589266</v>
      </c>
      <c r="AK99">
        <f t="shared" si="83"/>
        <v>-8.4124664516129002E-2</v>
      </c>
      <c r="AL99">
        <f t="shared" si="84"/>
        <v>-4.1221085612903212E-2</v>
      </c>
      <c r="AM99">
        <f t="shared" si="85"/>
        <v>0.49</v>
      </c>
      <c r="AN99">
        <f t="shared" si="86"/>
        <v>0.39</v>
      </c>
      <c r="AO99">
        <v>10.76</v>
      </c>
      <c r="AP99">
        <v>0.5</v>
      </c>
      <c r="AQ99" t="s">
        <v>195</v>
      </c>
      <c r="AR99">
        <v>1587216049.9000001</v>
      </c>
      <c r="AS99">
        <v>415.45380645161299</v>
      </c>
      <c r="AT99">
        <v>410.005</v>
      </c>
      <c r="AU99">
        <v>27.413758064516099</v>
      </c>
      <c r="AV99">
        <v>26.841699999999999</v>
      </c>
      <c r="AW99">
        <v>600.00961290322596</v>
      </c>
      <c r="AX99">
        <v>101.56345161290299</v>
      </c>
      <c r="AY99">
        <v>0.122390612903226</v>
      </c>
      <c r="AZ99">
        <v>34.699090322580602</v>
      </c>
      <c r="BA99">
        <v>34.673670967741899</v>
      </c>
      <c r="BB99">
        <v>34.922883870967702</v>
      </c>
      <c r="BC99">
        <v>9998.1603225806502</v>
      </c>
      <c r="BD99">
        <v>-8.4124664516129002E-2</v>
      </c>
      <c r="BE99">
        <v>0.28506635483871001</v>
      </c>
      <c r="BF99">
        <v>1587216024.9000001</v>
      </c>
      <c r="BG99" t="s">
        <v>397</v>
      </c>
      <c r="BH99">
        <v>15</v>
      </c>
      <c r="BI99">
        <v>7.6340000000000003</v>
      </c>
      <c r="BJ99">
        <v>0.40300000000000002</v>
      </c>
      <c r="BK99">
        <v>410</v>
      </c>
      <c r="BL99">
        <v>27</v>
      </c>
      <c r="BM99">
        <v>0.39</v>
      </c>
      <c r="BN99">
        <v>0.22</v>
      </c>
      <c r="BO99">
        <v>5.4649871153846199</v>
      </c>
      <c r="BP99">
        <v>-0.209723025697896</v>
      </c>
      <c r="BQ99">
        <v>3.0460147503086201E-2</v>
      </c>
      <c r="BR99">
        <v>0</v>
      </c>
      <c r="BS99">
        <v>0.56691276923076905</v>
      </c>
      <c r="BT99">
        <v>4.9906189703768797E-2</v>
      </c>
      <c r="BU99">
        <v>1.5752578964209899E-2</v>
      </c>
      <c r="BV99">
        <v>1</v>
      </c>
      <c r="BW99">
        <v>1</v>
      </c>
      <c r="BX99">
        <v>2</v>
      </c>
      <c r="BY99" t="s">
        <v>229</v>
      </c>
      <c r="BZ99">
        <v>100</v>
      </c>
      <c r="CA99">
        <v>100</v>
      </c>
      <c r="CB99">
        <v>7.6340000000000003</v>
      </c>
      <c r="CC99">
        <v>0.40300000000000002</v>
      </c>
      <c r="CD99">
        <v>2</v>
      </c>
      <c r="CE99">
        <v>641.40599999999995</v>
      </c>
      <c r="CF99">
        <v>353.685</v>
      </c>
      <c r="CG99">
        <v>34.9983</v>
      </c>
      <c r="CH99">
        <v>36.671999999999997</v>
      </c>
      <c r="CI99">
        <v>30.000900000000001</v>
      </c>
      <c r="CJ99">
        <v>36.211199999999998</v>
      </c>
      <c r="CK99">
        <v>36.265799999999999</v>
      </c>
      <c r="CL99">
        <v>20.0185</v>
      </c>
      <c r="CM99">
        <v>13.3056</v>
      </c>
      <c r="CN99">
        <v>100</v>
      </c>
      <c r="CO99">
        <v>35</v>
      </c>
      <c r="CP99">
        <v>410</v>
      </c>
      <c r="CQ99">
        <v>26.815300000000001</v>
      </c>
      <c r="CR99">
        <v>98.2761</v>
      </c>
      <c r="CS99">
        <v>104.893</v>
      </c>
    </row>
    <row r="100" spans="1:97" x14ac:dyDescent="0.25">
      <c r="A100">
        <v>84</v>
      </c>
      <c r="B100">
        <v>1587216062.9000001</v>
      </c>
      <c r="C100">
        <v>7435.3000001907303</v>
      </c>
      <c r="D100" t="s">
        <v>398</v>
      </c>
      <c r="E100" t="s">
        <v>399</v>
      </c>
      <c r="F100">
        <v>1587216054.5451601</v>
      </c>
      <c r="G100">
        <f t="shared" si="58"/>
        <v>3.2276020858916727E-4</v>
      </c>
      <c r="H100">
        <f t="shared" si="59"/>
        <v>-3.1692510388156028</v>
      </c>
      <c r="I100">
        <f t="shared" si="60"/>
        <v>415.44470967741898</v>
      </c>
      <c r="J100">
        <f t="shared" si="61"/>
        <v>831.86378882555391</v>
      </c>
      <c r="K100">
        <f t="shared" si="62"/>
        <v>84.589226328250433</v>
      </c>
      <c r="L100">
        <f t="shared" si="63"/>
        <v>42.245073106730672</v>
      </c>
      <c r="M100">
        <f t="shared" si="64"/>
        <v>1.1425960490780278E-2</v>
      </c>
      <c r="N100">
        <f t="shared" si="65"/>
        <v>2.789445933246141</v>
      </c>
      <c r="O100">
        <f t="shared" si="66"/>
        <v>1.1400022934119588E-2</v>
      </c>
      <c r="P100">
        <f t="shared" si="67"/>
        <v>7.1273397686561456E-3</v>
      </c>
      <c r="Q100">
        <f t="shared" si="68"/>
        <v>-1.3927317327677423E-2</v>
      </c>
      <c r="R100">
        <f t="shared" si="69"/>
        <v>34.60926757055077</v>
      </c>
      <c r="S100">
        <f t="shared" si="70"/>
        <v>34.673648387096797</v>
      </c>
      <c r="T100">
        <f t="shared" si="71"/>
        <v>5.5470906426923996</v>
      </c>
      <c r="U100">
        <f t="shared" si="72"/>
        <v>50.161836759587551</v>
      </c>
      <c r="V100">
        <f t="shared" si="73"/>
        <v>2.7860863965102554</v>
      </c>
      <c r="W100">
        <f t="shared" si="74"/>
        <v>5.5541953335226379</v>
      </c>
      <c r="X100">
        <f t="shared" si="75"/>
        <v>2.7610042461821442</v>
      </c>
      <c r="Y100">
        <f t="shared" si="76"/>
        <v>-14.233725198782276</v>
      </c>
      <c r="Z100">
        <f t="shared" si="77"/>
        <v>3.4680631317321509</v>
      </c>
      <c r="AA100">
        <f t="shared" si="78"/>
        <v>0.28946761731055531</v>
      </c>
      <c r="AB100">
        <f t="shared" si="79"/>
        <v>-10.490121767067247</v>
      </c>
      <c r="AC100">
        <v>-1.22091715730874E-3</v>
      </c>
      <c r="AD100">
        <v>2.3580978944447901E-2</v>
      </c>
      <c r="AE100">
        <v>2.67706945807591</v>
      </c>
      <c r="AF100">
        <v>0</v>
      </c>
      <c r="AG100">
        <v>0</v>
      </c>
      <c r="AH100">
        <f t="shared" si="80"/>
        <v>1</v>
      </c>
      <c r="AI100">
        <f t="shared" si="81"/>
        <v>0</v>
      </c>
      <c r="AJ100">
        <f t="shared" si="82"/>
        <v>52344.865881749807</v>
      </c>
      <c r="AK100">
        <f t="shared" si="83"/>
        <v>-7.28797348387097E-2</v>
      </c>
      <c r="AL100">
        <f t="shared" si="84"/>
        <v>-3.571107007096775E-2</v>
      </c>
      <c r="AM100">
        <f t="shared" si="85"/>
        <v>0.49</v>
      </c>
      <c r="AN100">
        <f t="shared" si="86"/>
        <v>0.39</v>
      </c>
      <c r="AO100">
        <v>10.76</v>
      </c>
      <c r="AP100">
        <v>0.5</v>
      </c>
      <c r="AQ100" t="s">
        <v>195</v>
      </c>
      <c r="AR100">
        <v>1587216054.5451601</v>
      </c>
      <c r="AS100">
        <v>415.44470967741898</v>
      </c>
      <c r="AT100">
        <v>410.00177419354799</v>
      </c>
      <c r="AU100">
        <v>27.398812903225799</v>
      </c>
      <c r="AV100">
        <v>26.835867741935498</v>
      </c>
      <c r="AW100">
        <v>600.01341935483902</v>
      </c>
      <c r="AX100">
        <v>101.563903225806</v>
      </c>
      <c r="AY100">
        <v>0.12248758064516101</v>
      </c>
      <c r="AZ100">
        <v>34.696709677419399</v>
      </c>
      <c r="BA100">
        <v>34.673648387096797</v>
      </c>
      <c r="BB100">
        <v>34.921996774193502</v>
      </c>
      <c r="BC100">
        <v>9996.8338709677391</v>
      </c>
      <c r="BD100">
        <v>-7.28797348387097E-2</v>
      </c>
      <c r="BE100">
        <v>0.288986290322581</v>
      </c>
      <c r="BF100">
        <v>1587216024.9000001</v>
      </c>
      <c r="BG100" t="s">
        <v>397</v>
      </c>
      <c r="BH100">
        <v>15</v>
      </c>
      <c r="BI100">
        <v>7.6340000000000003</v>
      </c>
      <c r="BJ100">
        <v>0.40300000000000002</v>
      </c>
      <c r="BK100">
        <v>410</v>
      </c>
      <c r="BL100">
        <v>27</v>
      </c>
      <c r="BM100">
        <v>0.39</v>
      </c>
      <c r="BN100">
        <v>0.22</v>
      </c>
      <c r="BO100">
        <v>5.4570438461538497</v>
      </c>
      <c r="BP100">
        <v>-0.121455920771812</v>
      </c>
      <c r="BQ100">
        <v>2.5576126124079002E-2</v>
      </c>
      <c r="BR100">
        <v>0</v>
      </c>
      <c r="BS100">
        <v>0.56633192307692304</v>
      </c>
      <c r="BT100">
        <v>-6.9271482967646902E-2</v>
      </c>
      <c r="BU100">
        <v>1.4560009945376699E-2</v>
      </c>
      <c r="BV100">
        <v>1</v>
      </c>
      <c r="BW100">
        <v>1</v>
      </c>
      <c r="BX100">
        <v>2</v>
      </c>
      <c r="BY100" t="s">
        <v>229</v>
      </c>
      <c r="BZ100">
        <v>100</v>
      </c>
      <c r="CA100">
        <v>100</v>
      </c>
      <c r="CB100">
        <v>7.6340000000000003</v>
      </c>
      <c r="CC100">
        <v>0.40300000000000002</v>
      </c>
      <c r="CD100">
        <v>2</v>
      </c>
      <c r="CE100">
        <v>641.57299999999998</v>
      </c>
      <c r="CF100">
        <v>353.77</v>
      </c>
      <c r="CG100">
        <v>34.998899999999999</v>
      </c>
      <c r="CH100">
        <v>36.684899999999999</v>
      </c>
      <c r="CI100">
        <v>30.000900000000001</v>
      </c>
      <c r="CJ100">
        <v>36.224699999999999</v>
      </c>
      <c r="CK100">
        <v>36.279699999999998</v>
      </c>
      <c r="CL100">
        <v>20.017700000000001</v>
      </c>
      <c r="CM100">
        <v>13.3056</v>
      </c>
      <c r="CN100">
        <v>100</v>
      </c>
      <c r="CO100">
        <v>35</v>
      </c>
      <c r="CP100">
        <v>410</v>
      </c>
      <c r="CQ100">
        <v>26.815300000000001</v>
      </c>
      <c r="CR100">
        <v>98.277100000000004</v>
      </c>
      <c r="CS100">
        <v>104.89100000000001</v>
      </c>
    </row>
    <row r="101" spans="1:97" x14ac:dyDescent="0.25">
      <c r="A101">
        <v>85</v>
      </c>
      <c r="B101">
        <v>1587216067.9000001</v>
      </c>
      <c r="C101">
        <v>7440.3000001907303</v>
      </c>
      <c r="D101" t="s">
        <v>400</v>
      </c>
      <c r="E101" t="s">
        <v>401</v>
      </c>
      <c r="F101">
        <v>1587216059.33548</v>
      </c>
      <c r="G101">
        <f t="shared" si="58"/>
        <v>3.1350851624715949E-4</v>
      </c>
      <c r="H101">
        <f t="shared" si="59"/>
        <v>-3.1650389747130605</v>
      </c>
      <c r="I101">
        <f t="shared" si="60"/>
        <v>415.44261290322601</v>
      </c>
      <c r="J101">
        <f t="shared" si="61"/>
        <v>844.11770063697088</v>
      </c>
      <c r="K101">
        <f t="shared" si="62"/>
        <v>85.835311583748648</v>
      </c>
      <c r="L101">
        <f t="shared" si="63"/>
        <v>42.244874259604231</v>
      </c>
      <c r="M101">
        <f t="shared" si="64"/>
        <v>1.1097295863954797E-2</v>
      </c>
      <c r="N101">
        <f t="shared" si="65"/>
        <v>2.7913484631937613</v>
      </c>
      <c r="O101">
        <f t="shared" si="66"/>
        <v>1.1072843932242697E-2</v>
      </c>
      <c r="P101">
        <f t="shared" si="67"/>
        <v>6.9227198340141762E-3</v>
      </c>
      <c r="Q101">
        <f t="shared" si="68"/>
        <v>-1.1535597263806449E-2</v>
      </c>
      <c r="R101">
        <f t="shared" si="69"/>
        <v>34.611026735538815</v>
      </c>
      <c r="S101">
        <f t="shared" si="70"/>
        <v>34.670570967741902</v>
      </c>
      <c r="T101">
        <f t="shared" si="71"/>
        <v>5.5461431532553549</v>
      </c>
      <c r="U101">
        <f t="shared" si="72"/>
        <v>50.144685906077122</v>
      </c>
      <c r="V101">
        <f t="shared" si="73"/>
        <v>2.7850081557868718</v>
      </c>
      <c r="W101">
        <f t="shared" si="74"/>
        <v>5.55394476097287</v>
      </c>
      <c r="X101">
        <f t="shared" si="75"/>
        <v>2.7611349974684831</v>
      </c>
      <c r="Y101">
        <f t="shared" si="76"/>
        <v>-13.825725566499733</v>
      </c>
      <c r="Z101">
        <f t="shared" si="77"/>
        <v>3.8112091522809433</v>
      </c>
      <c r="AA101">
        <f t="shared" si="78"/>
        <v>0.31788602079226169</v>
      </c>
      <c r="AB101">
        <f t="shared" si="79"/>
        <v>-9.7081659906903344</v>
      </c>
      <c r="AC101">
        <v>-1.2222099665164701E-3</v>
      </c>
      <c r="AD101">
        <v>2.36059484573456E-2</v>
      </c>
      <c r="AE101">
        <v>2.6788529944120798</v>
      </c>
      <c r="AF101">
        <v>0</v>
      </c>
      <c r="AG101">
        <v>0</v>
      </c>
      <c r="AH101">
        <f t="shared" si="80"/>
        <v>1</v>
      </c>
      <c r="AI101">
        <f t="shared" si="81"/>
        <v>0</v>
      </c>
      <c r="AJ101">
        <f t="shared" si="82"/>
        <v>52398.161990357898</v>
      </c>
      <c r="AK101">
        <f t="shared" si="83"/>
        <v>-6.0364192903225797E-2</v>
      </c>
      <c r="AL101">
        <f t="shared" si="84"/>
        <v>-2.9578454522580639E-2</v>
      </c>
      <c r="AM101">
        <f t="shared" si="85"/>
        <v>0.49</v>
      </c>
      <c r="AN101">
        <f t="shared" si="86"/>
        <v>0.39</v>
      </c>
      <c r="AO101">
        <v>10.76</v>
      </c>
      <c r="AP101">
        <v>0.5</v>
      </c>
      <c r="AQ101" t="s">
        <v>195</v>
      </c>
      <c r="AR101">
        <v>1587216059.33548</v>
      </c>
      <c r="AS101">
        <v>415.44261290322601</v>
      </c>
      <c r="AT101">
        <v>410.00038709677398</v>
      </c>
      <c r="AU101">
        <v>27.388200000000001</v>
      </c>
      <c r="AV101">
        <v>26.841390322580601</v>
      </c>
      <c r="AW101">
        <v>600.01893548387102</v>
      </c>
      <c r="AX101">
        <v>101.563903225806</v>
      </c>
      <c r="AY101">
        <v>0.12252216129032301</v>
      </c>
      <c r="AZ101">
        <v>34.6958967741935</v>
      </c>
      <c r="BA101">
        <v>34.670570967741902</v>
      </c>
      <c r="BB101">
        <v>34.920877419354802</v>
      </c>
      <c r="BC101">
        <v>10007.419354838699</v>
      </c>
      <c r="BD101">
        <v>-6.0364192903225797E-2</v>
      </c>
      <c r="BE101">
        <v>0.288986290322581</v>
      </c>
      <c r="BF101">
        <v>1587216024.9000001</v>
      </c>
      <c r="BG101" t="s">
        <v>397</v>
      </c>
      <c r="BH101">
        <v>15</v>
      </c>
      <c r="BI101">
        <v>7.6340000000000003</v>
      </c>
      <c r="BJ101">
        <v>0.40300000000000002</v>
      </c>
      <c r="BK101">
        <v>410</v>
      </c>
      <c r="BL101">
        <v>27</v>
      </c>
      <c r="BM101">
        <v>0.39</v>
      </c>
      <c r="BN101">
        <v>0.22</v>
      </c>
      <c r="BO101">
        <v>5.4539119230769204</v>
      </c>
      <c r="BP101">
        <v>-4.8689797660715697E-2</v>
      </c>
      <c r="BQ101">
        <v>2.34911448978007E-2</v>
      </c>
      <c r="BR101">
        <v>1</v>
      </c>
      <c r="BS101">
        <v>0.55861611538461498</v>
      </c>
      <c r="BT101">
        <v>-0.131470198924271</v>
      </c>
      <c r="BU101">
        <v>1.9771333606097698E-2</v>
      </c>
      <c r="BV101">
        <v>0</v>
      </c>
      <c r="BW101">
        <v>1</v>
      </c>
      <c r="BX101">
        <v>2</v>
      </c>
      <c r="BY101" t="s">
        <v>229</v>
      </c>
      <c r="BZ101">
        <v>100</v>
      </c>
      <c r="CA101">
        <v>100</v>
      </c>
      <c r="CB101">
        <v>7.6340000000000003</v>
      </c>
      <c r="CC101">
        <v>0.40300000000000002</v>
      </c>
      <c r="CD101">
        <v>2</v>
      </c>
      <c r="CE101">
        <v>641.96299999999997</v>
      </c>
      <c r="CF101">
        <v>353.67899999999997</v>
      </c>
      <c r="CG101">
        <v>34.998800000000003</v>
      </c>
      <c r="CH101">
        <v>36.695999999999998</v>
      </c>
      <c r="CI101">
        <v>30.000900000000001</v>
      </c>
      <c r="CJ101">
        <v>36.238300000000002</v>
      </c>
      <c r="CK101">
        <v>36.293100000000003</v>
      </c>
      <c r="CL101">
        <v>20.018599999999999</v>
      </c>
      <c r="CM101">
        <v>13.3056</v>
      </c>
      <c r="CN101">
        <v>100</v>
      </c>
      <c r="CO101">
        <v>35</v>
      </c>
      <c r="CP101">
        <v>410</v>
      </c>
      <c r="CQ101">
        <v>26.815300000000001</v>
      </c>
      <c r="CR101">
        <v>98.2744</v>
      </c>
      <c r="CS101">
        <v>104.889</v>
      </c>
    </row>
    <row r="102" spans="1:97" x14ac:dyDescent="0.25">
      <c r="A102">
        <v>86</v>
      </c>
      <c r="B102">
        <v>1587216072.9000001</v>
      </c>
      <c r="C102">
        <v>7445.3000001907303</v>
      </c>
      <c r="D102" t="s">
        <v>402</v>
      </c>
      <c r="E102" t="s">
        <v>403</v>
      </c>
      <c r="F102">
        <v>1587216064.2709701</v>
      </c>
      <c r="G102">
        <f t="shared" si="58"/>
        <v>3.0557547327153919E-4</v>
      </c>
      <c r="H102">
        <f t="shared" si="59"/>
        <v>-3.1670808448863275</v>
      </c>
      <c r="I102">
        <f t="shared" si="60"/>
        <v>415.44138709677401</v>
      </c>
      <c r="J102">
        <f t="shared" si="61"/>
        <v>855.87648017103311</v>
      </c>
      <c r="K102">
        <f t="shared" si="62"/>
        <v>87.030928262699064</v>
      </c>
      <c r="L102">
        <f t="shared" si="63"/>
        <v>42.244705159499524</v>
      </c>
      <c r="M102">
        <f t="shared" si="64"/>
        <v>1.0819566210288453E-2</v>
      </c>
      <c r="N102">
        <f t="shared" si="65"/>
        <v>2.7897188306402905</v>
      </c>
      <c r="O102">
        <f t="shared" si="66"/>
        <v>1.0796307938817988E-2</v>
      </c>
      <c r="P102">
        <f t="shared" si="67"/>
        <v>6.7497779176752251E-3</v>
      </c>
      <c r="Q102">
        <f t="shared" si="68"/>
        <v>-1.1229792879290325E-2</v>
      </c>
      <c r="R102">
        <f t="shared" si="69"/>
        <v>34.610274762288213</v>
      </c>
      <c r="S102">
        <f t="shared" si="70"/>
        <v>34.665493548387097</v>
      </c>
      <c r="T102">
        <f t="shared" si="71"/>
        <v>5.5445802025400841</v>
      </c>
      <c r="U102">
        <f t="shared" si="72"/>
        <v>50.140794297371883</v>
      </c>
      <c r="V102">
        <f t="shared" si="73"/>
        <v>2.7843508245875919</v>
      </c>
      <c r="W102">
        <f t="shared" si="74"/>
        <v>5.5530648518935273</v>
      </c>
      <c r="X102">
        <f t="shared" si="75"/>
        <v>2.7602293779524922</v>
      </c>
      <c r="Y102">
        <f t="shared" si="76"/>
        <v>-13.475878371274877</v>
      </c>
      <c r="Z102">
        <f t="shared" si="77"/>
        <v>4.1432587304635184</v>
      </c>
      <c r="AA102">
        <f t="shared" si="78"/>
        <v>0.34577017425567663</v>
      </c>
      <c r="AB102">
        <f t="shared" si="79"/>
        <v>-8.9980792594349719</v>
      </c>
      <c r="AC102">
        <v>-1.22110254423326E-3</v>
      </c>
      <c r="AD102">
        <v>2.3584559535594001E-2</v>
      </c>
      <c r="AE102">
        <v>2.6773252919625201</v>
      </c>
      <c r="AF102">
        <v>0</v>
      </c>
      <c r="AG102">
        <v>0</v>
      </c>
      <c r="AH102">
        <f t="shared" si="80"/>
        <v>1</v>
      </c>
      <c r="AI102">
        <f t="shared" si="81"/>
        <v>0</v>
      </c>
      <c r="AJ102">
        <f t="shared" si="82"/>
        <v>52353.110955590404</v>
      </c>
      <c r="AK102">
        <f t="shared" si="83"/>
        <v>-5.8763960645161303E-2</v>
      </c>
      <c r="AL102">
        <f t="shared" si="84"/>
        <v>-2.879434071612904E-2</v>
      </c>
      <c r="AM102">
        <f t="shared" si="85"/>
        <v>0.49</v>
      </c>
      <c r="AN102">
        <f t="shared" si="86"/>
        <v>0.39</v>
      </c>
      <c r="AO102">
        <v>10.76</v>
      </c>
      <c r="AP102">
        <v>0.5</v>
      </c>
      <c r="AQ102" t="s">
        <v>195</v>
      </c>
      <c r="AR102">
        <v>1587216064.2709701</v>
      </c>
      <c r="AS102">
        <v>415.44138709677401</v>
      </c>
      <c r="AT102">
        <v>409.98954838709699</v>
      </c>
      <c r="AU102">
        <v>27.381764516129</v>
      </c>
      <c r="AV102">
        <v>26.848783870967701</v>
      </c>
      <c r="AW102">
        <v>600.01448387096798</v>
      </c>
      <c r="AX102">
        <v>101.563774193548</v>
      </c>
      <c r="AY102">
        <v>0.122544193548387</v>
      </c>
      <c r="AZ102">
        <v>34.693041935483897</v>
      </c>
      <c r="BA102">
        <v>34.665493548387097</v>
      </c>
      <c r="BB102">
        <v>34.920309677419297</v>
      </c>
      <c r="BC102">
        <v>9998.3645161290297</v>
      </c>
      <c r="BD102">
        <v>-5.8763960645161303E-2</v>
      </c>
      <c r="BE102">
        <v>0.28894070967741903</v>
      </c>
      <c r="BF102">
        <v>1587216024.9000001</v>
      </c>
      <c r="BG102" t="s">
        <v>397</v>
      </c>
      <c r="BH102">
        <v>15</v>
      </c>
      <c r="BI102">
        <v>7.6340000000000003</v>
      </c>
      <c r="BJ102">
        <v>0.40300000000000002</v>
      </c>
      <c r="BK102">
        <v>410</v>
      </c>
      <c r="BL102">
        <v>27</v>
      </c>
      <c r="BM102">
        <v>0.39</v>
      </c>
      <c r="BN102">
        <v>0.22</v>
      </c>
      <c r="BO102">
        <v>5.44846788461538</v>
      </c>
      <c r="BP102">
        <v>2.8061897037477201E-2</v>
      </c>
      <c r="BQ102">
        <v>2.0065254348340899E-2</v>
      </c>
      <c r="BR102">
        <v>1</v>
      </c>
      <c r="BS102">
        <v>0.54934763461538405</v>
      </c>
      <c r="BT102">
        <v>-0.186317611201229</v>
      </c>
      <c r="BU102">
        <v>2.3512189669181598E-2</v>
      </c>
      <c r="BV102">
        <v>0</v>
      </c>
      <c r="BW102">
        <v>1</v>
      </c>
      <c r="BX102">
        <v>2</v>
      </c>
      <c r="BY102" t="s">
        <v>229</v>
      </c>
      <c r="BZ102">
        <v>100</v>
      </c>
      <c r="CA102">
        <v>100</v>
      </c>
      <c r="CB102">
        <v>7.6340000000000003</v>
      </c>
      <c r="CC102">
        <v>0.40300000000000002</v>
      </c>
      <c r="CD102">
        <v>2</v>
      </c>
      <c r="CE102">
        <v>641.92200000000003</v>
      </c>
      <c r="CF102">
        <v>353.64499999999998</v>
      </c>
      <c r="CG102">
        <v>34.998899999999999</v>
      </c>
      <c r="CH102">
        <v>36.7074</v>
      </c>
      <c r="CI102">
        <v>30.000800000000002</v>
      </c>
      <c r="CJ102">
        <v>36.252600000000001</v>
      </c>
      <c r="CK102">
        <v>36.307400000000001</v>
      </c>
      <c r="CL102">
        <v>20.019200000000001</v>
      </c>
      <c r="CM102">
        <v>13.3056</v>
      </c>
      <c r="CN102">
        <v>100</v>
      </c>
      <c r="CO102">
        <v>35</v>
      </c>
      <c r="CP102">
        <v>410</v>
      </c>
      <c r="CQ102">
        <v>26.815300000000001</v>
      </c>
      <c r="CR102">
        <v>98.272099999999995</v>
      </c>
      <c r="CS102">
        <v>104.88800000000001</v>
      </c>
    </row>
    <row r="103" spans="1:97" x14ac:dyDescent="0.25">
      <c r="A103">
        <v>87</v>
      </c>
      <c r="B103">
        <v>1587216077.9000001</v>
      </c>
      <c r="C103">
        <v>7450.3000001907303</v>
      </c>
      <c r="D103" t="s">
        <v>404</v>
      </c>
      <c r="E103" t="s">
        <v>405</v>
      </c>
      <c r="F103">
        <v>1587216069.2709701</v>
      </c>
      <c r="G103">
        <f t="shared" si="58"/>
        <v>2.9940173709437515E-4</v>
      </c>
      <c r="H103">
        <f t="shared" si="59"/>
        <v>-3.1617686072078475</v>
      </c>
      <c r="I103">
        <f t="shared" si="60"/>
        <v>415.435</v>
      </c>
      <c r="J103">
        <f t="shared" si="61"/>
        <v>864.49533196413552</v>
      </c>
      <c r="K103">
        <f t="shared" si="62"/>
        <v>87.907288756694626</v>
      </c>
      <c r="L103">
        <f t="shared" si="63"/>
        <v>42.244027416162488</v>
      </c>
      <c r="M103">
        <f t="shared" si="64"/>
        <v>1.0601799739481233E-2</v>
      </c>
      <c r="N103">
        <f t="shared" si="65"/>
        <v>2.7901088208209792</v>
      </c>
      <c r="O103">
        <f t="shared" si="66"/>
        <v>1.0579470360249985E-2</v>
      </c>
      <c r="P103">
        <f t="shared" si="67"/>
        <v>6.6141712224764958E-3</v>
      </c>
      <c r="Q103">
        <f t="shared" si="68"/>
        <v>-1.115161892419355E-2</v>
      </c>
      <c r="R103">
        <f t="shared" si="69"/>
        <v>34.610159626234839</v>
      </c>
      <c r="S103">
        <f t="shared" si="70"/>
        <v>34.663474193548403</v>
      </c>
      <c r="T103">
        <f t="shared" si="71"/>
        <v>5.5439587034101505</v>
      </c>
      <c r="U103">
        <f t="shared" si="72"/>
        <v>50.140450192336928</v>
      </c>
      <c r="V103">
        <f t="shared" si="73"/>
        <v>2.784054071618308</v>
      </c>
      <c r="W103">
        <f t="shared" si="74"/>
        <v>5.5525111181466835</v>
      </c>
      <c r="X103">
        <f t="shared" si="75"/>
        <v>2.7599046317918425</v>
      </c>
      <c r="Y103">
        <f t="shared" si="76"/>
        <v>-13.203616605861944</v>
      </c>
      <c r="Z103">
        <f t="shared" si="77"/>
        <v>4.1773185972660176</v>
      </c>
      <c r="AA103">
        <f t="shared" si="78"/>
        <v>0.34855738292368976</v>
      </c>
      <c r="AB103">
        <f t="shared" si="79"/>
        <v>-8.6888922445964294</v>
      </c>
      <c r="AC103">
        <v>-1.2213675061701901E-3</v>
      </c>
      <c r="AD103">
        <v>2.35896770505854E-2</v>
      </c>
      <c r="AE103">
        <v>2.6776908943390501</v>
      </c>
      <c r="AF103">
        <v>0</v>
      </c>
      <c r="AG103">
        <v>0</v>
      </c>
      <c r="AH103">
        <f t="shared" si="80"/>
        <v>1</v>
      </c>
      <c r="AI103">
        <f t="shared" si="81"/>
        <v>0</v>
      </c>
      <c r="AJ103">
        <f t="shared" si="82"/>
        <v>52364.310372906395</v>
      </c>
      <c r="AK103">
        <f t="shared" si="83"/>
        <v>-5.8354887096774201E-2</v>
      </c>
      <c r="AL103">
        <f t="shared" si="84"/>
        <v>-2.8593894677419358E-2</v>
      </c>
      <c r="AM103">
        <f t="shared" si="85"/>
        <v>0.49</v>
      </c>
      <c r="AN103">
        <f t="shared" si="86"/>
        <v>0.39</v>
      </c>
      <c r="AO103">
        <v>10.76</v>
      </c>
      <c r="AP103">
        <v>0.5</v>
      </c>
      <c r="AQ103" t="s">
        <v>195</v>
      </c>
      <c r="AR103">
        <v>1587216069.2709701</v>
      </c>
      <c r="AS103">
        <v>415.435</v>
      </c>
      <c r="AT103">
        <v>409.98809677419302</v>
      </c>
      <c r="AU103">
        <v>27.378864516128999</v>
      </c>
      <c r="AV103">
        <v>26.8566516129032</v>
      </c>
      <c r="AW103">
        <v>600.015806451613</v>
      </c>
      <c r="AX103">
        <v>101.563677419355</v>
      </c>
      <c r="AY103">
        <v>0.12257293548387101</v>
      </c>
      <c r="AZ103">
        <v>34.691245161290297</v>
      </c>
      <c r="BA103">
        <v>34.663474193548403</v>
      </c>
      <c r="BB103">
        <v>34.9168387096774</v>
      </c>
      <c r="BC103">
        <v>10000.543548387101</v>
      </c>
      <c r="BD103">
        <v>-5.8354887096774201E-2</v>
      </c>
      <c r="BE103">
        <v>0.28278732258064498</v>
      </c>
      <c r="BF103">
        <v>1587216024.9000001</v>
      </c>
      <c r="BG103" t="s">
        <v>397</v>
      </c>
      <c r="BH103">
        <v>15</v>
      </c>
      <c r="BI103">
        <v>7.6340000000000003</v>
      </c>
      <c r="BJ103">
        <v>0.40300000000000002</v>
      </c>
      <c r="BK103">
        <v>410</v>
      </c>
      <c r="BL103">
        <v>27</v>
      </c>
      <c r="BM103">
        <v>0.39</v>
      </c>
      <c r="BN103">
        <v>0.22</v>
      </c>
      <c r="BO103">
        <v>5.4406544230769196</v>
      </c>
      <c r="BP103">
        <v>2.09166054810907E-2</v>
      </c>
      <c r="BQ103">
        <v>2.2461714214111E-2</v>
      </c>
      <c r="BR103">
        <v>1</v>
      </c>
      <c r="BS103">
        <v>0.535366192307692</v>
      </c>
      <c r="BT103">
        <v>-0.14987514385725401</v>
      </c>
      <c r="BU103">
        <v>1.9040854675426499E-2</v>
      </c>
      <c r="BV103">
        <v>0</v>
      </c>
      <c r="BW103">
        <v>1</v>
      </c>
      <c r="BX103">
        <v>2</v>
      </c>
      <c r="BY103" t="s">
        <v>229</v>
      </c>
      <c r="BZ103">
        <v>100</v>
      </c>
      <c r="CA103">
        <v>100</v>
      </c>
      <c r="CB103">
        <v>7.6340000000000003</v>
      </c>
      <c r="CC103">
        <v>0.40300000000000002</v>
      </c>
      <c r="CD103">
        <v>2</v>
      </c>
      <c r="CE103">
        <v>641.34100000000001</v>
      </c>
      <c r="CF103">
        <v>353.63400000000001</v>
      </c>
      <c r="CG103">
        <v>34.999000000000002</v>
      </c>
      <c r="CH103">
        <v>36.718499999999999</v>
      </c>
      <c r="CI103">
        <v>30.000900000000001</v>
      </c>
      <c r="CJ103">
        <v>36.266100000000002</v>
      </c>
      <c r="CK103">
        <v>36.320900000000002</v>
      </c>
      <c r="CL103">
        <v>20.020099999999999</v>
      </c>
      <c r="CM103">
        <v>13.3056</v>
      </c>
      <c r="CN103">
        <v>100</v>
      </c>
      <c r="CO103">
        <v>35</v>
      </c>
      <c r="CP103">
        <v>410</v>
      </c>
      <c r="CQ103">
        <v>26.815300000000001</v>
      </c>
      <c r="CR103">
        <v>98.271500000000003</v>
      </c>
      <c r="CS103">
        <v>104.887</v>
      </c>
    </row>
    <row r="104" spans="1:97" x14ac:dyDescent="0.25">
      <c r="A104">
        <v>88</v>
      </c>
      <c r="B104">
        <v>1587216082.9000001</v>
      </c>
      <c r="C104">
        <v>7455.3000001907303</v>
      </c>
      <c r="D104" t="s">
        <v>406</v>
      </c>
      <c r="E104" t="s">
        <v>407</v>
      </c>
      <c r="F104">
        <v>1587216074.2709701</v>
      </c>
      <c r="G104">
        <f t="shared" si="58"/>
        <v>2.9494460027349243E-4</v>
      </c>
      <c r="H104">
        <f t="shared" si="59"/>
        <v>-3.1621127114124992</v>
      </c>
      <c r="I104">
        <f t="shared" si="60"/>
        <v>415.43903225806503</v>
      </c>
      <c r="J104">
        <f t="shared" si="61"/>
        <v>871.61224104965243</v>
      </c>
      <c r="K104">
        <f t="shared" si="62"/>
        <v>88.630463099211426</v>
      </c>
      <c r="L104">
        <f t="shared" si="63"/>
        <v>42.244190804593124</v>
      </c>
      <c r="M104">
        <f t="shared" si="64"/>
        <v>1.0443757868966468E-2</v>
      </c>
      <c r="N104">
        <f t="shared" si="65"/>
        <v>2.789275937054764</v>
      </c>
      <c r="O104">
        <f t="shared" si="66"/>
        <v>1.0422082068704996E-2</v>
      </c>
      <c r="P104">
        <f t="shared" si="67"/>
        <v>6.5157449899734144E-3</v>
      </c>
      <c r="Q104">
        <f t="shared" si="68"/>
        <v>-1.1292757986774198E-2</v>
      </c>
      <c r="R104">
        <f t="shared" si="69"/>
        <v>34.609810481778112</v>
      </c>
      <c r="S104">
        <f t="shared" si="70"/>
        <v>34.663345161290302</v>
      </c>
      <c r="T104">
        <f t="shared" si="71"/>
        <v>5.5439189930641621</v>
      </c>
      <c r="U104">
        <f t="shared" si="72"/>
        <v>50.144799773952734</v>
      </c>
      <c r="V104">
        <f t="shared" si="73"/>
        <v>2.7840588105725148</v>
      </c>
      <c r="W104">
        <f t="shared" si="74"/>
        <v>5.552038941470995</v>
      </c>
      <c r="X104">
        <f t="shared" si="75"/>
        <v>2.7598601824916473</v>
      </c>
      <c r="Y104">
        <f t="shared" si="76"/>
        <v>-13.007056872061016</v>
      </c>
      <c r="Z104">
        <f t="shared" si="77"/>
        <v>3.9650609092254894</v>
      </c>
      <c r="AA104">
        <f t="shared" si="78"/>
        <v>0.33094261494518618</v>
      </c>
      <c r="AB104">
        <f t="shared" si="79"/>
        <v>-8.722346105877115</v>
      </c>
      <c r="AC104">
        <v>-1.2208016829839501E-3</v>
      </c>
      <c r="AD104">
        <v>2.35787486558445E-2</v>
      </c>
      <c r="AE104">
        <v>2.6769100904497201</v>
      </c>
      <c r="AF104">
        <v>0</v>
      </c>
      <c r="AG104">
        <v>0</v>
      </c>
      <c r="AH104">
        <f t="shared" si="80"/>
        <v>1</v>
      </c>
      <c r="AI104">
        <f t="shared" si="81"/>
        <v>0</v>
      </c>
      <c r="AJ104">
        <f t="shared" si="82"/>
        <v>52341.290266512849</v>
      </c>
      <c r="AK104">
        <f t="shared" si="83"/>
        <v>-5.9093448387096799E-2</v>
      </c>
      <c r="AL104">
        <f t="shared" si="84"/>
        <v>-2.8955789709677431E-2</v>
      </c>
      <c r="AM104">
        <f t="shared" si="85"/>
        <v>0.49</v>
      </c>
      <c r="AN104">
        <f t="shared" si="86"/>
        <v>0.39</v>
      </c>
      <c r="AO104">
        <v>10.76</v>
      </c>
      <c r="AP104">
        <v>0.5</v>
      </c>
      <c r="AQ104" t="s">
        <v>195</v>
      </c>
      <c r="AR104">
        <v>1587216074.2709701</v>
      </c>
      <c r="AS104">
        <v>415.43903225806503</v>
      </c>
      <c r="AT104">
        <v>409.98819354838702</v>
      </c>
      <c r="AU104">
        <v>27.3790709677419</v>
      </c>
      <c r="AV104">
        <v>26.8646322580645</v>
      </c>
      <c r="AW104">
        <v>600.015806451613</v>
      </c>
      <c r="AX104">
        <v>101.56309677419399</v>
      </c>
      <c r="AY104">
        <v>0.122559903225806</v>
      </c>
      <c r="AZ104">
        <v>34.689712903225796</v>
      </c>
      <c r="BA104">
        <v>34.663345161290302</v>
      </c>
      <c r="BB104">
        <v>34.913816129032298</v>
      </c>
      <c r="BC104">
        <v>9995.9677419354794</v>
      </c>
      <c r="BD104">
        <v>-5.9093448387096799E-2</v>
      </c>
      <c r="BE104">
        <v>0.282605</v>
      </c>
      <c r="BF104">
        <v>1587216024.9000001</v>
      </c>
      <c r="BG104" t="s">
        <v>397</v>
      </c>
      <c r="BH104">
        <v>15</v>
      </c>
      <c r="BI104">
        <v>7.6340000000000003</v>
      </c>
      <c r="BJ104">
        <v>0.40300000000000002</v>
      </c>
      <c r="BK104">
        <v>410</v>
      </c>
      <c r="BL104">
        <v>27</v>
      </c>
      <c r="BM104">
        <v>0.39</v>
      </c>
      <c r="BN104">
        <v>0.22</v>
      </c>
      <c r="BO104">
        <v>5.4516165384615398</v>
      </c>
      <c r="BP104">
        <v>6.4980107572775699E-3</v>
      </c>
      <c r="BQ104">
        <v>2.1237344999625998E-2</v>
      </c>
      <c r="BR104">
        <v>1</v>
      </c>
      <c r="BS104">
        <v>0.524327269230769</v>
      </c>
      <c r="BT104">
        <v>-0.112625373516599</v>
      </c>
      <c r="BU104">
        <v>1.44262607076275E-2</v>
      </c>
      <c r="BV104">
        <v>0</v>
      </c>
      <c r="BW104">
        <v>1</v>
      </c>
      <c r="BX104">
        <v>2</v>
      </c>
      <c r="BY104" t="s">
        <v>229</v>
      </c>
      <c r="BZ104">
        <v>100</v>
      </c>
      <c r="CA104">
        <v>100</v>
      </c>
      <c r="CB104">
        <v>7.6340000000000003</v>
      </c>
      <c r="CC104">
        <v>0.40300000000000002</v>
      </c>
      <c r="CD104">
        <v>2</v>
      </c>
      <c r="CE104">
        <v>641.83799999999997</v>
      </c>
      <c r="CF104">
        <v>353.64499999999998</v>
      </c>
      <c r="CG104">
        <v>34.998800000000003</v>
      </c>
      <c r="CH104">
        <v>36.7288</v>
      </c>
      <c r="CI104">
        <v>30.000699999999998</v>
      </c>
      <c r="CJ104">
        <v>36.278799999999997</v>
      </c>
      <c r="CK104">
        <v>36.333599999999997</v>
      </c>
      <c r="CL104">
        <v>20.02</v>
      </c>
      <c r="CM104">
        <v>13.3056</v>
      </c>
      <c r="CN104">
        <v>100</v>
      </c>
      <c r="CO104">
        <v>35</v>
      </c>
      <c r="CP104">
        <v>410</v>
      </c>
      <c r="CQ104">
        <v>26.815300000000001</v>
      </c>
      <c r="CR104">
        <v>98.271900000000002</v>
      </c>
      <c r="CS104">
        <v>104.886</v>
      </c>
    </row>
    <row r="105" spans="1:97" x14ac:dyDescent="0.25">
      <c r="A105">
        <v>89</v>
      </c>
      <c r="B105">
        <v>1587216384.9000001</v>
      </c>
      <c r="C105">
        <v>7757.3000001907303</v>
      </c>
      <c r="D105" t="s">
        <v>410</v>
      </c>
      <c r="E105" t="s">
        <v>411</v>
      </c>
      <c r="F105">
        <v>1587216376.9096799</v>
      </c>
      <c r="G105">
        <f t="shared" si="58"/>
        <v>3.6460788410698004E-4</v>
      </c>
      <c r="H105">
        <f t="shared" si="59"/>
        <v>-2.9922730025919844</v>
      </c>
      <c r="I105">
        <f t="shared" si="60"/>
        <v>416.62151612903199</v>
      </c>
      <c r="J105">
        <f t="shared" si="61"/>
        <v>759.05428727146284</v>
      </c>
      <c r="K105">
        <f t="shared" si="62"/>
        <v>77.196641969447597</v>
      </c>
      <c r="L105">
        <f t="shared" si="63"/>
        <v>42.370858786651191</v>
      </c>
      <c r="M105">
        <f t="shared" si="64"/>
        <v>1.3008811570482663E-2</v>
      </c>
      <c r="N105">
        <f t="shared" si="65"/>
        <v>2.7679490437751721</v>
      </c>
      <c r="O105">
        <f t="shared" si="66"/>
        <v>1.2974941048884471E-2</v>
      </c>
      <c r="P105">
        <f t="shared" si="67"/>
        <v>8.1123738822874419E-3</v>
      </c>
      <c r="Q105">
        <f t="shared" si="68"/>
        <v>6.7286771105806494E-3</v>
      </c>
      <c r="R105">
        <f t="shared" si="69"/>
        <v>34.485201383526544</v>
      </c>
      <c r="S105">
        <f t="shared" si="70"/>
        <v>34.498845161290298</v>
      </c>
      <c r="T105">
        <f t="shared" si="71"/>
        <v>5.4934939140063683</v>
      </c>
      <c r="U105">
        <f t="shared" si="72"/>
        <v>49.847553177208418</v>
      </c>
      <c r="V105">
        <f t="shared" si="73"/>
        <v>2.7514443530384125</v>
      </c>
      <c r="W105">
        <f t="shared" si="74"/>
        <v>5.5197179754380468</v>
      </c>
      <c r="X105">
        <f t="shared" si="75"/>
        <v>2.7420495609679558</v>
      </c>
      <c r="Y105">
        <f t="shared" si="76"/>
        <v>-16.079207689117819</v>
      </c>
      <c r="Z105">
        <f t="shared" si="77"/>
        <v>12.790565312775161</v>
      </c>
      <c r="AA105">
        <f t="shared" si="78"/>
        <v>1.0743725509851139</v>
      </c>
      <c r="AB105">
        <f t="shared" si="79"/>
        <v>-2.207541148246964</v>
      </c>
      <c r="AC105">
        <v>-1.22109472640929E-3</v>
      </c>
      <c r="AD105">
        <v>2.3584408540957402E-2</v>
      </c>
      <c r="AE105">
        <v>2.67731450389185</v>
      </c>
      <c r="AF105">
        <v>0</v>
      </c>
      <c r="AG105">
        <v>0</v>
      </c>
      <c r="AH105">
        <f t="shared" si="80"/>
        <v>1</v>
      </c>
      <c r="AI105">
        <f t="shared" si="81"/>
        <v>0</v>
      </c>
      <c r="AJ105">
        <f t="shared" si="82"/>
        <v>52371.485604929832</v>
      </c>
      <c r="AK105">
        <f t="shared" si="83"/>
        <v>3.5210241290322603E-2</v>
      </c>
      <c r="AL105">
        <f t="shared" si="84"/>
        <v>1.7253018232258076E-2</v>
      </c>
      <c r="AM105">
        <f t="shared" si="85"/>
        <v>0.49</v>
      </c>
      <c r="AN105">
        <f t="shared" si="86"/>
        <v>0.39</v>
      </c>
      <c r="AO105">
        <v>14.02</v>
      </c>
      <c r="AP105">
        <v>0.5</v>
      </c>
      <c r="AQ105" t="s">
        <v>195</v>
      </c>
      <c r="AR105">
        <v>1587216376.9096799</v>
      </c>
      <c r="AS105">
        <v>416.62151612903199</v>
      </c>
      <c r="AT105">
        <v>409.98796774193602</v>
      </c>
      <c r="AU105">
        <v>27.0542290322581</v>
      </c>
      <c r="AV105">
        <v>26.225741935483899</v>
      </c>
      <c r="AW105">
        <v>600.31190322580596</v>
      </c>
      <c r="AX105">
        <v>101.574774193548</v>
      </c>
      <c r="AY105">
        <v>0.12630735483871</v>
      </c>
      <c r="AZ105">
        <v>34.584558064516102</v>
      </c>
      <c r="BA105">
        <v>34.498845161290298</v>
      </c>
      <c r="BB105">
        <v>34.7479612903226</v>
      </c>
      <c r="BC105">
        <v>9997.2177419354794</v>
      </c>
      <c r="BD105">
        <v>3.5210241290322603E-2</v>
      </c>
      <c r="BE105">
        <v>0.282605</v>
      </c>
      <c r="BF105">
        <v>1587216367.4000001</v>
      </c>
      <c r="BG105" t="s">
        <v>412</v>
      </c>
      <c r="BH105">
        <v>16</v>
      </c>
      <c r="BI105">
        <v>7.62</v>
      </c>
      <c r="BJ105">
        <v>0.373</v>
      </c>
      <c r="BK105">
        <v>410</v>
      </c>
      <c r="BL105">
        <v>26</v>
      </c>
      <c r="BM105">
        <v>0.34</v>
      </c>
      <c r="BN105">
        <v>0.11</v>
      </c>
      <c r="BO105">
        <v>3.9761315603846201</v>
      </c>
      <c r="BP105">
        <v>24.665107199231599</v>
      </c>
      <c r="BQ105">
        <v>3.4218129437891802</v>
      </c>
      <c r="BR105">
        <v>0</v>
      </c>
      <c r="BS105">
        <v>0.50284566942307696</v>
      </c>
      <c r="BT105">
        <v>3.0183101535163299</v>
      </c>
      <c r="BU105">
        <v>0.42054279308579401</v>
      </c>
      <c r="BV105">
        <v>0</v>
      </c>
      <c r="BW105">
        <v>0</v>
      </c>
      <c r="BX105">
        <v>2</v>
      </c>
      <c r="BY105" t="s">
        <v>197</v>
      </c>
      <c r="BZ105">
        <v>100</v>
      </c>
      <c r="CA105">
        <v>100</v>
      </c>
      <c r="CB105">
        <v>7.62</v>
      </c>
      <c r="CC105">
        <v>0.373</v>
      </c>
      <c r="CD105">
        <v>2</v>
      </c>
      <c r="CE105">
        <v>641.79999999999995</v>
      </c>
      <c r="CF105">
        <v>349.57100000000003</v>
      </c>
      <c r="CG105">
        <v>34.997799999999998</v>
      </c>
      <c r="CH105">
        <v>37.191699999999997</v>
      </c>
      <c r="CI105">
        <v>30.000499999999999</v>
      </c>
      <c r="CJ105">
        <v>36.886000000000003</v>
      </c>
      <c r="CK105">
        <v>36.932299999999998</v>
      </c>
      <c r="CL105">
        <v>20.017900000000001</v>
      </c>
      <c r="CM105">
        <v>18.242699999999999</v>
      </c>
      <c r="CN105">
        <v>100</v>
      </c>
      <c r="CO105">
        <v>35</v>
      </c>
      <c r="CP105">
        <v>410</v>
      </c>
      <c r="CQ105">
        <v>26.175000000000001</v>
      </c>
      <c r="CR105">
        <v>98.223799999999997</v>
      </c>
      <c r="CS105">
        <v>104.81100000000001</v>
      </c>
    </row>
    <row r="106" spans="1:97" x14ac:dyDescent="0.25">
      <c r="A106">
        <v>90</v>
      </c>
      <c r="B106">
        <v>1587216389.9000001</v>
      </c>
      <c r="C106">
        <v>7762.3000001907303</v>
      </c>
      <c r="D106" t="s">
        <v>413</v>
      </c>
      <c r="E106" t="s">
        <v>414</v>
      </c>
      <c r="F106">
        <v>1587216381.5548401</v>
      </c>
      <c r="G106">
        <f t="shared" si="58"/>
        <v>3.9964528427866816E-4</v>
      </c>
      <c r="H106">
        <f t="shared" si="59"/>
        <v>-3.2667140887166171</v>
      </c>
      <c r="I106">
        <f t="shared" si="60"/>
        <v>417.21119354838697</v>
      </c>
      <c r="J106">
        <f t="shared" si="61"/>
        <v>757.01544106444339</v>
      </c>
      <c r="K106">
        <f t="shared" si="62"/>
        <v>76.98886097622146</v>
      </c>
      <c r="L106">
        <f t="shared" si="63"/>
        <v>42.43059366484681</v>
      </c>
      <c r="M106">
        <f t="shared" si="64"/>
        <v>1.431191991429983E-2</v>
      </c>
      <c r="N106">
        <f t="shared" si="65"/>
        <v>2.7684410890574518</v>
      </c>
      <c r="O106">
        <f t="shared" si="66"/>
        <v>1.427094262757559E-2</v>
      </c>
      <c r="P106">
        <f t="shared" si="67"/>
        <v>8.9230109461025265E-3</v>
      </c>
      <c r="Q106">
        <f t="shared" si="68"/>
        <v>2.493966454451622E-3</v>
      </c>
      <c r="R106">
        <f t="shared" si="69"/>
        <v>34.474121798330344</v>
      </c>
      <c r="S106">
        <f t="shared" si="70"/>
        <v>34.494783870967701</v>
      </c>
      <c r="T106">
        <f t="shared" si="71"/>
        <v>5.492254045144735</v>
      </c>
      <c r="U106">
        <f t="shared" si="72"/>
        <v>50.002520711546929</v>
      </c>
      <c r="V106">
        <f t="shared" si="73"/>
        <v>2.7597652142130138</v>
      </c>
      <c r="W106">
        <f t="shared" si="74"/>
        <v>5.5192521795720388</v>
      </c>
      <c r="X106">
        <f t="shared" si="75"/>
        <v>2.7324888309317212</v>
      </c>
      <c r="Y106">
        <f t="shared" si="76"/>
        <v>-17.624357036689265</v>
      </c>
      <c r="Z106">
        <f t="shared" si="77"/>
        <v>13.172228484454426</v>
      </c>
      <c r="AA106">
        <f t="shared" si="78"/>
        <v>1.1062044558449537</v>
      </c>
      <c r="AB106">
        <f t="shared" si="79"/>
        <v>-3.3434301299354345</v>
      </c>
      <c r="AC106">
        <v>-1.2214331269946601E-3</v>
      </c>
      <c r="AD106">
        <v>2.3590944461130699E-2</v>
      </c>
      <c r="AE106">
        <v>2.6777814317277202</v>
      </c>
      <c r="AF106">
        <v>0</v>
      </c>
      <c r="AG106">
        <v>0</v>
      </c>
      <c r="AH106">
        <f t="shared" si="80"/>
        <v>1</v>
      </c>
      <c r="AI106">
        <f t="shared" si="81"/>
        <v>0</v>
      </c>
      <c r="AJ106">
        <f t="shared" si="82"/>
        <v>52385.671337739601</v>
      </c>
      <c r="AK106">
        <f t="shared" si="83"/>
        <v>1.30505832258065E-2</v>
      </c>
      <c r="AL106">
        <f t="shared" si="84"/>
        <v>6.3947857806451848E-3</v>
      </c>
      <c r="AM106">
        <f t="shared" si="85"/>
        <v>0.49</v>
      </c>
      <c r="AN106">
        <f t="shared" si="86"/>
        <v>0.39</v>
      </c>
      <c r="AO106">
        <v>14.02</v>
      </c>
      <c r="AP106">
        <v>0.5</v>
      </c>
      <c r="AQ106" t="s">
        <v>195</v>
      </c>
      <c r="AR106">
        <v>1587216381.5548401</v>
      </c>
      <c r="AS106">
        <v>417.21119354838697</v>
      </c>
      <c r="AT106">
        <v>409.96770967741901</v>
      </c>
      <c r="AU106">
        <v>27.1361967741935</v>
      </c>
      <c r="AV106">
        <v>26.227716129032299</v>
      </c>
      <c r="AW106">
        <v>600.01080645161301</v>
      </c>
      <c r="AX106">
        <v>101.575064516129</v>
      </c>
      <c r="AY106">
        <v>0.12545148387096799</v>
      </c>
      <c r="AZ106">
        <v>34.583038709677403</v>
      </c>
      <c r="BA106">
        <v>34.494783870967701</v>
      </c>
      <c r="BB106">
        <v>34.747535483870998</v>
      </c>
      <c r="BC106">
        <v>9999.9596774193506</v>
      </c>
      <c r="BD106">
        <v>1.30505832258065E-2</v>
      </c>
      <c r="BE106">
        <v>0.282605</v>
      </c>
      <c r="BF106">
        <v>1587216367.4000001</v>
      </c>
      <c r="BG106" t="s">
        <v>412</v>
      </c>
      <c r="BH106">
        <v>16</v>
      </c>
      <c r="BI106">
        <v>7.62</v>
      </c>
      <c r="BJ106">
        <v>0.373</v>
      </c>
      <c r="BK106">
        <v>410</v>
      </c>
      <c r="BL106">
        <v>26</v>
      </c>
      <c r="BM106">
        <v>0.34</v>
      </c>
      <c r="BN106">
        <v>0.11</v>
      </c>
      <c r="BO106">
        <v>5.3589078153846197</v>
      </c>
      <c r="BP106">
        <v>18.922286997705299</v>
      </c>
      <c r="BQ106">
        <v>2.9520895690154401</v>
      </c>
      <c r="BR106">
        <v>0</v>
      </c>
      <c r="BS106">
        <v>0.671819096346154</v>
      </c>
      <c r="BT106">
        <v>2.38818944233893</v>
      </c>
      <c r="BU106">
        <v>0.36964119898452402</v>
      </c>
      <c r="BV106">
        <v>0</v>
      </c>
      <c r="BW106">
        <v>0</v>
      </c>
      <c r="BX106">
        <v>2</v>
      </c>
      <c r="BY106" t="s">
        <v>197</v>
      </c>
      <c r="BZ106">
        <v>100</v>
      </c>
      <c r="CA106">
        <v>100</v>
      </c>
      <c r="CB106">
        <v>7.62</v>
      </c>
      <c r="CC106">
        <v>0.373</v>
      </c>
      <c r="CD106">
        <v>2</v>
      </c>
      <c r="CE106">
        <v>643.255</v>
      </c>
      <c r="CF106">
        <v>349.41199999999998</v>
      </c>
      <c r="CG106">
        <v>34.997399999999999</v>
      </c>
      <c r="CH106">
        <v>37.197899999999997</v>
      </c>
      <c r="CI106">
        <v>30.000599999999999</v>
      </c>
      <c r="CJ106">
        <v>36.889299999999999</v>
      </c>
      <c r="CK106">
        <v>36.938000000000002</v>
      </c>
      <c r="CL106">
        <v>20.017499999999998</v>
      </c>
      <c r="CM106">
        <v>18.242699999999999</v>
      </c>
      <c r="CN106">
        <v>100</v>
      </c>
      <c r="CO106">
        <v>35</v>
      </c>
      <c r="CP106">
        <v>410</v>
      </c>
      <c r="CQ106">
        <v>26.175000000000001</v>
      </c>
      <c r="CR106">
        <v>98.223200000000006</v>
      </c>
      <c r="CS106">
        <v>104.81</v>
      </c>
    </row>
    <row r="107" spans="1:97" x14ac:dyDescent="0.25">
      <c r="A107">
        <v>91</v>
      </c>
      <c r="B107">
        <v>1587216394.9000001</v>
      </c>
      <c r="C107">
        <v>7767.3000001907303</v>
      </c>
      <c r="D107" t="s">
        <v>415</v>
      </c>
      <c r="E107" t="s">
        <v>416</v>
      </c>
      <c r="F107">
        <v>1587216386.3419399</v>
      </c>
      <c r="G107">
        <f t="shared" si="58"/>
        <v>3.9936227041614884E-4</v>
      </c>
      <c r="H107">
        <f t="shared" si="59"/>
        <v>-3.2466408410071028</v>
      </c>
      <c r="I107">
        <f t="shared" si="60"/>
        <v>417.17735483871002</v>
      </c>
      <c r="J107">
        <f t="shared" si="61"/>
        <v>754.79696481694884</v>
      </c>
      <c r="K107">
        <f t="shared" si="62"/>
        <v>76.763917971736433</v>
      </c>
      <c r="L107">
        <f t="shared" si="63"/>
        <v>42.427526525985861</v>
      </c>
      <c r="M107">
        <f t="shared" si="64"/>
        <v>1.4312084288428352E-2</v>
      </c>
      <c r="N107">
        <f t="shared" si="65"/>
        <v>2.7690737717147935</v>
      </c>
      <c r="O107">
        <f t="shared" si="66"/>
        <v>1.427111539573332E-2</v>
      </c>
      <c r="P107">
        <f t="shared" si="67"/>
        <v>8.9231181761560835E-3</v>
      </c>
      <c r="Q107">
        <f t="shared" si="68"/>
        <v>3.7879908576774236E-3</v>
      </c>
      <c r="R107">
        <f t="shared" si="69"/>
        <v>34.472391016574605</v>
      </c>
      <c r="S107">
        <f t="shared" si="70"/>
        <v>34.489012903225799</v>
      </c>
      <c r="T107">
        <f t="shared" si="71"/>
        <v>5.4904926483595586</v>
      </c>
      <c r="U107">
        <f t="shared" si="72"/>
        <v>50.010512180772523</v>
      </c>
      <c r="V107">
        <f t="shared" si="73"/>
        <v>2.7599243961480431</v>
      </c>
      <c r="W107">
        <f t="shared" si="74"/>
        <v>5.5186885232684091</v>
      </c>
      <c r="X107">
        <f t="shared" si="75"/>
        <v>2.7305682522115156</v>
      </c>
      <c r="Y107">
        <f t="shared" si="76"/>
        <v>-17.611876125352165</v>
      </c>
      <c r="Z107">
        <f t="shared" si="77"/>
        <v>13.762271062755399</v>
      </c>
      <c r="AA107">
        <f t="shared" si="78"/>
        <v>1.1554493099466707</v>
      </c>
      <c r="AB107">
        <f t="shared" si="79"/>
        <v>-2.690367761792416</v>
      </c>
      <c r="AC107">
        <v>-1.22186833723585E-3</v>
      </c>
      <c r="AD107">
        <v>2.3599350177663101E-2</v>
      </c>
      <c r="AE107">
        <v>2.6783818113383702</v>
      </c>
      <c r="AF107">
        <v>0</v>
      </c>
      <c r="AG107">
        <v>0</v>
      </c>
      <c r="AH107">
        <f t="shared" si="80"/>
        <v>1</v>
      </c>
      <c r="AI107">
        <f t="shared" si="81"/>
        <v>0</v>
      </c>
      <c r="AJ107">
        <f t="shared" si="82"/>
        <v>52403.906143225126</v>
      </c>
      <c r="AK107">
        <f t="shared" si="83"/>
        <v>1.9822034838709701E-2</v>
      </c>
      <c r="AL107">
        <f t="shared" si="84"/>
        <v>9.712797070967753E-3</v>
      </c>
      <c r="AM107">
        <f t="shared" si="85"/>
        <v>0.49</v>
      </c>
      <c r="AN107">
        <f t="shared" si="86"/>
        <v>0.39</v>
      </c>
      <c r="AO107">
        <v>14.02</v>
      </c>
      <c r="AP107">
        <v>0.5</v>
      </c>
      <c r="AQ107" t="s">
        <v>195</v>
      </c>
      <c r="AR107">
        <v>1587216386.3419399</v>
      </c>
      <c r="AS107">
        <v>417.17735483871002</v>
      </c>
      <c r="AT107">
        <v>409.98054838709697</v>
      </c>
      <c r="AU107">
        <v>27.1375225806452</v>
      </c>
      <c r="AV107">
        <v>26.229696774193499</v>
      </c>
      <c r="AW107">
        <v>600.01758064516105</v>
      </c>
      <c r="AX107">
        <v>101.57599999999999</v>
      </c>
      <c r="AY107">
        <v>0.12541316129032301</v>
      </c>
      <c r="AZ107">
        <v>34.581200000000003</v>
      </c>
      <c r="BA107">
        <v>34.489012903225799</v>
      </c>
      <c r="BB107">
        <v>34.744832258064498</v>
      </c>
      <c r="BC107">
        <v>10003.430645161299</v>
      </c>
      <c r="BD107">
        <v>1.9822034838709701E-2</v>
      </c>
      <c r="BE107">
        <v>0.282605</v>
      </c>
      <c r="BF107">
        <v>1587216367.4000001</v>
      </c>
      <c r="BG107" t="s">
        <v>412</v>
      </c>
      <c r="BH107">
        <v>16</v>
      </c>
      <c r="BI107">
        <v>7.62</v>
      </c>
      <c r="BJ107">
        <v>0.373</v>
      </c>
      <c r="BK107">
        <v>410</v>
      </c>
      <c r="BL107">
        <v>26</v>
      </c>
      <c r="BM107">
        <v>0.34</v>
      </c>
      <c r="BN107">
        <v>0.11</v>
      </c>
      <c r="BO107">
        <v>6.5923139038461498</v>
      </c>
      <c r="BP107">
        <v>7.4506695665568801</v>
      </c>
      <c r="BQ107">
        <v>1.6845059421588</v>
      </c>
      <c r="BR107">
        <v>0</v>
      </c>
      <c r="BS107">
        <v>0.82764966980769195</v>
      </c>
      <c r="BT107">
        <v>0.98542890382553305</v>
      </c>
      <c r="BU107">
        <v>0.21355203794136399</v>
      </c>
      <c r="BV107">
        <v>0</v>
      </c>
      <c r="BW107">
        <v>0</v>
      </c>
      <c r="BX107">
        <v>2</v>
      </c>
      <c r="BY107" t="s">
        <v>197</v>
      </c>
      <c r="BZ107">
        <v>100</v>
      </c>
      <c r="CA107">
        <v>100</v>
      </c>
      <c r="CB107">
        <v>7.62</v>
      </c>
      <c r="CC107">
        <v>0.373</v>
      </c>
      <c r="CD107">
        <v>2</v>
      </c>
      <c r="CE107">
        <v>643.51</v>
      </c>
      <c r="CF107">
        <v>349.589</v>
      </c>
      <c r="CG107">
        <v>34.997500000000002</v>
      </c>
      <c r="CH107">
        <v>37.203200000000002</v>
      </c>
      <c r="CI107">
        <v>30.000399999999999</v>
      </c>
      <c r="CJ107">
        <v>36.895299999999999</v>
      </c>
      <c r="CK107">
        <v>36.944000000000003</v>
      </c>
      <c r="CL107">
        <v>20.0185</v>
      </c>
      <c r="CM107">
        <v>18.242699999999999</v>
      </c>
      <c r="CN107">
        <v>100</v>
      </c>
      <c r="CO107">
        <v>35</v>
      </c>
      <c r="CP107">
        <v>410</v>
      </c>
      <c r="CQ107">
        <v>26.175000000000001</v>
      </c>
      <c r="CR107">
        <v>98.224699999999999</v>
      </c>
      <c r="CS107">
        <v>104.809</v>
      </c>
    </row>
    <row r="108" spans="1:97" x14ac:dyDescent="0.25">
      <c r="A108">
        <v>92</v>
      </c>
      <c r="B108">
        <v>1587216399.9000001</v>
      </c>
      <c r="C108">
        <v>7772.3000001907303</v>
      </c>
      <c r="D108" t="s">
        <v>417</v>
      </c>
      <c r="E108" t="s">
        <v>418</v>
      </c>
      <c r="F108">
        <v>1587216391.2806499</v>
      </c>
      <c r="G108">
        <f t="shared" si="58"/>
        <v>3.9970206219606301E-4</v>
      </c>
      <c r="H108">
        <f t="shared" si="59"/>
        <v>-3.2358453391656199</v>
      </c>
      <c r="I108">
        <f t="shared" si="60"/>
        <v>417.16083870967702</v>
      </c>
      <c r="J108">
        <f t="shared" si="61"/>
        <v>753.17608440557296</v>
      </c>
      <c r="K108">
        <f t="shared" si="62"/>
        <v>76.600290393502362</v>
      </c>
      <c r="L108">
        <f t="shared" si="63"/>
        <v>42.426521563251349</v>
      </c>
      <c r="M108">
        <f t="shared" si="64"/>
        <v>1.4329555536373733E-2</v>
      </c>
      <c r="N108">
        <f t="shared" si="65"/>
        <v>2.7680989432827467</v>
      </c>
      <c r="O108">
        <f t="shared" si="66"/>
        <v>1.4288472295085288E-2</v>
      </c>
      <c r="P108">
        <f t="shared" si="67"/>
        <v>8.9339764692278247E-3</v>
      </c>
      <c r="Q108">
        <f t="shared" si="68"/>
        <v>2.2977720366774241E-3</v>
      </c>
      <c r="R108">
        <f t="shared" si="69"/>
        <v>34.469872986373964</v>
      </c>
      <c r="S108">
        <f t="shared" si="70"/>
        <v>34.486832258064503</v>
      </c>
      <c r="T108">
        <f t="shared" si="71"/>
        <v>5.4898272064969902</v>
      </c>
      <c r="U108">
        <f t="shared" si="72"/>
        <v>50.022207971231261</v>
      </c>
      <c r="V108">
        <f t="shared" si="73"/>
        <v>2.7602048322179296</v>
      </c>
      <c r="W108">
        <f t="shared" si="74"/>
        <v>5.5179588110252489</v>
      </c>
      <c r="X108">
        <f t="shared" si="75"/>
        <v>2.7296223742790606</v>
      </c>
      <c r="Y108">
        <f t="shared" si="76"/>
        <v>-17.626860942846378</v>
      </c>
      <c r="Z108">
        <f t="shared" si="77"/>
        <v>13.727579424407242</v>
      </c>
      <c r="AA108">
        <f t="shared" si="78"/>
        <v>1.1529169113035487</v>
      </c>
      <c r="AB108">
        <f t="shared" si="79"/>
        <v>-2.7440668350989093</v>
      </c>
      <c r="AC108">
        <v>-1.22119781242068E-3</v>
      </c>
      <c r="AD108">
        <v>2.3586399559798899E-2</v>
      </c>
      <c r="AE108">
        <v>2.6774567519428998</v>
      </c>
      <c r="AF108">
        <v>0</v>
      </c>
      <c r="AG108">
        <v>0</v>
      </c>
      <c r="AH108">
        <f t="shared" si="80"/>
        <v>1</v>
      </c>
      <c r="AI108">
        <f t="shared" si="81"/>
        <v>0</v>
      </c>
      <c r="AJ108">
        <f t="shared" si="82"/>
        <v>52376.762677657331</v>
      </c>
      <c r="AK108">
        <f t="shared" si="83"/>
        <v>1.2023924838709701E-2</v>
      </c>
      <c r="AL108">
        <f t="shared" si="84"/>
        <v>5.8917231709677536E-3</v>
      </c>
      <c r="AM108">
        <f t="shared" si="85"/>
        <v>0.49</v>
      </c>
      <c r="AN108">
        <f t="shared" si="86"/>
        <v>0.39</v>
      </c>
      <c r="AO108">
        <v>14.02</v>
      </c>
      <c r="AP108">
        <v>0.5</v>
      </c>
      <c r="AQ108" t="s">
        <v>195</v>
      </c>
      <c r="AR108">
        <v>1587216391.2806499</v>
      </c>
      <c r="AS108">
        <v>417.16083870967702</v>
      </c>
      <c r="AT108">
        <v>409.98951612903198</v>
      </c>
      <c r="AU108">
        <v>27.139848387096801</v>
      </c>
      <c r="AV108">
        <v>26.2312451612903</v>
      </c>
      <c r="AW108">
        <v>600.012838709677</v>
      </c>
      <c r="AX108">
        <v>101.57758064516101</v>
      </c>
      <c r="AY108">
        <v>0.12545000000000001</v>
      </c>
      <c r="AZ108">
        <v>34.5788193548387</v>
      </c>
      <c r="BA108">
        <v>34.486832258064503</v>
      </c>
      <c r="BB108">
        <v>34.7439483870968</v>
      </c>
      <c r="BC108">
        <v>9997.78548387097</v>
      </c>
      <c r="BD108">
        <v>1.2023924838709701E-2</v>
      </c>
      <c r="BE108">
        <v>0.282605</v>
      </c>
      <c r="BF108">
        <v>1587216367.4000001</v>
      </c>
      <c r="BG108" t="s">
        <v>412</v>
      </c>
      <c r="BH108">
        <v>16</v>
      </c>
      <c r="BI108">
        <v>7.62</v>
      </c>
      <c r="BJ108">
        <v>0.373</v>
      </c>
      <c r="BK108">
        <v>410</v>
      </c>
      <c r="BL108">
        <v>26</v>
      </c>
      <c r="BM108">
        <v>0.34</v>
      </c>
      <c r="BN108">
        <v>0.11</v>
      </c>
      <c r="BO108">
        <v>7.2134305769230798</v>
      </c>
      <c r="BP108">
        <v>-0.44770886150934602</v>
      </c>
      <c r="BQ108">
        <v>6.2204828016105898E-2</v>
      </c>
      <c r="BR108">
        <v>0</v>
      </c>
      <c r="BS108">
        <v>0.90876380769230802</v>
      </c>
      <c r="BT108">
        <v>-3.63311126638797E-4</v>
      </c>
      <c r="BU108">
        <v>1.39613586288482E-3</v>
      </c>
      <c r="BV108">
        <v>1</v>
      </c>
      <c r="BW108">
        <v>1</v>
      </c>
      <c r="BX108">
        <v>2</v>
      </c>
      <c r="BY108" t="s">
        <v>229</v>
      </c>
      <c r="BZ108">
        <v>100</v>
      </c>
      <c r="CA108">
        <v>100</v>
      </c>
      <c r="CB108">
        <v>7.62</v>
      </c>
      <c r="CC108">
        <v>0.373</v>
      </c>
      <c r="CD108">
        <v>2</v>
      </c>
      <c r="CE108">
        <v>643.23099999999999</v>
      </c>
      <c r="CF108">
        <v>349.56799999999998</v>
      </c>
      <c r="CG108">
        <v>34.997599999999998</v>
      </c>
      <c r="CH108">
        <v>37.207500000000003</v>
      </c>
      <c r="CI108">
        <v>30.000499999999999</v>
      </c>
      <c r="CJ108">
        <v>36.901400000000002</v>
      </c>
      <c r="CK108">
        <v>36.950499999999998</v>
      </c>
      <c r="CL108">
        <v>20.017399999999999</v>
      </c>
      <c r="CM108">
        <v>18.242699999999999</v>
      </c>
      <c r="CN108">
        <v>100</v>
      </c>
      <c r="CO108">
        <v>35</v>
      </c>
      <c r="CP108">
        <v>410</v>
      </c>
      <c r="CQ108">
        <v>26.175000000000001</v>
      </c>
      <c r="CR108">
        <v>98.222399999999993</v>
      </c>
      <c r="CS108">
        <v>104.809</v>
      </c>
    </row>
    <row r="109" spans="1:97" x14ac:dyDescent="0.25">
      <c r="A109">
        <v>93</v>
      </c>
      <c r="B109">
        <v>1587216404.9000001</v>
      </c>
      <c r="C109">
        <v>7777.3000001907303</v>
      </c>
      <c r="D109" t="s">
        <v>419</v>
      </c>
      <c r="E109" t="s">
        <v>420</v>
      </c>
      <c r="F109">
        <v>1587216396.2806499</v>
      </c>
      <c r="G109">
        <f t="shared" si="58"/>
        <v>3.9985916091982078E-4</v>
      </c>
      <c r="H109">
        <f t="shared" si="59"/>
        <v>-3.2321143991357504</v>
      </c>
      <c r="I109">
        <f t="shared" si="60"/>
        <v>417.157193548387</v>
      </c>
      <c r="J109">
        <f t="shared" si="61"/>
        <v>752.50796925984241</v>
      </c>
      <c r="K109">
        <f t="shared" si="62"/>
        <v>76.532864002851838</v>
      </c>
      <c r="L109">
        <f t="shared" si="63"/>
        <v>42.426440736637375</v>
      </c>
      <c r="M109">
        <f t="shared" si="64"/>
        <v>1.4340320432951035E-2</v>
      </c>
      <c r="N109">
        <f t="shared" si="65"/>
        <v>2.769078594684518</v>
      </c>
      <c r="O109">
        <f t="shared" si="66"/>
        <v>1.4299190048895068E-2</v>
      </c>
      <c r="P109">
        <f t="shared" si="67"/>
        <v>8.9406792857300924E-3</v>
      </c>
      <c r="Q109">
        <f t="shared" si="68"/>
        <v>5.5913253026129012E-3</v>
      </c>
      <c r="R109">
        <f t="shared" si="69"/>
        <v>34.467334260823421</v>
      </c>
      <c r="S109">
        <f t="shared" si="70"/>
        <v>34.484445161290303</v>
      </c>
      <c r="T109">
        <f t="shared" si="71"/>
        <v>5.4890988446095994</v>
      </c>
      <c r="U109">
        <f t="shared" si="72"/>
        <v>50.033267482002984</v>
      </c>
      <c r="V109">
        <f t="shared" si="73"/>
        <v>2.7604238193474395</v>
      </c>
      <c r="W109">
        <f t="shared" si="74"/>
        <v>5.5171767871054325</v>
      </c>
      <c r="X109">
        <f t="shared" si="75"/>
        <v>2.7286750252621599</v>
      </c>
      <c r="Y109">
        <f t="shared" si="76"/>
        <v>-17.633788996564096</v>
      </c>
      <c r="Z109">
        <f t="shared" si="77"/>
        <v>13.707877672012625</v>
      </c>
      <c r="AA109">
        <f t="shared" si="78"/>
        <v>1.1508272319581554</v>
      </c>
      <c r="AB109">
        <f t="shared" si="79"/>
        <v>-2.7694927672907035</v>
      </c>
      <c r="AC109">
        <v>-1.22187165524147E-3</v>
      </c>
      <c r="AD109">
        <v>2.35994142621265E-2</v>
      </c>
      <c r="AE109">
        <v>2.6783863880324299</v>
      </c>
      <c r="AF109">
        <v>0</v>
      </c>
      <c r="AG109">
        <v>0</v>
      </c>
      <c r="AH109">
        <f t="shared" si="80"/>
        <v>1</v>
      </c>
      <c r="AI109">
        <f t="shared" si="81"/>
        <v>0</v>
      </c>
      <c r="AJ109">
        <f t="shared" si="82"/>
        <v>52404.93135469433</v>
      </c>
      <c r="AK109">
        <f t="shared" si="83"/>
        <v>2.9258635806451602E-2</v>
      </c>
      <c r="AL109">
        <f t="shared" si="84"/>
        <v>1.4336731545161284E-2</v>
      </c>
      <c r="AM109">
        <f t="shared" si="85"/>
        <v>0.49</v>
      </c>
      <c r="AN109">
        <f t="shared" si="86"/>
        <v>0.39</v>
      </c>
      <c r="AO109">
        <v>14.02</v>
      </c>
      <c r="AP109">
        <v>0.5</v>
      </c>
      <c r="AQ109" t="s">
        <v>195</v>
      </c>
      <c r="AR109">
        <v>1587216396.2806499</v>
      </c>
      <c r="AS109">
        <v>417.157193548387</v>
      </c>
      <c r="AT109">
        <v>409.994741935484</v>
      </c>
      <c r="AU109">
        <v>27.1418161290323</v>
      </c>
      <c r="AV109">
        <v>26.232858064516101</v>
      </c>
      <c r="AW109">
        <v>600.01312903225801</v>
      </c>
      <c r="AX109">
        <v>101.578290322581</v>
      </c>
      <c r="AY109">
        <v>0.125435258064516</v>
      </c>
      <c r="AZ109">
        <v>34.576267741935503</v>
      </c>
      <c r="BA109">
        <v>34.484445161290303</v>
      </c>
      <c r="BB109">
        <v>34.740235483870997</v>
      </c>
      <c r="BC109">
        <v>10003.2322580645</v>
      </c>
      <c r="BD109">
        <v>2.9258635806451602E-2</v>
      </c>
      <c r="BE109">
        <v>0.282605</v>
      </c>
      <c r="BF109">
        <v>1587216367.4000001</v>
      </c>
      <c r="BG109" t="s">
        <v>412</v>
      </c>
      <c r="BH109">
        <v>16</v>
      </c>
      <c r="BI109">
        <v>7.62</v>
      </c>
      <c r="BJ109">
        <v>0.373</v>
      </c>
      <c r="BK109">
        <v>410</v>
      </c>
      <c r="BL109">
        <v>26</v>
      </c>
      <c r="BM109">
        <v>0.34</v>
      </c>
      <c r="BN109">
        <v>0.11</v>
      </c>
      <c r="BO109">
        <v>7.1822038461538504</v>
      </c>
      <c r="BP109">
        <v>-0.208922792543491</v>
      </c>
      <c r="BQ109">
        <v>3.48639192572541E-2</v>
      </c>
      <c r="BR109">
        <v>0</v>
      </c>
      <c r="BS109">
        <v>0.90858561538461502</v>
      </c>
      <c r="BT109">
        <v>6.4772123104204302E-3</v>
      </c>
      <c r="BU109">
        <v>1.27550588989151E-3</v>
      </c>
      <c r="BV109">
        <v>1</v>
      </c>
      <c r="BW109">
        <v>1</v>
      </c>
      <c r="BX109">
        <v>2</v>
      </c>
      <c r="BY109" t="s">
        <v>229</v>
      </c>
      <c r="BZ109">
        <v>100</v>
      </c>
      <c r="CA109">
        <v>100</v>
      </c>
      <c r="CB109">
        <v>7.62</v>
      </c>
      <c r="CC109">
        <v>0.373</v>
      </c>
      <c r="CD109">
        <v>2</v>
      </c>
      <c r="CE109">
        <v>643.255</v>
      </c>
      <c r="CF109">
        <v>349.63</v>
      </c>
      <c r="CG109">
        <v>34.997900000000001</v>
      </c>
      <c r="CH109">
        <v>37.212800000000001</v>
      </c>
      <c r="CI109">
        <v>30.000499999999999</v>
      </c>
      <c r="CJ109">
        <v>36.908099999999997</v>
      </c>
      <c r="CK109">
        <v>36.9574</v>
      </c>
      <c r="CL109">
        <v>20.017600000000002</v>
      </c>
      <c r="CM109">
        <v>18.242699999999999</v>
      </c>
      <c r="CN109">
        <v>100</v>
      </c>
      <c r="CO109">
        <v>35</v>
      </c>
      <c r="CP109">
        <v>410</v>
      </c>
      <c r="CQ109">
        <v>26.175000000000001</v>
      </c>
      <c r="CR109">
        <v>98.224100000000007</v>
      </c>
      <c r="CS109">
        <v>104.807</v>
      </c>
    </row>
    <row r="110" spans="1:97" x14ac:dyDescent="0.25">
      <c r="A110">
        <v>94</v>
      </c>
      <c r="B110">
        <v>1587216409.9000001</v>
      </c>
      <c r="C110">
        <v>7782.3000001907303</v>
      </c>
      <c r="D110" t="s">
        <v>421</v>
      </c>
      <c r="E110" t="s">
        <v>422</v>
      </c>
      <c r="F110">
        <v>1587216401.27742</v>
      </c>
      <c r="G110">
        <f t="shared" si="58"/>
        <v>4.0005806815666175E-4</v>
      </c>
      <c r="H110">
        <f t="shared" si="59"/>
        <v>-3.2272909763996198</v>
      </c>
      <c r="I110">
        <f t="shared" si="60"/>
        <v>417.14919354838702</v>
      </c>
      <c r="J110">
        <f t="shared" si="61"/>
        <v>751.70800038795437</v>
      </c>
      <c r="K110">
        <f t="shared" si="62"/>
        <v>76.451749269288527</v>
      </c>
      <c r="L110">
        <f t="shared" si="63"/>
        <v>42.425763110925963</v>
      </c>
      <c r="M110">
        <f t="shared" si="64"/>
        <v>1.43513834472097E-2</v>
      </c>
      <c r="N110">
        <f t="shared" si="65"/>
        <v>2.7693402142302541</v>
      </c>
      <c r="O110">
        <f t="shared" si="66"/>
        <v>1.4310193555533332E-2</v>
      </c>
      <c r="P110">
        <f t="shared" si="67"/>
        <v>8.9475618029583245E-3</v>
      </c>
      <c r="Q110">
        <f t="shared" si="68"/>
        <v>3.7483219498064507E-3</v>
      </c>
      <c r="R110">
        <f t="shared" si="69"/>
        <v>34.466571656125979</v>
      </c>
      <c r="S110">
        <f t="shared" si="70"/>
        <v>34.482732258064502</v>
      </c>
      <c r="T110">
        <f t="shared" si="71"/>
        <v>5.4885762475144304</v>
      </c>
      <c r="U110">
        <f t="shared" si="72"/>
        <v>50.038959322624152</v>
      </c>
      <c r="V110">
        <f t="shared" si="73"/>
        <v>2.7606295150065225</v>
      </c>
      <c r="W110">
        <f t="shared" si="74"/>
        <v>5.5169602892967378</v>
      </c>
      <c r="X110">
        <f t="shared" si="75"/>
        <v>2.7279467325079079</v>
      </c>
      <c r="Y110">
        <f t="shared" si="76"/>
        <v>-17.642560805708783</v>
      </c>
      <c r="Z110">
        <f t="shared" si="77"/>
        <v>13.859436677199591</v>
      </c>
      <c r="AA110">
        <f t="shared" si="78"/>
        <v>1.1634275239178371</v>
      </c>
      <c r="AB110">
        <f t="shared" si="79"/>
        <v>-2.6159482826415488</v>
      </c>
      <c r="AC110">
        <v>-1.2220516473327499E-3</v>
      </c>
      <c r="AD110">
        <v>2.36028906566461E-2</v>
      </c>
      <c r="AE110">
        <v>2.67863464784446</v>
      </c>
      <c r="AF110">
        <v>0</v>
      </c>
      <c r="AG110">
        <v>0</v>
      </c>
      <c r="AH110">
        <f t="shared" si="80"/>
        <v>1</v>
      </c>
      <c r="AI110">
        <f t="shared" si="81"/>
        <v>0</v>
      </c>
      <c r="AJ110">
        <f t="shared" si="82"/>
        <v>52412.464013363446</v>
      </c>
      <c r="AK110">
        <f t="shared" si="83"/>
        <v>1.9614452903225801E-2</v>
      </c>
      <c r="AL110">
        <f t="shared" si="84"/>
        <v>9.6110819225806426E-3</v>
      </c>
      <c r="AM110">
        <f t="shared" si="85"/>
        <v>0.49</v>
      </c>
      <c r="AN110">
        <f t="shared" si="86"/>
        <v>0.39</v>
      </c>
      <c r="AO110">
        <v>14.02</v>
      </c>
      <c r="AP110">
        <v>0.5</v>
      </c>
      <c r="AQ110" t="s">
        <v>195</v>
      </c>
      <c r="AR110">
        <v>1587216401.27742</v>
      </c>
      <c r="AS110">
        <v>417.14919354838702</v>
      </c>
      <c r="AT110">
        <v>409.998290322581</v>
      </c>
      <c r="AU110">
        <v>27.143751612903198</v>
      </c>
      <c r="AV110">
        <v>26.234354838709699</v>
      </c>
      <c r="AW110">
        <v>600.020806451613</v>
      </c>
      <c r="AX110">
        <v>101.578709677419</v>
      </c>
      <c r="AY110">
        <v>0.12534193548387099</v>
      </c>
      <c r="AZ110">
        <v>34.575561290322597</v>
      </c>
      <c r="BA110">
        <v>34.482732258064502</v>
      </c>
      <c r="BB110">
        <v>34.738061290322598</v>
      </c>
      <c r="BC110">
        <v>10004.664516129</v>
      </c>
      <c r="BD110">
        <v>1.9614452903225801E-2</v>
      </c>
      <c r="BE110">
        <v>0.282605</v>
      </c>
      <c r="BF110">
        <v>1587216367.4000001</v>
      </c>
      <c r="BG110" t="s">
        <v>412</v>
      </c>
      <c r="BH110">
        <v>16</v>
      </c>
      <c r="BI110">
        <v>7.62</v>
      </c>
      <c r="BJ110">
        <v>0.373</v>
      </c>
      <c r="BK110">
        <v>410</v>
      </c>
      <c r="BL110">
        <v>26</v>
      </c>
      <c r="BM110">
        <v>0.34</v>
      </c>
      <c r="BN110">
        <v>0.11</v>
      </c>
      <c r="BO110">
        <v>7.1586636538461601</v>
      </c>
      <c r="BP110">
        <v>-0.134691332332393</v>
      </c>
      <c r="BQ110">
        <v>2.53931745848281E-2</v>
      </c>
      <c r="BR110">
        <v>0</v>
      </c>
      <c r="BS110">
        <v>0.90885892307692295</v>
      </c>
      <c r="BT110">
        <v>4.1835457457766699E-3</v>
      </c>
      <c r="BU110">
        <v>1.1080059158088699E-3</v>
      </c>
      <c r="BV110">
        <v>1</v>
      </c>
      <c r="BW110">
        <v>1</v>
      </c>
      <c r="BX110">
        <v>2</v>
      </c>
      <c r="BY110" t="s">
        <v>229</v>
      </c>
      <c r="BZ110">
        <v>100</v>
      </c>
      <c r="CA110">
        <v>100</v>
      </c>
      <c r="CB110">
        <v>7.62</v>
      </c>
      <c r="CC110">
        <v>0.373</v>
      </c>
      <c r="CD110">
        <v>2</v>
      </c>
      <c r="CE110">
        <v>642.89700000000005</v>
      </c>
      <c r="CF110">
        <v>349.55399999999997</v>
      </c>
      <c r="CG110">
        <v>34.998100000000001</v>
      </c>
      <c r="CH110">
        <v>37.217199999999998</v>
      </c>
      <c r="CI110">
        <v>30.000399999999999</v>
      </c>
      <c r="CJ110">
        <v>36.914099999999998</v>
      </c>
      <c r="CK110">
        <v>36.963500000000003</v>
      </c>
      <c r="CL110">
        <v>20.018699999999999</v>
      </c>
      <c r="CM110">
        <v>18.242699999999999</v>
      </c>
      <c r="CN110">
        <v>100</v>
      </c>
      <c r="CO110">
        <v>35</v>
      </c>
      <c r="CP110">
        <v>410</v>
      </c>
      <c r="CQ110">
        <v>26.175000000000001</v>
      </c>
      <c r="CR110">
        <v>98.222800000000007</v>
      </c>
      <c r="CS110">
        <v>104.806</v>
      </c>
    </row>
    <row r="111" spans="1:97" x14ac:dyDescent="0.25">
      <c r="A111">
        <v>95</v>
      </c>
      <c r="B111">
        <v>1587216752</v>
      </c>
      <c r="C111">
        <v>8124.4000000953702</v>
      </c>
      <c r="D111" t="s">
        <v>424</v>
      </c>
      <c r="E111" t="s">
        <v>425</v>
      </c>
      <c r="F111">
        <v>1587216744</v>
      </c>
      <c r="G111">
        <f t="shared" si="58"/>
        <v>3.1434613158755304E-4</v>
      </c>
      <c r="H111">
        <f t="shared" si="59"/>
        <v>-1.996870843786074</v>
      </c>
      <c r="I111">
        <f t="shared" si="60"/>
        <v>412.71361290322602</v>
      </c>
      <c r="J111">
        <f t="shared" si="61"/>
        <v>675.16850168309247</v>
      </c>
      <c r="K111">
        <f t="shared" si="62"/>
        <v>68.650298851766706</v>
      </c>
      <c r="L111">
        <f t="shared" si="63"/>
        <v>41.96421011254106</v>
      </c>
      <c r="M111">
        <f t="shared" si="64"/>
        <v>1.1152297490917645E-2</v>
      </c>
      <c r="N111">
        <f t="shared" si="65"/>
        <v>2.7876157597475544</v>
      </c>
      <c r="O111">
        <f t="shared" si="66"/>
        <v>1.1127569879380503E-2</v>
      </c>
      <c r="P111">
        <f t="shared" si="67"/>
        <v>6.9569482401441694E-3</v>
      </c>
      <c r="Q111">
        <f t="shared" si="68"/>
        <v>-7.3398539936129006E-3</v>
      </c>
      <c r="R111">
        <f t="shared" si="69"/>
        <v>34.47885427340988</v>
      </c>
      <c r="S111">
        <f t="shared" si="70"/>
        <v>34.538061290322602</v>
      </c>
      <c r="T111">
        <f t="shared" si="71"/>
        <v>5.5054787069253859</v>
      </c>
      <c r="U111">
        <f t="shared" si="72"/>
        <v>49.873236282789925</v>
      </c>
      <c r="V111">
        <f t="shared" si="73"/>
        <v>2.749726042882882</v>
      </c>
      <c r="W111">
        <f t="shared" si="74"/>
        <v>5.5134301437577804</v>
      </c>
      <c r="X111">
        <f t="shared" si="75"/>
        <v>2.7557526640425039</v>
      </c>
      <c r="Y111">
        <f t="shared" si="76"/>
        <v>-13.86266440301109</v>
      </c>
      <c r="Z111">
        <f t="shared" si="77"/>
        <v>3.9040409083179388</v>
      </c>
      <c r="AA111">
        <f t="shared" si="78"/>
        <v>0.32564491383178651</v>
      </c>
      <c r="AB111">
        <f t="shared" si="79"/>
        <v>-9.6403184348549775</v>
      </c>
      <c r="AC111">
        <v>-1.21931880462094E-3</v>
      </c>
      <c r="AD111">
        <v>2.35501081184862E-2</v>
      </c>
      <c r="AE111">
        <v>2.67486265683636</v>
      </c>
      <c r="AF111">
        <v>0</v>
      </c>
      <c r="AG111">
        <v>0</v>
      </c>
      <c r="AH111">
        <f t="shared" si="80"/>
        <v>1</v>
      </c>
      <c r="AI111">
        <f t="shared" si="81"/>
        <v>0</v>
      </c>
      <c r="AJ111">
        <f t="shared" si="82"/>
        <v>52301.416325505037</v>
      </c>
      <c r="AK111">
        <f t="shared" si="83"/>
        <v>-3.8408445806451599E-2</v>
      </c>
      <c r="AL111">
        <f t="shared" si="84"/>
        <v>-1.8820138445161283E-2</v>
      </c>
      <c r="AM111">
        <f t="shared" si="85"/>
        <v>0.49</v>
      </c>
      <c r="AN111">
        <f t="shared" si="86"/>
        <v>0.39</v>
      </c>
      <c r="AO111">
        <v>8.77</v>
      </c>
      <c r="AP111">
        <v>0.5</v>
      </c>
      <c r="AQ111" t="s">
        <v>195</v>
      </c>
      <c r="AR111">
        <v>1587216744</v>
      </c>
      <c r="AS111">
        <v>412.71361290322602</v>
      </c>
      <c r="AT111">
        <v>409.985064516129</v>
      </c>
      <c r="AU111">
        <v>27.043267741935502</v>
      </c>
      <c r="AV111">
        <v>26.596319354838698</v>
      </c>
      <c r="AW111">
        <v>600.12796774193498</v>
      </c>
      <c r="AX111">
        <v>101.551580645161</v>
      </c>
      <c r="AY111">
        <v>0.127183516129032</v>
      </c>
      <c r="AZ111">
        <v>34.564038709677398</v>
      </c>
      <c r="BA111">
        <v>34.538061290322602</v>
      </c>
      <c r="BB111">
        <v>34.741490322580603</v>
      </c>
      <c r="BC111">
        <v>9984.9580645161295</v>
      </c>
      <c r="BD111">
        <v>-3.8408445806451599E-2</v>
      </c>
      <c r="BE111">
        <v>0.282605</v>
      </c>
      <c r="BF111">
        <v>1587216732</v>
      </c>
      <c r="BG111" t="s">
        <v>426</v>
      </c>
      <c r="BH111">
        <v>17</v>
      </c>
      <c r="BI111">
        <v>7.5529999999999999</v>
      </c>
      <c r="BJ111">
        <v>0.372</v>
      </c>
      <c r="BK111">
        <v>410</v>
      </c>
      <c r="BL111">
        <v>27</v>
      </c>
      <c r="BM111">
        <v>0.28000000000000003</v>
      </c>
      <c r="BN111">
        <v>0.13</v>
      </c>
      <c r="BO111">
        <v>1.74914949807692</v>
      </c>
      <c r="BP111">
        <v>8.6026401964809605</v>
      </c>
      <c r="BQ111">
        <v>1.2351265439444401</v>
      </c>
      <c r="BR111">
        <v>0</v>
      </c>
      <c r="BS111">
        <v>0.28394251395769199</v>
      </c>
      <c r="BT111">
        <v>1.4459394183323899</v>
      </c>
      <c r="BU111">
        <v>0.205660996242432</v>
      </c>
      <c r="BV111">
        <v>0</v>
      </c>
      <c r="BW111">
        <v>0</v>
      </c>
      <c r="BX111">
        <v>2</v>
      </c>
      <c r="BY111" t="s">
        <v>197</v>
      </c>
      <c r="BZ111">
        <v>100</v>
      </c>
      <c r="CA111">
        <v>100</v>
      </c>
      <c r="CB111">
        <v>7.5529999999999999</v>
      </c>
      <c r="CC111">
        <v>0.372</v>
      </c>
      <c r="CD111">
        <v>2</v>
      </c>
      <c r="CE111">
        <v>643.47</v>
      </c>
      <c r="CF111">
        <v>346.13299999999998</v>
      </c>
      <c r="CG111">
        <v>34.997799999999998</v>
      </c>
      <c r="CH111">
        <v>37.508600000000001</v>
      </c>
      <c r="CI111">
        <v>30.000299999999999</v>
      </c>
      <c r="CJ111">
        <v>37.287399999999998</v>
      </c>
      <c r="CK111">
        <v>37.332799999999999</v>
      </c>
      <c r="CL111">
        <v>20.038699999999999</v>
      </c>
      <c r="CM111">
        <v>19.074300000000001</v>
      </c>
      <c r="CN111">
        <v>100</v>
      </c>
      <c r="CO111">
        <v>35</v>
      </c>
      <c r="CP111">
        <v>410</v>
      </c>
      <c r="CQ111">
        <v>26.599399999999999</v>
      </c>
      <c r="CR111">
        <v>98.190200000000004</v>
      </c>
      <c r="CS111">
        <v>104.75700000000001</v>
      </c>
    </row>
    <row r="112" spans="1:97" x14ac:dyDescent="0.25">
      <c r="A112">
        <v>96</v>
      </c>
      <c r="B112">
        <v>1587216757</v>
      </c>
      <c r="C112">
        <v>8129.4000000953702</v>
      </c>
      <c r="D112" t="s">
        <v>427</v>
      </c>
      <c r="E112" t="s">
        <v>428</v>
      </c>
      <c r="F112">
        <v>1587216748.64516</v>
      </c>
      <c r="G112">
        <f t="shared" si="58"/>
        <v>3.1761241558682076E-4</v>
      </c>
      <c r="H112">
        <f t="shared" si="59"/>
        <v>-2.009739633008508</v>
      </c>
      <c r="I112">
        <f t="shared" si="60"/>
        <v>412.71858064516101</v>
      </c>
      <c r="J112">
        <f t="shared" si="61"/>
        <v>674.09730337735346</v>
      </c>
      <c r="K112">
        <f t="shared" si="62"/>
        <v>68.541728848762219</v>
      </c>
      <c r="L112">
        <f t="shared" si="63"/>
        <v>41.964928362264963</v>
      </c>
      <c r="M112">
        <f t="shared" si="64"/>
        <v>1.1267493821951696E-2</v>
      </c>
      <c r="N112">
        <f t="shared" si="65"/>
        <v>2.7887114891999611</v>
      </c>
      <c r="O112">
        <f t="shared" si="66"/>
        <v>1.1242263247813859E-2</v>
      </c>
      <c r="P112">
        <f t="shared" si="67"/>
        <v>7.0286766447305018E-3</v>
      </c>
      <c r="Q112">
        <f t="shared" si="68"/>
        <v>-6.6419661020322516E-3</v>
      </c>
      <c r="R112">
        <f t="shared" si="69"/>
        <v>34.480095570944769</v>
      </c>
      <c r="S112">
        <f t="shared" si="70"/>
        <v>34.5409096774194</v>
      </c>
      <c r="T112">
        <f t="shared" si="71"/>
        <v>5.5063500837585133</v>
      </c>
      <c r="U112">
        <f t="shared" si="72"/>
        <v>49.879238421151086</v>
      </c>
      <c r="V112">
        <f t="shared" si="73"/>
        <v>2.7503763240475947</v>
      </c>
      <c r="W112">
        <f t="shared" si="74"/>
        <v>5.5140704050551603</v>
      </c>
      <c r="X112">
        <f t="shared" si="75"/>
        <v>2.7559737597109186</v>
      </c>
      <c r="Y112">
        <f t="shared" si="76"/>
        <v>-14.006707527378795</v>
      </c>
      <c r="Z112">
        <f t="shared" si="77"/>
        <v>3.7916042513959622</v>
      </c>
      <c r="AA112">
        <f t="shared" si="78"/>
        <v>0.31614966598259875</v>
      </c>
      <c r="AB112">
        <f t="shared" si="79"/>
        <v>-9.905595576102268</v>
      </c>
      <c r="AC112">
        <v>-1.2200624450321601E-3</v>
      </c>
      <c r="AD112">
        <v>2.3564470902049599E-2</v>
      </c>
      <c r="AE112">
        <v>2.6758896202175002</v>
      </c>
      <c r="AF112">
        <v>0</v>
      </c>
      <c r="AG112">
        <v>0</v>
      </c>
      <c r="AH112">
        <f t="shared" si="80"/>
        <v>1</v>
      </c>
      <c r="AI112">
        <f t="shared" si="81"/>
        <v>0</v>
      </c>
      <c r="AJ112">
        <f t="shared" si="82"/>
        <v>52331.672227683506</v>
      </c>
      <c r="AK112">
        <f t="shared" si="83"/>
        <v>-3.4756494516129E-2</v>
      </c>
      <c r="AL112">
        <f t="shared" si="84"/>
        <v>-1.7030682312903209E-2</v>
      </c>
      <c r="AM112">
        <f t="shared" si="85"/>
        <v>0.49</v>
      </c>
      <c r="AN112">
        <f t="shared" si="86"/>
        <v>0.39</v>
      </c>
      <c r="AO112">
        <v>8.77</v>
      </c>
      <c r="AP112">
        <v>0.5</v>
      </c>
      <c r="AQ112" t="s">
        <v>195</v>
      </c>
      <c r="AR112">
        <v>1587216748.64516</v>
      </c>
      <c r="AS112">
        <v>412.71858064516101</v>
      </c>
      <c r="AT112">
        <v>409.97264516129002</v>
      </c>
      <c r="AU112">
        <v>27.049525806451602</v>
      </c>
      <c r="AV112">
        <v>26.597845161290302</v>
      </c>
      <c r="AW112">
        <v>600.00699999999995</v>
      </c>
      <c r="AX112">
        <v>101.55200000000001</v>
      </c>
      <c r="AY112">
        <v>0.12728058064516101</v>
      </c>
      <c r="AZ112">
        <v>34.566129032258097</v>
      </c>
      <c r="BA112">
        <v>34.5409096774194</v>
      </c>
      <c r="BB112">
        <v>34.740048387096799</v>
      </c>
      <c r="BC112">
        <v>9991.0064516129005</v>
      </c>
      <c r="BD112">
        <v>-3.4756494516129E-2</v>
      </c>
      <c r="BE112">
        <v>0.282605</v>
      </c>
      <c r="BF112">
        <v>1587216732</v>
      </c>
      <c r="BG112" t="s">
        <v>426</v>
      </c>
      <c r="BH112">
        <v>17</v>
      </c>
      <c r="BI112">
        <v>7.5529999999999999</v>
      </c>
      <c r="BJ112">
        <v>0.372</v>
      </c>
      <c r="BK112">
        <v>410</v>
      </c>
      <c r="BL112">
        <v>27</v>
      </c>
      <c r="BM112">
        <v>0.28000000000000003</v>
      </c>
      <c r="BN112">
        <v>0.13</v>
      </c>
      <c r="BO112">
        <v>2.2605083480769199</v>
      </c>
      <c r="BP112">
        <v>5.4093633888383996</v>
      </c>
      <c r="BQ112">
        <v>0.95551097495478499</v>
      </c>
      <c r="BR112">
        <v>0</v>
      </c>
      <c r="BS112">
        <v>0.37047546664999997</v>
      </c>
      <c r="BT112">
        <v>0.91024171481693805</v>
      </c>
      <c r="BU112">
        <v>0.15782871930487899</v>
      </c>
      <c r="BV112">
        <v>0</v>
      </c>
      <c r="BW112">
        <v>0</v>
      </c>
      <c r="BX112">
        <v>2</v>
      </c>
      <c r="BY112" t="s">
        <v>197</v>
      </c>
      <c r="BZ112">
        <v>100</v>
      </c>
      <c r="CA112">
        <v>100</v>
      </c>
      <c r="CB112">
        <v>7.5529999999999999</v>
      </c>
      <c r="CC112">
        <v>0.372</v>
      </c>
      <c r="CD112">
        <v>2</v>
      </c>
      <c r="CE112">
        <v>643.58600000000001</v>
      </c>
      <c r="CF112">
        <v>345.98200000000003</v>
      </c>
      <c r="CG112">
        <v>34.9983</v>
      </c>
      <c r="CH112">
        <v>37.5122</v>
      </c>
      <c r="CI112">
        <v>30.000399999999999</v>
      </c>
      <c r="CJ112">
        <v>37.289099999999998</v>
      </c>
      <c r="CK112">
        <v>37.337200000000003</v>
      </c>
      <c r="CL112">
        <v>20.039100000000001</v>
      </c>
      <c r="CM112">
        <v>19.074300000000001</v>
      </c>
      <c r="CN112">
        <v>100</v>
      </c>
      <c r="CO112">
        <v>35</v>
      </c>
      <c r="CP112">
        <v>410</v>
      </c>
      <c r="CQ112">
        <v>26.606100000000001</v>
      </c>
      <c r="CR112">
        <v>98.189400000000006</v>
      </c>
      <c r="CS112">
        <v>104.756</v>
      </c>
    </row>
    <row r="113" spans="1:97" x14ac:dyDescent="0.25">
      <c r="A113">
        <v>97</v>
      </c>
      <c r="B113">
        <v>1587216762</v>
      </c>
      <c r="C113">
        <v>8134.4000000953702</v>
      </c>
      <c r="D113" t="s">
        <v>429</v>
      </c>
      <c r="E113" t="s">
        <v>430</v>
      </c>
      <c r="F113">
        <v>1587216753.4354801</v>
      </c>
      <c r="G113">
        <f t="shared" ref="G113:G144" si="87">AW113*AH113*(AU113-AV113)/(100*AO113*(1000-AH113*AU113))</f>
        <v>3.1792698259206159E-4</v>
      </c>
      <c r="H113">
        <f t="shared" ref="H113:H144" si="88">AW113*AH113*(AT113-AS113*(1000-AH113*AV113)/(1000-AH113*AU113))/(100*AO113)</f>
        <v>-1.9999969141717215</v>
      </c>
      <c r="I113">
        <f t="shared" ref="I113:I144" si="89">AS113 - IF(AH113&gt;1, H113*AO113*100/(AJ113*BC113), 0)</f>
        <v>412.71061290322598</v>
      </c>
      <c r="J113">
        <f t="shared" ref="J113:J144" si="90">((P113-G113/2)*I113-H113)/(P113+G113/2)</f>
        <v>672.50511942294702</v>
      </c>
      <c r="K113">
        <f t="shared" ref="K113:K144" si="91">J113*(AX113+AY113)/1000</f>
        <v>68.379629164275215</v>
      </c>
      <c r="L113">
        <f t="shared" ref="L113:L144" si="92">(AS113 - IF(AH113&gt;1, H113*AO113*100/(AJ113*BC113), 0))*(AX113+AY113)/1000</f>
        <v>41.963990826863558</v>
      </c>
      <c r="M113">
        <f t="shared" ref="M113:M144" si="93">2/((1/O113-1/N113)+SIGN(O113)*SQRT((1/O113-1/N113)*(1/O113-1/N113) + 4*AP113/((AP113+1)*(AP113+1))*(2*1/O113*1/N113-1/N113*1/N113)))</f>
        <v>1.1276608568880358E-2</v>
      </c>
      <c r="N113">
        <f t="shared" ref="N113:N144" si="94">AE113+AD113*AO113+AC113*AO113*AO113</f>
        <v>2.7897853006432447</v>
      </c>
      <c r="O113">
        <f t="shared" ref="O113:O144" si="95">G113*(1000-(1000*0.61365*EXP(17.502*S113/(240.97+S113))/(AX113+AY113)+AU113)/2)/(1000*0.61365*EXP(17.502*S113/(240.97+S113))/(AX113+AY113)-AU113)</f>
        <v>1.1251346911153984E-2</v>
      </c>
      <c r="P113">
        <f t="shared" ref="P113:P144" si="96">1/((AP113+1)/(M113/1.6)+1/(N113/1.37)) + AP113/((AP113+1)/(M113/1.6) + AP113/(N113/1.37))</f>
        <v>7.0343567192135744E-3</v>
      </c>
      <c r="Q113">
        <f t="shared" ref="Q113:Q144" si="97">(AL113*AN113)</f>
        <v>-5.0346492765483784E-3</v>
      </c>
      <c r="R113">
        <f t="shared" ref="R113:R144" si="98">(AZ113+(Q113+2*0.95*0.0000000567*(((AZ113+$B$7)+273)^4-(AZ113+273)^4)-44100*G113)/(1.84*29.3*N113+8*0.95*0.0000000567*(AZ113+273)^3))</f>
        <v>34.483560768602338</v>
      </c>
      <c r="S113">
        <f t="shared" ref="S113:S144" si="99">($C$7*BA113+$D$7*BB113+$E$7*R113)</f>
        <v>34.543348387096799</v>
      </c>
      <c r="T113">
        <f t="shared" ref="T113:T144" si="100">0.61365*EXP(17.502*S113/(240.97+S113))</f>
        <v>5.5070962275951034</v>
      </c>
      <c r="U113">
        <f t="shared" ref="U113:U144" si="101">(V113/W113*100)</f>
        <v>49.874353017644843</v>
      </c>
      <c r="V113">
        <f t="shared" ref="V113:V144" si="102">AU113*(AX113+AY113)/1000</f>
        <v>2.7506431645599378</v>
      </c>
      <c r="W113">
        <f t="shared" ref="W113:W144" si="103">0.61365*EXP(17.502*AZ113/(240.97+AZ113))</f>
        <v>5.5151455570497312</v>
      </c>
      <c r="X113">
        <f t="shared" ref="X113:X144" si="104">(T113-AU113*(AX113+AY113)/1000)</f>
        <v>2.7564530630351656</v>
      </c>
      <c r="Y113">
        <f t="shared" ref="Y113:Y144" si="105">(-G113*44100)</f>
        <v>-14.020579932309916</v>
      </c>
      <c r="Z113">
        <f t="shared" ref="Z113:Z144" si="106">2*29.3*N113*0.92*(AZ113-S113)</f>
        <v>3.9541408928818136</v>
      </c>
      <c r="AA113">
        <f t="shared" ref="AA113:AA144" si="107">2*0.95*0.0000000567*(((AZ113+$B$7)+273)^4-(S113+273)^4)</f>
        <v>0.32958487214006316</v>
      </c>
      <c r="AB113">
        <f t="shared" ref="AB113:AB144" si="108">Q113+AA113+Y113+Z113</f>
        <v>-9.7418888165645878</v>
      </c>
      <c r="AC113">
        <v>-1.22079148508786E-3</v>
      </c>
      <c r="AD113">
        <v>2.3578551692134402E-2</v>
      </c>
      <c r="AE113">
        <v>2.6768960157166402</v>
      </c>
      <c r="AF113">
        <v>0</v>
      </c>
      <c r="AG113">
        <v>0</v>
      </c>
      <c r="AH113">
        <f t="shared" ref="AH113:AH144" si="109">IF(AF113*$H$13&gt;=AJ113,1,(AJ113/(AJ113-AF113*$H$13)))</f>
        <v>1</v>
      </c>
      <c r="AI113">
        <f t="shared" ref="AI113:AI144" si="110">(AH113-1)*100</f>
        <v>0</v>
      </c>
      <c r="AJ113">
        <f t="shared" ref="AJ113:AJ144" si="111">MAX(0,($B$13+$C$13*BC113)/(1+$D$13*BC113)*AX113/(AZ113+273)*$E$13)</f>
        <v>52361.061717825192</v>
      </c>
      <c r="AK113">
        <f t="shared" ref="AK113:AK144" si="112">$B$11*BD113+$C$11*BE113</f>
        <v>-2.6345626774193501E-2</v>
      </c>
      <c r="AL113">
        <f t="shared" ref="AL113:AL144" si="113">AK113*AM113</f>
        <v>-1.2909357119354816E-2</v>
      </c>
      <c r="AM113">
        <f t="shared" ref="AM113:AM144" si="114">($B$11*$D$9+$C$11*$D$9)/($B$11+$C$11)</f>
        <v>0.49</v>
      </c>
      <c r="AN113">
        <f t="shared" ref="AN113:AN144" si="115">($B$11*$K$9+$C$11*$K$9)/($B$11+$C$11)</f>
        <v>0.39</v>
      </c>
      <c r="AO113">
        <v>8.77</v>
      </c>
      <c r="AP113">
        <v>0.5</v>
      </c>
      <c r="AQ113" t="s">
        <v>195</v>
      </c>
      <c r="AR113">
        <v>1587216753.4354801</v>
      </c>
      <c r="AS113">
        <v>412.71061290322598</v>
      </c>
      <c r="AT113">
        <v>409.97912903225802</v>
      </c>
      <c r="AU113">
        <v>27.0522322580645</v>
      </c>
      <c r="AV113">
        <v>26.600109677419301</v>
      </c>
      <c r="AW113">
        <v>600.01251612903195</v>
      </c>
      <c r="AX113">
        <v>101.551548387097</v>
      </c>
      <c r="AY113">
        <v>0.12742354838709699</v>
      </c>
      <c r="AZ113">
        <v>34.569638709677399</v>
      </c>
      <c r="BA113">
        <v>34.543348387096799</v>
      </c>
      <c r="BB113">
        <v>34.743283870967701</v>
      </c>
      <c r="BC113">
        <v>9997.0209677419407</v>
      </c>
      <c r="BD113">
        <v>-2.6345626774193501E-2</v>
      </c>
      <c r="BE113">
        <v>0.282605</v>
      </c>
      <c r="BF113">
        <v>1587216732</v>
      </c>
      <c r="BG113" t="s">
        <v>426</v>
      </c>
      <c r="BH113">
        <v>17</v>
      </c>
      <c r="BI113">
        <v>7.5529999999999999</v>
      </c>
      <c r="BJ113">
        <v>0.372</v>
      </c>
      <c r="BK113">
        <v>410</v>
      </c>
      <c r="BL113">
        <v>27</v>
      </c>
      <c r="BM113">
        <v>0.28000000000000003</v>
      </c>
      <c r="BN113">
        <v>0.13</v>
      </c>
      <c r="BO113">
        <v>2.71030923076923</v>
      </c>
      <c r="BP113">
        <v>0.30655446085548499</v>
      </c>
      <c r="BQ113">
        <v>0.16079897813306901</v>
      </c>
      <c r="BR113">
        <v>0</v>
      </c>
      <c r="BS113">
        <v>0.44599534615384601</v>
      </c>
      <c r="BT113">
        <v>8.26364791257619E-2</v>
      </c>
      <c r="BU113">
        <v>2.7114615288186001E-2</v>
      </c>
      <c r="BV113">
        <v>1</v>
      </c>
      <c r="BW113">
        <v>1</v>
      </c>
      <c r="BX113">
        <v>2</v>
      </c>
      <c r="BY113" t="s">
        <v>229</v>
      </c>
      <c r="BZ113">
        <v>100</v>
      </c>
      <c r="CA113">
        <v>100</v>
      </c>
      <c r="CB113">
        <v>7.5529999999999999</v>
      </c>
      <c r="CC113">
        <v>0.372</v>
      </c>
      <c r="CD113">
        <v>2</v>
      </c>
      <c r="CE113">
        <v>644.09500000000003</v>
      </c>
      <c r="CF113">
        <v>346.10500000000002</v>
      </c>
      <c r="CG113">
        <v>34.999200000000002</v>
      </c>
      <c r="CH113">
        <v>37.514800000000001</v>
      </c>
      <c r="CI113">
        <v>30.000399999999999</v>
      </c>
      <c r="CJ113">
        <v>37.2926</v>
      </c>
      <c r="CK113">
        <v>37.340800000000002</v>
      </c>
      <c r="CL113">
        <v>20.039000000000001</v>
      </c>
      <c r="CM113">
        <v>19.074300000000001</v>
      </c>
      <c r="CN113">
        <v>100</v>
      </c>
      <c r="CO113">
        <v>35</v>
      </c>
      <c r="CP113">
        <v>410</v>
      </c>
      <c r="CQ113">
        <v>26.604399999999998</v>
      </c>
      <c r="CR113">
        <v>98.188800000000001</v>
      </c>
      <c r="CS113">
        <v>104.755</v>
      </c>
    </row>
    <row r="114" spans="1:97" x14ac:dyDescent="0.25">
      <c r="A114">
        <v>98</v>
      </c>
      <c r="B114">
        <v>1587216767</v>
      </c>
      <c r="C114">
        <v>8139.4000000953702</v>
      </c>
      <c r="D114" t="s">
        <v>431</v>
      </c>
      <c r="E114" t="s">
        <v>432</v>
      </c>
      <c r="F114">
        <v>1587216758.37097</v>
      </c>
      <c r="G114">
        <f t="shared" si="87"/>
        <v>3.1824946957477408E-4</v>
      </c>
      <c r="H114">
        <f t="shared" si="88"/>
        <v>-1.9888480932933776</v>
      </c>
      <c r="I114">
        <f t="shared" si="89"/>
        <v>412.706419354839</v>
      </c>
      <c r="J114">
        <f t="shared" si="90"/>
        <v>670.74083684813036</v>
      </c>
      <c r="K114">
        <f t="shared" si="91"/>
        <v>68.199628979169518</v>
      </c>
      <c r="L114">
        <f t="shared" si="92"/>
        <v>41.96318925441318</v>
      </c>
      <c r="M114">
        <f t="shared" si="93"/>
        <v>1.1284937034983296E-2</v>
      </c>
      <c r="N114">
        <f t="shared" si="94"/>
        <v>2.7903487904442006</v>
      </c>
      <c r="O114">
        <f t="shared" si="95"/>
        <v>1.1259643190674899E-2</v>
      </c>
      <c r="P114">
        <f t="shared" si="96"/>
        <v>7.0395447771659505E-3</v>
      </c>
      <c r="Q114">
        <f t="shared" si="97"/>
        <v>-8.7598105844516033E-3</v>
      </c>
      <c r="R114">
        <f t="shared" si="98"/>
        <v>34.487031437975332</v>
      </c>
      <c r="S114">
        <f t="shared" si="99"/>
        <v>34.546512903225803</v>
      </c>
      <c r="T114">
        <f t="shared" si="100"/>
        <v>5.5080645690782548</v>
      </c>
      <c r="U114">
        <f t="shared" si="101"/>
        <v>49.868979825070795</v>
      </c>
      <c r="V114">
        <f t="shared" si="102"/>
        <v>2.7508914631364974</v>
      </c>
      <c r="W114">
        <f t="shared" si="103"/>
        <v>5.5162376948275424</v>
      </c>
      <c r="X114">
        <f t="shared" si="104"/>
        <v>2.7571731059417575</v>
      </c>
      <c r="Y114">
        <f t="shared" si="105"/>
        <v>-14.034801608247538</v>
      </c>
      <c r="Z114">
        <f t="shared" si="106"/>
        <v>4.0151128765783408</v>
      </c>
      <c r="AA114">
        <f t="shared" si="107"/>
        <v>0.33461039617605504</v>
      </c>
      <c r="AB114">
        <f t="shared" si="108"/>
        <v>-9.693838146077594</v>
      </c>
      <c r="AC114">
        <v>-1.2211741626964199E-3</v>
      </c>
      <c r="AD114">
        <v>2.35859427854417E-2</v>
      </c>
      <c r="AE114">
        <v>2.67742411847393</v>
      </c>
      <c r="AF114">
        <v>0</v>
      </c>
      <c r="AG114">
        <v>0</v>
      </c>
      <c r="AH114">
        <f t="shared" si="109"/>
        <v>1</v>
      </c>
      <c r="AI114">
        <f t="shared" si="110"/>
        <v>0</v>
      </c>
      <c r="AJ114">
        <f t="shared" si="111"/>
        <v>52376.177361190392</v>
      </c>
      <c r="AK114">
        <f t="shared" si="112"/>
        <v>-4.5838883225806398E-2</v>
      </c>
      <c r="AL114">
        <f t="shared" si="113"/>
        <v>-2.2461052780645134E-2</v>
      </c>
      <c r="AM114">
        <f t="shared" si="114"/>
        <v>0.49</v>
      </c>
      <c r="AN114">
        <f t="shared" si="115"/>
        <v>0.39</v>
      </c>
      <c r="AO114">
        <v>8.77</v>
      </c>
      <c r="AP114">
        <v>0.5</v>
      </c>
      <c r="AQ114" t="s">
        <v>195</v>
      </c>
      <c r="AR114">
        <v>1587216758.37097</v>
      </c>
      <c r="AS114">
        <v>412.706419354839</v>
      </c>
      <c r="AT114">
        <v>409.99141935483902</v>
      </c>
      <c r="AU114">
        <v>27.0549161290323</v>
      </c>
      <c r="AV114">
        <v>26.602335483870998</v>
      </c>
      <c r="AW114">
        <v>600.01158064516096</v>
      </c>
      <c r="AX114">
        <v>101.55058064516101</v>
      </c>
      <c r="AY114">
        <v>0.12748222580645199</v>
      </c>
      <c r="AZ114">
        <v>34.573203225806502</v>
      </c>
      <c r="BA114">
        <v>34.546512903225803</v>
      </c>
      <c r="BB114">
        <v>34.745948387096803</v>
      </c>
      <c r="BC114">
        <v>10000.25</v>
      </c>
      <c r="BD114">
        <v>-4.5838883225806398E-2</v>
      </c>
      <c r="BE114">
        <v>0.282605</v>
      </c>
      <c r="BF114">
        <v>1587216732</v>
      </c>
      <c r="BG114" t="s">
        <v>426</v>
      </c>
      <c r="BH114">
        <v>17</v>
      </c>
      <c r="BI114">
        <v>7.5529999999999999</v>
      </c>
      <c r="BJ114">
        <v>0.372</v>
      </c>
      <c r="BK114">
        <v>410</v>
      </c>
      <c r="BL114">
        <v>27</v>
      </c>
      <c r="BM114">
        <v>0.28000000000000003</v>
      </c>
      <c r="BN114">
        <v>0.13</v>
      </c>
      <c r="BO114">
        <v>2.7312038461538499</v>
      </c>
      <c r="BP114">
        <v>-0.180466046273384</v>
      </c>
      <c r="BQ114">
        <v>3.0995268134758301E-2</v>
      </c>
      <c r="BR114">
        <v>0</v>
      </c>
      <c r="BS114">
        <v>0.45216080769230799</v>
      </c>
      <c r="BT114">
        <v>4.7410501152564902E-3</v>
      </c>
      <c r="BU114">
        <v>1.02436064559731E-3</v>
      </c>
      <c r="BV114">
        <v>1</v>
      </c>
      <c r="BW114">
        <v>1</v>
      </c>
      <c r="BX114">
        <v>2</v>
      </c>
      <c r="BY114" t="s">
        <v>229</v>
      </c>
      <c r="BZ114">
        <v>100</v>
      </c>
      <c r="CA114">
        <v>100</v>
      </c>
      <c r="CB114">
        <v>7.5529999999999999</v>
      </c>
      <c r="CC114">
        <v>0.372</v>
      </c>
      <c r="CD114">
        <v>2</v>
      </c>
      <c r="CE114">
        <v>644.28800000000001</v>
      </c>
      <c r="CF114">
        <v>346.154</v>
      </c>
      <c r="CG114">
        <v>34.999400000000001</v>
      </c>
      <c r="CH114">
        <v>37.517800000000001</v>
      </c>
      <c r="CI114">
        <v>30.0002</v>
      </c>
      <c r="CJ114">
        <v>37.296100000000003</v>
      </c>
      <c r="CK114">
        <v>37.345199999999998</v>
      </c>
      <c r="CL114">
        <v>20.039400000000001</v>
      </c>
      <c r="CM114">
        <v>19.074300000000001</v>
      </c>
      <c r="CN114">
        <v>100</v>
      </c>
      <c r="CO114">
        <v>35</v>
      </c>
      <c r="CP114">
        <v>410</v>
      </c>
      <c r="CQ114">
        <v>26.610900000000001</v>
      </c>
      <c r="CR114">
        <v>98.189300000000003</v>
      </c>
      <c r="CS114">
        <v>104.756</v>
      </c>
    </row>
    <row r="115" spans="1:97" x14ac:dyDescent="0.25">
      <c r="A115">
        <v>99</v>
      </c>
      <c r="B115">
        <v>1587216772</v>
      </c>
      <c r="C115">
        <v>8144.4000000953702</v>
      </c>
      <c r="D115" t="s">
        <v>433</v>
      </c>
      <c r="E115" t="s">
        <v>434</v>
      </c>
      <c r="F115">
        <v>1587216763.37097</v>
      </c>
      <c r="G115">
        <f t="shared" si="87"/>
        <v>3.1836341641632585E-4</v>
      </c>
      <c r="H115">
        <f t="shared" si="88"/>
        <v>-1.9956444184453885</v>
      </c>
      <c r="I115">
        <f t="shared" si="89"/>
        <v>412.71300000000002</v>
      </c>
      <c r="J115">
        <f t="shared" si="90"/>
        <v>671.58818550485421</v>
      </c>
      <c r="K115">
        <f t="shared" si="91"/>
        <v>68.285252703119681</v>
      </c>
      <c r="L115">
        <f t="shared" si="92"/>
        <v>41.963530787363638</v>
      </c>
      <c r="M115">
        <f t="shared" si="93"/>
        <v>1.1289143985814354E-2</v>
      </c>
      <c r="N115">
        <f t="shared" si="94"/>
        <v>2.7919301530696812</v>
      </c>
      <c r="O115">
        <f t="shared" si="95"/>
        <v>1.1263845604602401E-2</v>
      </c>
      <c r="P115">
        <f t="shared" si="96"/>
        <v>7.0421716935492274E-3</v>
      </c>
      <c r="Q115">
        <f t="shared" si="97"/>
        <v>-1.1073192347225803E-2</v>
      </c>
      <c r="R115">
        <f t="shared" si="98"/>
        <v>34.490089749743753</v>
      </c>
      <c r="S115">
        <f t="shared" si="99"/>
        <v>34.547074193548397</v>
      </c>
      <c r="T115">
        <f t="shared" si="100"/>
        <v>5.5082363392915727</v>
      </c>
      <c r="U115">
        <f t="shared" si="101"/>
        <v>49.864893919363645</v>
      </c>
      <c r="V115">
        <f t="shared" si="102"/>
        <v>2.7511333663139959</v>
      </c>
      <c r="W115">
        <f t="shared" si="103"/>
        <v>5.5171748099230786</v>
      </c>
      <c r="X115">
        <f t="shared" si="104"/>
        <v>2.7571029729775769</v>
      </c>
      <c r="Y115">
        <f t="shared" si="105"/>
        <v>-14.039826663959969</v>
      </c>
      <c r="Z115">
        <f t="shared" si="106"/>
        <v>4.3931991469509351</v>
      </c>
      <c r="AA115">
        <f t="shared" si="107"/>
        <v>0.36591833554343944</v>
      </c>
      <c r="AB115">
        <f t="shared" si="108"/>
        <v>-9.291782373812822</v>
      </c>
      <c r="AC115">
        <v>-1.22224849972051E-3</v>
      </c>
      <c r="AD115">
        <v>2.3606692693486302E-2</v>
      </c>
      <c r="AE115">
        <v>2.6789061347819598</v>
      </c>
      <c r="AF115">
        <v>0</v>
      </c>
      <c r="AG115">
        <v>0</v>
      </c>
      <c r="AH115">
        <f t="shared" si="109"/>
        <v>1</v>
      </c>
      <c r="AI115">
        <f t="shared" si="110"/>
        <v>0</v>
      </c>
      <c r="AJ115">
        <f t="shared" si="111"/>
        <v>52419.830152864793</v>
      </c>
      <c r="AK115">
        <f t="shared" si="112"/>
        <v>-5.7944491612903201E-2</v>
      </c>
      <c r="AL115">
        <f t="shared" si="113"/>
        <v>-2.8392800890322568E-2</v>
      </c>
      <c r="AM115">
        <f t="shared" si="114"/>
        <v>0.49</v>
      </c>
      <c r="AN115">
        <f t="shared" si="115"/>
        <v>0.39</v>
      </c>
      <c r="AO115">
        <v>8.77</v>
      </c>
      <c r="AP115">
        <v>0.5</v>
      </c>
      <c r="AQ115" t="s">
        <v>195</v>
      </c>
      <c r="AR115">
        <v>1587216763.37097</v>
      </c>
      <c r="AS115">
        <v>412.71300000000002</v>
      </c>
      <c r="AT115">
        <v>409.98819354838702</v>
      </c>
      <c r="AU115">
        <v>27.057506451612898</v>
      </c>
      <c r="AV115">
        <v>26.604774193548401</v>
      </c>
      <c r="AW115">
        <v>600.02380645161304</v>
      </c>
      <c r="AX115">
        <v>101.549870967742</v>
      </c>
      <c r="AY115">
        <v>0.127398193548387</v>
      </c>
      <c r="AZ115">
        <v>34.576261290322599</v>
      </c>
      <c r="BA115">
        <v>34.547074193548397</v>
      </c>
      <c r="BB115">
        <v>34.748196774193502</v>
      </c>
      <c r="BC115">
        <v>10009.117741935501</v>
      </c>
      <c r="BD115">
        <v>-5.7944491612903201E-2</v>
      </c>
      <c r="BE115">
        <v>0.282605</v>
      </c>
      <c r="BF115">
        <v>1587216732</v>
      </c>
      <c r="BG115" t="s">
        <v>426</v>
      </c>
      <c r="BH115">
        <v>17</v>
      </c>
      <c r="BI115">
        <v>7.5529999999999999</v>
      </c>
      <c r="BJ115">
        <v>0.372</v>
      </c>
      <c r="BK115">
        <v>410</v>
      </c>
      <c r="BL115">
        <v>27</v>
      </c>
      <c r="BM115">
        <v>0.28000000000000003</v>
      </c>
      <c r="BN115">
        <v>0.13</v>
      </c>
      <c r="BO115">
        <v>2.7280292307692302</v>
      </c>
      <c r="BP115">
        <v>-2.4162281225988499E-2</v>
      </c>
      <c r="BQ115">
        <v>2.8056528778532E-2</v>
      </c>
      <c r="BR115">
        <v>1</v>
      </c>
      <c r="BS115">
        <v>0.45238128846153802</v>
      </c>
      <c r="BT115">
        <v>4.43107145906274E-3</v>
      </c>
      <c r="BU115">
        <v>1.0069128435382399E-3</v>
      </c>
      <c r="BV115">
        <v>1</v>
      </c>
      <c r="BW115">
        <v>2</v>
      </c>
      <c r="BX115">
        <v>2</v>
      </c>
      <c r="BY115" t="s">
        <v>217</v>
      </c>
      <c r="BZ115">
        <v>100</v>
      </c>
      <c r="CA115">
        <v>100</v>
      </c>
      <c r="CB115">
        <v>7.5529999999999999</v>
      </c>
      <c r="CC115">
        <v>0.372</v>
      </c>
      <c r="CD115">
        <v>2</v>
      </c>
      <c r="CE115">
        <v>643.79300000000001</v>
      </c>
      <c r="CF115">
        <v>346.09100000000001</v>
      </c>
      <c r="CG115">
        <v>34.999499999999998</v>
      </c>
      <c r="CH115">
        <v>37.5214</v>
      </c>
      <c r="CI115">
        <v>30.000299999999999</v>
      </c>
      <c r="CJ115">
        <v>37.3005</v>
      </c>
      <c r="CK115">
        <v>37.348700000000001</v>
      </c>
      <c r="CL115">
        <v>20.040900000000001</v>
      </c>
      <c r="CM115">
        <v>19.074300000000001</v>
      </c>
      <c r="CN115">
        <v>100</v>
      </c>
      <c r="CO115">
        <v>35</v>
      </c>
      <c r="CP115">
        <v>410</v>
      </c>
      <c r="CQ115">
        <v>26.609100000000002</v>
      </c>
      <c r="CR115">
        <v>98.189400000000006</v>
      </c>
      <c r="CS115">
        <v>104.754</v>
      </c>
    </row>
    <row r="116" spans="1:97" x14ac:dyDescent="0.25">
      <c r="A116">
        <v>100</v>
      </c>
      <c r="B116">
        <v>1587216777</v>
      </c>
      <c r="C116">
        <v>8149.4000000953702</v>
      </c>
      <c r="D116" t="s">
        <v>435</v>
      </c>
      <c r="E116" t="s">
        <v>436</v>
      </c>
      <c r="F116">
        <v>1587216768.37097</v>
      </c>
      <c r="G116">
        <f t="shared" si="87"/>
        <v>3.1863548756649505E-4</v>
      </c>
      <c r="H116">
        <f t="shared" si="88"/>
        <v>-1.9935845717364689</v>
      </c>
      <c r="I116">
        <f t="shared" si="89"/>
        <v>412.71712903225801</v>
      </c>
      <c r="J116">
        <f t="shared" si="90"/>
        <v>671.08036040720037</v>
      </c>
      <c r="K116">
        <f t="shared" si="91"/>
        <v>68.233293436254613</v>
      </c>
      <c r="L116">
        <f t="shared" si="92"/>
        <v>41.963750741176455</v>
      </c>
      <c r="M116">
        <f t="shared" si="93"/>
        <v>1.1298343957123303E-2</v>
      </c>
      <c r="N116">
        <f t="shared" si="94"/>
        <v>2.7905593423353854</v>
      </c>
      <c r="O116">
        <f t="shared" si="95"/>
        <v>1.127299195832393E-2</v>
      </c>
      <c r="P116">
        <f t="shared" si="96"/>
        <v>7.0478929656924462E-3</v>
      </c>
      <c r="Q116">
        <f t="shared" si="97"/>
        <v>-1.2367120830580648E-2</v>
      </c>
      <c r="R116">
        <f t="shared" si="98"/>
        <v>34.491462765297399</v>
      </c>
      <c r="S116">
        <f t="shared" si="99"/>
        <v>34.548264516129002</v>
      </c>
      <c r="T116">
        <f t="shared" si="100"/>
        <v>5.5086006260154994</v>
      </c>
      <c r="U116">
        <f t="shared" si="101"/>
        <v>49.865643783056854</v>
      </c>
      <c r="V116">
        <f t="shared" si="102"/>
        <v>2.7514029896853427</v>
      </c>
      <c r="W116">
        <f t="shared" si="103"/>
        <v>5.5176325440727654</v>
      </c>
      <c r="X116">
        <f t="shared" si="104"/>
        <v>2.7571976363301567</v>
      </c>
      <c r="Y116">
        <f t="shared" si="105"/>
        <v>-14.051825001682431</v>
      </c>
      <c r="Z116">
        <f t="shared" si="106"/>
        <v>4.4366608244705397</v>
      </c>
      <c r="AA116">
        <f t="shared" si="107"/>
        <v>0.36972471385772365</v>
      </c>
      <c r="AB116">
        <f t="shared" si="108"/>
        <v>-9.257806584184749</v>
      </c>
      <c r="AC116">
        <v>-1.22131717210464E-3</v>
      </c>
      <c r="AD116">
        <v>2.35887048908178E-2</v>
      </c>
      <c r="AE116">
        <v>2.67762144596928</v>
      </c>
      <c r="AF116">
        <v>0</v>
      </c>
      <c r="AG116">
        <v>0</v>
      </c>
      <c r="AH116">
        <f t="shared" si="109"/>
        <v>1</v>
      </c>
      <c r="AI116">
        <f t="shared" si="110"/>
        <v>0</v>
      </c>
      <c r="AJ116">
        <f t="shared" si="111"/>
        <v>52381.260531752829</v>
      </c>
      <c r="AK116">
        <f t="shared" si="112"/>
        <v>-6.4715441290322598E-2</v>
      </c>
      <c r="AL116">
        <f t="shared" si="113"/>
        <v>-3.1710566232258069E-2</v>
      </c>
      <c r="AM116">
        <f t="shared" si="114"/>
        <v>0.49</v>
      </c>
      <c r="AN116">
        <f t="shared" si="115"/>
        <v>0.39</v>
      </c>
      <c r="AO116">
        <v>8.77</v>
      </c>
      <c r="AP116">
        <v>0.5</v>
      </c>
      <c r="AQ116" t="s">
        <v>195</v>
      </c>
      <c r="AR116">
        <v>1587216768.37097</v>
      </c>
      <c r="AS116">
        <v>412.71712903225801</v>
      </c>
      <c r="AT116">
        <v>409.99545161290303</v>
      </c>
      <c r="AU116">
        <v>27.0602870967742</v>
      </c>
      <c r="AV116">
        <v>26.607161290322601</v>
      </c>
      <c r="AW116">
        <v>600.01329032258104</v>
      </c>
      <c r="AX116">
        <v>101.549419354839</v>
      </c>
      <c r="AY116">
        <v>0.12736551612903199</v>
      </c>
      <c r="AZ116">
        <v>34.577754838709701</v>
      </c>
      <c r="BA116">
        <v>34.548264516129002</v>
      </c>
      <c r="BB116">
        <v>34.747193548387102</v>
      </c>
      <c r="BC116">
        <v>10001.535483871001</v>
      </c>
      <c r="BD116">
        <v>-6.4715441290322598E-2</v>
      </c>
      <c r="BE116">
        <v>0.282605</v>
      </c>
      <c r="BF116">
        <v>1587216732</v>
      </c>
      <c r="BG116" t="s">
        <v>426</v>
      </c>
      <c r="BH116">
        <v>17</v>
      </c>
      <c r="BI116">
        <v>7.5529999999999999</v>
      </c>
      <c r="BJ116">
        <v>0.372</v>
      </c>
      <c r="BK116">
        <v>410</v>
      </c>
      <c r="BL116">
        <v>27</v>
      </c>
      <c r="BM116">
        <v>0.28000000000000003</v>
      </c>
      <c r="BN116">
        <v>0.13</v>
      </c>
      <c r="BO116">
        <v>2.7248407692307701</v>
      </c>
      <c r="BP116">
        <v>2.3655562195850799E-2</v>
      </c>
      <c r="BQ116">
        <v>2.3583635774226199E-2</v>
      </c>
      <c r="BR116">
        <v>1</v>
      </c>
      <c r="BS116">
        <v>0.45269419230769198</v>
      </c>
      <c r="BT116">
        <v>3.4081004012638202E-3</v>
      </c>
      <c r="BU116">
        <v>8.9628511171350696E-4</v>
      </c>
      <c r="BV116">
        <v>1</v>
      </c>
      <c r="BW116">
        <v>2</v>
      </c>
      <c r="BX116">
        <v>2</v>
      </c>
      <c r="BY116" t="s">
        <v>217</v>
      </c>
      <c r="BZ116">
        <v>100</v>
      </c>
      <c r="CA116">
        <v>100</v>
      </c>
      <c r="CB116">
        <v>7.5529999999999999</v>
      </c>
      <c r="CC116">
        <v>0.372</v>
      </c>
      <c r="CD116">
        <v>2</v>
      </c>
      <c r="CE116">
        <v>644.05399999999997</v>
      </c>
      <c r="CF116">
        <v>345.96699999999998</v>
      </c>
      <c r="CG116">
        <v>34.999499999999998</v>
      </c>
      <c r="CH116">
        <v>37.5246</v>
      </c>
      <c r="CI116">
        <v>30.000299999999999</v>
      </c>
      <c r="CJ116">
        <v>37.304900000000004</v>
      </c>
      <c r="CK116">
        <v>37.353000000000002</v>
      </c>
      <c r="CL116">
        <v>20.039899999999999</v>
      </c>
      <c r="CM116">
        <v>19.074300000000001</v>
      </c>
      <c r="CN116">
        <v>100</v>
      </c>
      <c r="CO116">
        <v>35</v>
      </c>
      <c r="CP116">
        <v>410</v>
      </c>
      <c r="CQ116">
        <v>26.6142</v>
      </c>
      <c r="CR116">
        <v>98.188900000000004</v>
      </c>
      <c r="CS116">
        <v>104.754</v>
      </c>
    </row>
    <row r="117" spans="1:97" x14ac:dyDescent="0.25">
      <c r="A117">
        <v>101</v>
      </c>
      <c r="B117">
        <v>1587217120</v>
      </c>
      <c r="C117">
        <v>8492.4000000953693</v>
      </c>
      <c r="D117" t="s">
        <v>438</v>
      </c>
      <c r="E117" t="s">
        <v>439</v>
      </c>
      <c r="F117">
        <v>1587217112</v>
      </c>
      <c r="G117">
        <f t="shared" si="87"/>
        <v>3.7611625580300645E-4</v>
      </c>
      <c r="H117">
        <f t="shared" si="88"/>
        <v>-4.3262509762072359</v>
      </c>
      <c r="I117">
        <f t="shared" si="89"/>
        <v>415.35232258064502</v>
      </c>
      <c r="J117">
        <f t="shared" si="90"/>
        <v>905.22363961663314</v>
      </c>
      <c r="K117">
        <f t="shared" si="91"/>
        <v>92.060848712284809</v>
      </c>
      <c r="L117">
        <f t="shared" si="92"/>
        <v>42.241149764478905</v>
      </c>
      <c r="M117">
        <f t="shared" si="93"/>
        <v>1.3349452217291521E-2</v>
      </c>
      <c r="N117">
        <f t="shared" si="94"/>
        <v>2.7869346179817724</v>
      </c>
      <c r="O117">
        <f t="shared" si="95"/>
        <v>1.3314029538101572E-2</v>
      </c>
      <c r="P117">
        <f t="shared" si="96"/>
        <v>8.3244431571916442E-3</v>
      </c>
      <c r="Q117">
        <f t="shared" si="97"/>
        <v>1.0061482932967748E-2</v>
      </c>
      <c r="R117">
        <f t="shared" si="98"/>
        <v>34.575110182691837</v>
      </c>
      <c r="S117">
        <f t="shared" si="99"/>
        <v>34.617435483870999</v>
      </c>
      <c r="T117">
        <f t="shared" si="100"/>
        <v>5.5298057369765434</v>
      </c>
      <c r="U117">
        <f t="shared" si="101"/>
        <v>50.00130421988991</v>
      </c>
      <c r="V117">
        <f t="shared" si="102"/>
        <v>2.7741232847194781</v>
      </c>
      <c r="W117">
        <f t="shared" si="103"/>
        <v>5.5481018505432615</v>
      </c>
      <c r="X117">
        <f t="shared" si="104"/>
        <v>2.7556824522570653</v>
      </c>
      <c r="Y117">
        <f t="shared" si="105"/>
        <v>-16.586726880912586</v>
      </c>
      <c r="Z117">
        <f t="shared" si="106"/>
        <v>8.9393438630077053</v>
      </c>
      <c r="AA117">
        <f t="shared" si="107"/>
        <v>0.74653282260673437</v>
      </c>
      <c r="AB117">
        <f t="shared" si="108"/>
        <v>-6.890788712365179</v>
      </c>
      <c r="AC117">
        <v>-1.2213150755647599E-3</v>
      </c>
      <c r="AD117">
        <v>2.35886643979289E-2</v>
      </c>
      <c r="AE117">
        <v>2.6776185532293</v>
      </c>
      <c r="AF117">
        <v>0</v>
      </c>
      <c r="AG117">
        <v>0</v>
      </c>
      <c r="AH117">
        <f t="shared" si="109"/>
        <v>1</v>
      </c>
      <c r="AI117">
        <f t="shared" si="110"/>
        <v>0</v>
      </c>
      <c r="AJ117">
        <f t="shared" si="111"/>
        <v>52364.76965420026</v>
      </c>
      <c r="AK117">
        <f t="shared" si="112"/>
        <v>5.2650355483871002E-2</v>
      </c>
      <c r="AL117">
        <f t="shared" si="113"/>
        <v>2.579867418709679E-2</v>
      </c>
      <c r="AM117">
        <f t="shared" si="114"/>
        <v>0.49</v>
      </c>
      <c r="AN117">
        <f t="shared" si="115"/>
        <v>0.39</v>
      </c>
      <c r="AO117">
        <v>7.72</v>
      </c>
      <c r="AP117">
        <v>0.5</v>
      </c>
      <c r="AQ117" t="s">
        <v>195</v>
      </c>
      <c r="AR117">
        <v>1587217112</v>
      </c>
      <c r="AS117">
        <v>415.35232258064502</v>
      </c>
      <c r="AT117">
        <v>409.98703225806503</v>
      </c>
      <c r="AU117">
        <v>27.2776322580645</v>
      </c>
      <c r="AV117">
        <v>26.806909677419299</v>
      </c>
      <c r="AW117">
        <v>600.01661290322602</v>
      </c>
      <c r="AX117">
        <v>101.57219354838701</v>
      </c>
      <c r="AY117">
        <v>0.12736961290322599</v>
      </c>
      <c r="AZ117">
        <v>34.676932258064497</v>
      </c>
      <c r="BA117">
        <v>34.617435483870999</v>
      </c>
      <c r="BB117">
        <v>34.789964516128997</v>
      </c>
      <c r="BC117">
        <v>9999.2758064516092</v>
      </c>
      <c r="BD117">
        <v>5.2650355483871002E-2</v>
      </c>
      <c r="BE117">
        <v>0.282605</v>
      </c>
      <c r="BF117">
        <v>1587217093</v>
      </c>
      <c r="BG117" t="s">
        <v>440</v>
      </c>
      <c r="BH117">
        <v>18</v>
      </c>
      <c r="BI117">
        <v>7.5460000000000003</v>
      </c>
      <c r="BJ117">
        <v>0.371</v>
      </c>
      <c r="BK117">
        <v>410</v>
      </c>
      <c r="BL117">
        <v>27</v>
      </c>
      <c r="BM117">
        <v>0.31</v>
      </c>
      <c r="BN117">
        <v>0.13</v>
      </c>
      <c r="BO117">
        <v>4.9024196192307699</v>
      </c>
      <c r="BP117">
        <v>5.8016953752359903</v>
      </c>
      <c r="BQ117">
        <v>1.26884376258836</v>
      </c>
      <c r="BR117">
        <v>0</v>
      </c>
      <c r="BS117">
        <v>0.42722526192307703</v>
      </c>
      <c r="BT117">
        <v>0.52967649574060804</v>
      </c>
      <c r="BU117">
        <v>0.111985414151079</v>
      </c>
      <c r="BV117">
        <v>0</v>
      </c>
      <c r="BW117">
        <v>0</v>
      </c>
      <c r="BX117">
        <v>2</v>
      </c>
      <c r="BY117" t="s">
        <v>197</v>
      </c>
      <c r="BZ117">
        <v>100</v>
      </c>
      <c r="CA117">
        <v>100</v>
      </c>
      <c r="CB117">
        <v>7.5460000000000003</v>
      </c>
      <c r="CC117">
        <v>0.371</v>
      </c>
      <c r="CD117">
        <v>2</v>
      </c>
      <c r="CE117">
        <v>643.81299999999999</v>
      </c>
      <c r="CF117">
        <v>343.08100000000002</v>
      </c>
      <c r="CG117">
        <v>34.997799999999998</v>
      </c>
      <c r="CH117">
        <v>37.753599999999999</v>
      </c>
      <c r="CI117">
        <v>30.000299999999999</v>
      </c>
      <c r="CJ117">
        <v>37.556699999999999</v>
      </c>
      <c r="CK117">
        <v>37.604900000000001</v>
      </c>
      <c r="CL117">
        <v>20.060600000000001</v>
      </c>
      <c r="CM117">
        <v>19.446100000000001</v>
      </c>
      <c r="CN117">
        <v>100</v>
      </c>
      <c r="CO117">
        <v>35</v>
      </c>
      <c r="CP117">
        <v>410</v>
      </c>
      <c r="CQ117">
        <v>26.788699999999999</v>
      </c>
      <c r="CR117">
        <v>98.165099999999995</v>
      </c>
      <c r="CS117">
        <v>104.712</v>
      </c>
    </row>
    <row r="118" spans="1:97" x14ac:dyDescent="0.25">
      <c r="A118">
        <v>102</v>
      </c>
      <c r="B118">
        <v>1587217125</v>
      </c>
      <c r="C118">
        <v>8497.4000000953693</v>
      </c>
      <c r="D118" t="s">
        <v>441</v>
      </c>
      <c r="E118" t="s">
        <v>442</v>
      </c>
      <c r="F118">
        <v>1587217116.64516</v>
      </c>
      <c r="G118">
        <f t="shared" si="87"/>
        <v>3.7665985451663475E-4</v>
      </c>
      <c r="H118">
        <f t="shared" si="88"/>
        <v>-4.3303321347821502</v>
      </c>
      <c r="I118">
        <f t="shared" si="89"/>
        <v>415.35887096774201</v>
      </c>
      <c r="J118">
        <f t="shared" si="90"/>
        <v>904.92854456582893</v>
      </c>
      <c r="K118">
        <f t="shared" si="91"/>
        <v>92.031079640743172</v>
      </c>
      <c r="L118">
        <f t="shared" si="92"/>
        <v>42.241926794188657</v>
      </c>
      <c r="M118">
        <f t="shared" si="93"/>
        <v>1.3370095942297568E-2</v>
      </c>
      <c r="N118">
        <f t="shared" si="94"/>
        <v>2.7868433861341733</v>
      </c>
      <c r="O118">
        <f t="shared" si="95"/>
        <v>1.3334562619991682E-2</v>
      </c>
      <c r="P118">
        <f t="shared" si="96"/>
        <v>8.3372862372302591E-3</v>
      </c>
      <c r="Q118">
        <f t="shared" si="97"/>
        <v>7.4735166077419266E-3</v>
      </c>
      <c r="R118">
        <f t="shared" si="98"/>
        <v>34.574843945008269</v>
      </c>
      <c r="S118">
        <f t="shared" si="99"/>
        <v>34.616767741935497</v>
      </c>
      <c r="T118">
        <f t="shared" si="100"/>
        <v>5.5296006947273728</v>
      </c>
      <c r="U118">
        <f t="shared" si="101"/>
        <v>50.002517408286316</v>
      </c>
      <c r="V118">
        <f t="shared" si="102"/>
        <v>2.7741751951062232</v>
      </c>
      <c r="W118">
        <f t="shared" si="103"/>
        <v>5.5480710550115075</v>
      </c>
      <c r="X118">
        <f t="shared" si="104"/>
        <v>2.7554254996211496</v>
      </c>
      <c r="Y118">
        <f t="shared" si="105"/>
        <v>-16.610699584183592</v>
      </c>
      <c r="Z118">
        <f t="shared" si="106"/>
        <v>9.0243512186775874</v>
      </c>
      <c r="AA118">
        <f t="shared" si="107"/>
        <v>0.75365371536079984</v>
      </c>
      <c r="AB118">
        <f t="shared" si="108"/>
        <v>-6.8252211335374628</v>
      </c>
      <c r="AC118">
        <v>-1.2212529835027E-3</v>
      </c>
      <c r="AD118">
        <v>2.3587465142435302E-2</v>
      </c>
      <c r="AE118">
        <v>2.6775328790465598</v>
      </c>
      <c r="AF118">
        <v>0</v>
      </c>
      <c r="AG118">
        <v>0</v>
      </c>
      <c r="AH118">
        <f t="shared" si="109"/>
        <v>1</v>
      </c>
      <c r="AI118">
        <f t="shared" si="110"/>
        <v>0</v>
      </c>
      <c r="AJ118">
        <f t="shared" si="111"/>
        <v>52362.237253479238</v>
      </c>
      <c r="AK118">
        <f t="shared" si="112"/>
        <v>3.9107883870967697E-2</v>
      </c>
      <c r="AL118">
        <f t="shared" si="113"/>
        <v>1.9162863096774171E-2</v>
      </c>
      <c r="AM118">
        <f t="shared" si="114"/>
        <v>0.49</v>
      </c>
      <c r="AN118">
        <f t="shared" si="115"/>
        <v>0.39</v>
      </c>
      <c r="AO118">
        <v>7.72</v>
      </c>
      <c r="AP118">
        <v>0.5</v>
      </c>
      <c r="AQ118" t="s">
        <v>195</v>
      </c>
      <c r="AR118">
        <v>1587217116.64516</v>
      </c>
      <c r="AS118">
        <v>415.35887096774201</v>
      </c>
      <c r="AT118">
        <v>409.98858064516099</v>
      </c>
      <c r="AU118">
        <v>27.2780709677419</v>
      </c>
      <c r="AV118">
        <v>26.806664516129</v>
      </c>
      <c r="AW118">
        <v>600.01183870967702</v>
      </c>
      <c r="AX118">
        <v>101.57238709677399</v>
      </c>
      <c r="AY118">
        <v>0.12744345161290299</v>
      </c>
      <c r="AZ118">
        <v>34.676832258064501</v>
      </c>
      <c r="BA118">
        <v>34.616767741935497</v>
      </c>
      <c r="BB118">
        <v>34.791609677419402</v>
      </c>
      <c r="BC118">
        <v>9998.7483870967699</v>
      </c>
      <c r="BD118">
        <v>3.9107883870967697E-2</v>
      </c>
      <c r="BE118">
        <v>0.282605</v>
      </c>
      <c r="BF118">
        <v>1587217093</v>
      </c>
      <c r="BG118" t="s">
        <v>440</v>
      </c>
      <c r="BH118">
        <v>18</v>
      </c>
      <c r="BI118">
        <v>7.5460000000000003</v>
      </c>
      <c r="BJ118">
        <v>0.371</v>
      </c>
      <c r="BK118">
        <v>410</v>
      </c>
      <c r="BL118">
        <v>27</v>
      </c>
      <c r="BM118">
        <v>0.31</v>
      </c>
      <c r="BN118">
        <v>0.13</v>
      </c>
      <c r="BO118">
        <v>5.3780248076923103</v>
      </c>
      <c r="BP118">
        <v>-9.1472773841028199E-2</v>
      </c>
      <c r="BQ118">
        <v>3.3257998141013101E-2</v>
      </c>
      <c r="BR118">
        <v>1</v>
      </c>
      <c r="BS118">
        <v>0.47058588461538498</v>
      </c>
      <c r="BT118">
        <v>8.4666438999405503E-3</v>
      </c>
      <c r="BU118">
        <v>1.22554000113366E-3</v>
      </c>
      <c r="BV118">
        <v>1</v>
      </c>
      <c r="BW118">
        <v>2</v>
      </c>
      <c r="BX118">
        <v>2</v>
      </c>
      <c r="BY118" t="s">
        <v>217</v>
      </c>
      <c r="BZ118">
        <v>100</v>
      </c>
      <c r="CA118">
        <v>100</v>
      </c>
      <c r="CB118">
        <v>7.5460000000000003</v>
      </c>
      <c r="CC118">
        <v>0.371</v>
      </c>
      <c r="CD118">
        <v>2</v>
      </c>
      <c r="CE118">
        <v>644.28099999999995</v>
      </c>
      <c r="CF118">
        <v>343.00700000000001</v>
      </c>
      <c r="CG118">
        <v>34.997900000000001</v>
      </c>
      <c r="CH118">
        <v>37.754199999999997</v>
      </c>
      <c r="CI118">
        <v>30.0001</v>
      </c>
      <c r="CJ118">
        <v>37.560099999999998</v>
      </c>
      <c r="CK118">
        <v>37.606299999999997</v>
      </c>
      <c r="CL118">
        <v>20.060600000000001</v>
      </c>
      <c r="CM118">
        <v>19.446100000000001</v>
      </c>
      <c r="CN118">
        <v>100</v>
      </c>
      <c r="CO118">
        <v>35</v>
      </c>
      <c r="CP118">
        <v>410</v>
      </c>
      <c r="CQ118">
        <v>26.788699999999999</v>
      </c>
      <c r="CR118">
        <v>98.166399999999996</v>
      </c>
      <c r="CS118">
        <v>104.712</v>
      </c>
    </row>
    <row r="119" spans="1:97" x14ac:dyDescent="0.25">
      <c r="A119">
        <v>103</v>
      </c>
      <c r="B119">
        <v>1587217130</v>
      </c>
      <c r="C119">
        <v>8502.4000000953693</v>
      </c>
      <c r="D119" t="s">
        <v>443</v>
      </c>
      <c r="E119" t="s">
        <v>444</v>
      </c>
      <c r="F119">
        <v>1587217121.4354801</v>
      </c>
      <c r="G119">
        <f t="shared" si="87"/>
        <v>3.7667288326069477E-4</v>
      </c>
      <c r="H119">
        <f t="shared" si="88"/>
        <v>-4.3506293088769228</v>
      </c>
      <c r="I119">
        <f t="shared" si="89"/>
        <v>415.37661290322598</v>
      </c>
      <c r="J119">
        <f t="shared" si="90"/>
        <v>907.47348415384761</v>
      </c>
      <c r="K119">
        <f t="shared" si="91"/>
        <v>92.290013936533299</v>
      </c>
      <c r="L119">
        <f t="shared" si="92"/>
        <v>42.243783496873625</v>
      </c>
      <c r="M119">
        <f t="shared" si="93"/>
        <v>1.3365966449727217E-2</v>
      </c>
      <c r="N119">
        <f t="shared" si="94"/>
        <v>2.7869183097342511</v>
      </c>
      <c r="O119">
        <f t="shared" si="95"/>
        <v>1.3330455994179388E-2</v>
      </c>
      <c r="P119">
        <f t="shared" si="96"/>
        <v>8.3347175493379104E-3</v>
      </c>
      <c r="Q119">
        <f t="shared" si="97"/>
        <v>4.2580656035806491E-3</v>
      </c>
      <c r="R119">
        <f t="shared" si="98"/>
        <v>34.575955540073593</v>
      </c>
      <c r="S119">
        <f t="shared" si="99"/>
        <v>34.6200451612903</v>
      </c>
      <c r="T119">
        <f t="shared" si="100"/>
        <v>5.5306071490642505</v>
      </c>
      <c r="U119">
        <f t="shared" si="101"/>
        <v>50.000708175881627</v>
      </c>
      <c r="V119">
        <f t="shared" si="102"/>
        <v>2.7742491668639695</v>
      </c>
      <c r="W119">
        <f t="shared" si="103"/>
        <v>5.5484197485869968</v>
      </c>
      <c r="X119">
        <f t="shared" si="104"/>
        <v>2.7563579822002811</v>
      </c>
      <c r="Y119">
        <f t="shared" si="105"/>
        <v>-16.611274151796639</v>
      </c>
      <c r="Z119">
        <f t="shared" si="106"/>
        <v>8.7022869134277094</v>
      </c>
      <c r="AA119">
        <f t="shared" si="107"/>
        <v>0.7267531359832784</v>
      </c>
      <c r="AB119">
        <f t="shared" si="108"/>
        <v>-7.17797603678207</v>
      </c>
      <c r="AC119">
        <v>-1.22130397608583E-3</v>
      </c>
      <c r="AD119">
        <v>2.3588450020911301E-2</v>
      </c>
      <c r="AE119">
        <v>2.6776032384611699</v>
      </c>
      <c r="AF119">
        <v>0</v>
      </c>
      <c r="AG119">
        <v>0</v>
      </c>
      <c r="AH119">
        <f t="shared" si="109"/>
        <v>1</v>
      </c>
      <c r="AI119">
        <f t="shared" si="110"/>
        <v>0</v>
      </c>
      <c r="AJ119">
        <f t="shared" si="111"/>
        <v>52364.144989582113</v>
      </c>
      <c r="AK119">
        <f t="shared" si="112"/>
        <v>2.2281871290322601E-2</v>
      </c>
      <c r="AL119">
        <f t="shared" si="113"/>
        <v>1.0918116932258075E-2</v>
      </c>
      <c r="AM119">
        <f t="shared" si="114"/>
        <v>0.49</v>
      </c>
      <c r="AN119">
        <f t="shared" si="115"/>
        <v>0.39</v>
      </c>
      <c r="AO119">
        <v>7.72</v>
      </c>
      <c r="AP119">
        <v>0.5</v>
      </c>
      <c r="AQ119" t="s">
        <v>195</v>
      </c>
      <c r="AR119">
        <v>1587217121.4354801</v>
      </c>
      <c r="AS119">
        <v>415.37661290322598</v>
      </c>
      <c r="AT119">
        <v>409.98025806451602</v>
      </c>
      <c r="AU119">
        <v>27.278764516129002</v>
      </c>
      <c r="AV119">
        <v>26.8073451612903</v>
      </c>
      <c r="AW119">
        <v>600.01574193548402</v>
      </c>
      <c r="AX119">
        <v>101.572548387097</v>
      </c>
      <c r="AY119">
        <v>0.12740819354838701</v>
      </c>
      <c r="AZ119">
        <v>34.677964516129002</v>
      </c>
      <c r="BA119">
        <v>34.6200451612903</v>
      </c>
      <c r="BB119">
        <v>34.796545161290297</v>
      </c>
      <c r="BC119">
        <v>9999.15</v>
      </c>
      <c r="BD119">
        <v>2.2281871290322601E-2</v>
      </c>
      <c r="BE119">
        <v>0.282605</v>
      </c>
      <c r="BF119">
        <v>1587217093</v>
      </c>
      <c r="BG119" t="s">
        <v>440</v>
      </c>
      <c r="BH119">
        <v>18</v>
      </c>
      <c r="BI119">
        <v>7.5460000000000003</v>
      </c>
      <c r="BJ119">
        <v>0.371</v>
      </c>
      <c r="BK119">
        <v>410</v>
      </c>
      <c r="BL119">
        <v>27</v>
      </c>
      <c r="BM119">
        <v>0.31</v>
      </c>
      <c r="BN119">
        <v>0.13</v>
      </c>
      <c r="BO119">
        <v>5.3793294230769204</v>
      </c>
      <c r="BP119">
        <v>0.19860081960217499</v>
      </c>
      <c r="BQ119">
        <v>3.5579514385358398E-2</v>
      </c>
      <c r="BR119">
        <v>0</v>
      </c>
      <c r="BS119">
        <v>0.471087634615385</v>
      </c>
      <c r="BT119">
        <v>4.8824673439768398E-3</v>
      </c>
      <c r="BU119">
        <v>8.7699153642188503E-4</v>
      </c>
      <c r="BV119">
        <v>1</v>
      </c>
      <c r="BW119">
        <v>1</v>
      </c>
      <c r="BX119">
        <v>2</v>
      </c>
      <c r="BY119" t="s">
        <v>229</v>
      </c>
      <c r="BZ119">
        <v>100</v>
      </c>
      <c r="CA119">
        <v>100</v>
      </c>
      <c r="CB119">
        <v>7.5460000000000003</v>
      </c>
      <c r="CC119">
        <v>0.371</v>
      </c>
      <c r="CD119">
        <v>2</v>
      </c>
      <c r="CE119">
        <v>644.39</v>
      </c>
      <c r="CF119">
        <v>342.952</v>
      </c>
      <c r="CG119">
        <v>34.997999999999998</v>
      </c>
      <c r="CH119">
        <v>37.757199999999997</v>
      </c>
      <c r="CI119">
        <v>30.0001</v>
      </c>
      <c r="CJ119">
        <v>37.561</v>
      </c>
      <c r="CK119">
        <v>37.608499999999999</v>
      </c>
      <c r="CL119">
        <v>20.0624</v>
      </c>
      <c r="CM119">
        <v>19.446100000000001</v>
      </c>
      <c r="CN119">
        <v>100</v>
      </c>
      <c r="CO119">
        <v>35</v>
      </c>
      <c r="CP119">
        <v>410</v>
      </c>
      <c r="CQ119">
        <v>26.788699999999999</v>
      </c>
      <c r="CR119">
        <v>98.1678</v>
      </c>
      <c r="CS119">
        <v>104.711</v>
      </c>
    </row>
    <row r="120" spans="1:97" x14ac:dyDescent="0.25">
      <c r="A120">
        <v>104</v>
      </c>
      <c r="B120">
        <v>1587217135</v>
      </c>
      <c r="C120">
        <v>8507.4000000953693</v>
      </c>
      <c r="D120" t="s">
        <v>445</v>
      </c>
      <c r="E120" t="s">
        <v>446</v>
      </c>
      <c r="F120">
        <v>1587217126.37097</v>
      </c>
      <c r="G120">
        <f t="shared" si="87"/>
        <v>3.773150187379253E-4</v>
      </c>
      <c r="H120">
        <f t="shared" si="88"/>
        <v>-4.3445724522428657</v>
      </c>
      <c r="I120">
        <f t="shared" si="89"/>
        <v>415.37370967741901</v>
      </c>
      <c r="J120">
        <f t="shared" si="90"/>
        <v>905.96696837829256</v>
      </c>
      <c r="K120">
        <f t="shared" si="91"/>
        <v>92.136932683556907</v>
      </c>
      <c r="L120">
        <f t="shared" si="92"/>
        <v>42.243548454723843</v>
      </c>
      <c r="M120">
        <f t="shared" si="93"/>
        <v>1.3386723623425485E-2</v>
      </c>
      <c r="N120">
        <f t="shared" si="94"/>
        <v>2.7868415680665044</v>
      </c>
      <c r="O120">
        <f t="shared" si="95"/>
        <v>1.3351101968282549E-2</v>
      </c>
      <c r="P120">
        <f t="shared" si="96"/>
        <v>8.3476312367960544E-3</v>
      </c>
      <c r="Q120">
        <f t="shared" si="97"/>
        <v>5.2384116858387028E-3</v>
      </c>
      <c r="R120">
        <f t="shared" si="98"/>
        <v>34.577168997371473</v>
      </c>
      <c r="S120">
        <f t="shared" si="99"/>
        <v>34.6218</v>
      </c>
      <c r="T120">
        <f t="shared" si="100"/>
        <v>5.5311461034575018</v>
      </c>
      <c r="U120">
        <f t="shared" si="101"/>
        <v>49.998937248830288</v>
      </c>
      <c r="V120">
        <f t="shared" si="102"/>
        <v>2.7743640073220401</v>
      </c>
      <c r="W120">
        <f t="shared" si="103"/>
        <v>5.5488459554946754</v>
      </c>
      <c r="X120">
        <f t="shared" si="104"/>
        <v>2.7567820961354617</v>
      </c>
      <c r="Y120">
        <f t="shared" si="105"/>
        <v>-16.639592326342505</v>
      </c>
      <c r="Z120">
        <f t="shared" si="106"/>
        <v>8.6463115312879921</v>
      </c>
      <c r="AA120">
        <f t="shared" si="107"/>
        <v>0.72210940450147443</v>
      </c>
      <c r="AB120">
        <f t="shared" si="108"/>
        <v>-7.2659329788672</v>
      </c>
      <c r="AC120">
        <v>-1.22125174615259E-3</v>
      </c>
      <c r="AD120">
        <v>2.3587441244067999E-2</v>
      </c>
      <c r="AE120">
        <v>2.6775311717301999</v>
      </c>
      <c r="AF120">
        <v>0</v>
      </c>
      <c r="AG120">
        <v>0</v>
      </c>
      <c r="AH120">
        <f t="shared" si="109"/>
        <v>1</v>
      </c>
      <c r="AI120">
        <f t="shared" si="110"/>
        <v>0</v>
      </c>
      <c r="AJ120">
        <f t="shared" si="111"/>
        <v>52361.764274859503</v>
      </c>
      <c r="AK120">
        <f t="shared" si="112"/>
        <v>2.74118874193548E-2</v>
      </c>
      <c r="AL120">
        <f t="shared" si="113"/>
        <v>1.3431824835483852E-2</v>
      </c>
      <c r="AM120">
        <f t="shared" si="114"/>
        <v>0.49</v>
      </c>
      <c r="AN120">
        <f t="shared" si="115"/>
        <v>0.39</v>
      </c>
      <c r="AO120">
        <v>7.72</v>
      </c>
      <c r="AP120">
        <v>0.5</v>
      </c>
      <c r="AQ120" t="s">
        <v>195</v>
      </c>
      <c r="AR120">
        <v>1587217126.37097</v>
      </c>
      <c r="AS120">
        <v>415.37370967741901</v>
      </c>
      <c r="AT120">
        <v>409.98545161290298</v>
      </c>
      <c r="AU120">
        <v>27.279854838709699</v>
      </c>
      <c r="AV120">
        <v>26.807629032258099</v>
      </c>
      <c r="AW120">
        <v>600.01151612903197</v>
      </c>
      <c r="AX120">
        <v>101.572677419355</v>
      </c>
      <c r="AY120">
        <v>0.127424129032258</v>
      </c>
      <c r="AZ120">
        <v>34.679348387096802</v>
      </c>
      <c r="BA120">
        <v>34.6218</v>
      </c>
      <c r="BB120">
        <v>34.799883870967697</v>
      </c>
      <c r="BC120">
        <v>9998.7096774193506</v>
      </c>
      <c r="BD120">
        <v>2.74118874193548E-2</v>
      </c>
      <c r="BE120">
        <v>0.282605</v>
      </c>
      <c r="BF120">
        <v>1587217093</v>
      </c>
      <c r="BG120" t="s">
        <v>440</v>
      </c>
      <c r="BH120">
        <v>18</v>
      </c>
      <c r="BI120">
        <v>7.5460000000000003</v>
      </c>
      <c r="BJ120">
        <v>0.371</v>
      </c>
      <c r="BK120">
        <v>410</v>
      </c>
      <c r="BL120">
        <v>27</v>
      </c>
      <c r="BM120">
        <v>0.31</v>
      </c>
      <c r="BN120">
        <v>0.13</v>
      </c>
      <c r="BO120">
        <v>5.3806523076923103</v>
      </c>
      <c r="BP120">
        <v>7.4815230939979202E-2</v>
      </c>
      <c r="BQ120">
        <v>3.4643602229615003E-2</v>
      </c>
      <c r="BR120">
        <v>1</v>
      </c>
      <c r="BS120">
        <v>0.47186159615384599</v>
      </c>
      <c r="BT120">
        <v>5.7846649022453402E-3</v>
      </c>
      <c r="BU120">
        <v>1.01642660750629E-3</v>
      </c>
      <c r="BV120">
        <v>1</v>
      </c>
      <c r="BW120">
        <v>2</v>
      </c>
      <c r="BX120">
        <v>2</v>
      </c>
      <c r="BY120" t="s">
        <v>217</v>
      </c>
      <c r="BZ120">
        <v>100</v>
      </c>
      <c r="CA120">
        <v>100</v>
      </c>
      <c r="CB120">
        <v>7.5460000000000003</v>
      </c>
      <c r="CC120">
        <v>0.371</v>
      </c>
      <c r="CD120">
        <v>2</v>
      </c>
      <c r="CE120">
        <v>644.12099999999998</v>
      </c>
      <c r="CF120">
        <v>342.97</v>
      </c>
      <c r="CG120">
        <v>34.998100000000001</v>
      </c>
      <c r="CH120">
        <v>37.757199999999997</v>
      </c>
      <c r="CI120">
        <v>30.0001</v>
      </c>
      <c r="CJ120">
        <v>37.563899999999997</v>
      </c>
      <c r="CK120">
        <v>37.612099999999998</v>
      </c>
      <c r="CL120">
        <v>20.062200000000001</v>
      </c>
      <c r="CM120">
        <v>19.446100000000001</v>
      </c>
      <c r="CN120">
        <v>100</v>
      </c>
      <c r="CO120">
        <v>35</v>
      </c>
      <c r="CP120">
        <v>410</v>
      </c>
      <c r="CQ120">
        <v>26.788699999999999</v>
      </c>
      <c r="CR120">
        <v>98.168599999999998</v>
      </c>
      <c r="CS120">
        <v>104.711</v>
      </c>
    </row>
    <row r="121" spans="1:97" x14ac:dyDescent="0.25">
      <c r="A121">
        <v>105</v>
      </c>
      <c r="B121">
        <v>1587217140</v>
      </c>
      <c r="C121">
        <v>8512.4000000953693</v>
      </c>
      <c r="D121" t="s">
        <v>447</v>
      </c>
      <c r="E121" t="s">
        <v>448</v>
      </c>
      <c r="F121">
        <v>1587217131.37097</v>
      </c>
      <c r="G121">
        <f t="shared" si="87"/>
        <v>3.7805793238908841E-4</v>
      </c>
      <c r="H121">
        <f t="shared" si="88"/>
        <v>-4.3383695872550074</v>
      </c>
      <c r="I121">
        <f t="shared" si="89"/>
        <v>415.36409677419402</v>
      </c>
      <c r="J121">
        <f t="shared" si="90"/>
        <v>904.22870363432571</v>
      </c>
      <c r="K121">
        <f t="shared" si="91"/>
        <v>91.960204711263202</v>
      </c>
      <c r="L121">
        <f t="shared" si="92"/>
        <v>42.242595502156107</v>
      </c>
      <c r="M121">
        <f t="shared" si="93"/>
        <v>1.3413236604256057E-2</v>
      </c>
      <c r="N121">
        <f t="shared" si="94"/>
        <v>2.7877361199129469</v>
      </c>
      <c r="O121">
        <f t="shared" si="95"/>
        <v>1.3377485355249984E-2</v>
      </c>
      <c r="P121">
        <f t="shared" si="96"/>
        <v>8.3641324551153255E-3</v>
      </c>
      <c r="Q121">
        <f t="shared" si="97"/>
        <v>9.3164363697096752E-3</v>
      </c>
      <c r="R121">
        <f t="shared" si="98"/>
        <v>34.576897295117064</v>
      </c>
      <c r="S121">
        <f t="shared" si="99"/>
        <v>34.621954838709698</v>
      </c>
      <c r="T121">
        <f t="shared" si="100"/>
        <v>5.5311936604488361</v>
      </c>
      <c r="U121">
        <f t="shared" si="101"/>
        <v>50.000498073934608</v>
      </c>
      <c r="V121">
        <f t="shared" si="102"/>
        <v>2.7744312412804732</v>
      </c>
      <c r="W121">
        <f t="shared" si="103"/>
        <v>5.548807208236175</v>
      </c>
      <c r="X121">
        <f t="shared" si="104"/>
        <v>2.7567624191683628</v>
      </c>
      <c r="Y121">
        <f t="shared" si="105"/>
        <v>-16.672354818358798</v>
      </c>
      <c r="Z121">
        <f t="shared" si="106"/>
        <v>8.6069080787332553</v>
      </c>
      <c r="AA121">
        <f t="shared" si="107"/>
        <v>0.71858800850102367</v>
      </c>
      <c r="AB121">
        <f t="shared" si="108"/>
        <v>-7.3375422947548099</v>
      </c>
      <c r="AC121">
        <v>-1.2218606599402201E-3</v>
      </c>
      <c r="AD121">
        <v>2.3599201897212201E-2</v>
      </c>
      <c r="AE121">
        <v>2.67837122162185</v>
      </c>
      <c r="AF121">
        <v>0</v>
      </c>
      <c r="AG121">
        <v>0</v>
      </c>
      <c r="AH121">
        <f t="shared" si="109"/>
        <v>1</v>
      </c>
      <c r="AI121">
        <f t="shared" si="110"/>
        <v>0</v>
      </c>
      <c r="AJ121">
        <f t="shared" si="111"/>
        <v>52386.8271209944</v>
      </c>
      <c r="AK121">
        <f t="shared" si="112"/>
        <v>4.8751629354838698E-2</v>
      </c>
      <c r="AL121">
        <f t="shared" si="113"/>
        <v>2.3888298383870962E-2</v>
      </c>
      <c r="AM121">
        <f t="shared" si="114"/>
        <v>0.49</v>
      </c>
      <c r="AN121">
        <f t="shared" si="115"/>
        <v>0.39</v>
      </c>
      <c r="AO121">
        <v>7.72</v>
      </c>
      <c r="AP121">
        <v>0.5</v>
      </c>
      <c r="AQ121" t="s">
        <v>195</v>
      </c>
      <c r="AR121">
        <v>1587217131.37097</v>
      </c>
      <c r="AS121">
        <v>415.36409677419402</v>
      </c>
      <c r="AT121">
        <v>409.98429032258099</v>
      </c>
      <c r="AU121">
        <v>27.2805</v>
      </c>
      <c r="AV121">
        <v>26.807351612903201</v>
      </c>
      <c r="AW121">
        <v>600.02025806451604</v>
      </c>
      <c r="AX121">
        <v>101.572774193548</v>
      </c>
      <c r="AY121">
        <v>0.12738677419354799</v>
      </c>
      <c r="AZ121">
        <v>34.679222580645202</v>
      </c>
      <c r="BA121">
        <v>34.621954838709698</v>
      </c>
      <c r="BB121">
        <v>34.8005225806452</v>
      </c>
      <c r="BC121">
        <v>10003.685483871001</v>
      </c>
      <c r="BD121">
        <v>4.8751629354838698E-2</v>
      </c>
      <c r="BE121">
        <v>0.282605</v>
      </c>
      <c r="BF121">
        <v>1587217093</v>
      </c>
      <c r="BG121" t="s">
        <v>440</v>
      </c>
      <c r="BH121">
        <v>18</v>
      </c>
      <c r="BI121">
        <v>7.5460000000000003</v>
      </c>
      <c r="BJ121">
        <v>0.371</v>
      </c>
      <c r="BK121">
        <v>410</v>
      </c>
      <c r="BL121">
        <v>27</v>
      </c>
      <c r="BM121">
        <v>0.31</v>
      </c>
      <c r="BN121">
        <v>0.13</v>
      </c>
      <c r="BO121">
        <v>5.3808782692307702</v>
      </c>
      <c r="BP121">
        <v>-9.7441424058745604E-2</v>
      </c>
      <c r="BQ121">
        <v>3.5698073031443601E-2</v>
      </c>
      <c r="BR121">
        <v>1</v>
      </c>
      <c r="BS121">
        <v>0.47252869230769201</v>
      </c>
      <c r="BT121">
        <v>1.0376337402886199E-2</v>
      </c>
      <c r="BU121">
        <v>1.48429594211767E-3</v>
      </c>
      <c r="BV121">
        <v>1</v>
      </c>
      <c r="BW121">
        <v>2</v>
      </c>
      <c r="BX121">
        <v>2</v>
      </c>
      <c r="BY121" t="s">
        <v>217</v>
      </c>
      <c r="BZ121">
        <v>100</v>
      </c>
      <c r="CA121">
        <v>100</v>
      </c>
      <c r="CB121">
        <v>7.5460000000000003</v>
      </c>
      <c r="CC121">
        <v>0.371</v>
      </c>
      <c r="CD121">
        <v>2</v>
      </c>
      <c r="CE121">
        <v>644.48</v>
      </c>
      <c r="CF121">
        <v>342.983</v>
      </c>
      <c r="CG121">
        <v>34.998399999999997</v>
      </c>
      <c r="CH121">
        <v>37.760800000000003</v>
      </c>
      <c r="CI121">
        <v>30.0002</v>
      </c>
      <c r="CJ121">
        <v>37.566299999999998</v>
      </c>
      <c r="CK121">
        <v>37.612099999999998</v>
      </c>
      <c r="CL121">
        <v>20.061699999999998</v>
      </c>
      <c r="CM121">
        <v>19.446100000000001</v>
      </c>
      <c r="CN121">
        <v>100</v>
      </c>
      <c r="CO121">
        <v>35</v>
      </c>
      <c r="CP121">
        <v>410</v>
      </c>
      <c r="CQ121">
        <v>26.788699999999999</v>
      </c>
      <c r="CR121">
        <v>98.1691</v>
      </c>
      <c r="CS121">
        <v>104.711</v>
      </c>
    </row>
    <row r="122" spans="1:97" x14ac:dyDescent="0.25">
      <c r="A122">
        <v>106</v>
      </c>
      <c r="B122">
        <v>1587217145</v>
      </c>
      <c r="C122">
        <v>8517.4000000953693</v>
      </c>
      <c r="D122" t="s">
        <v>449</v>
      </c>
      <c r="E122" t="s">
        <v>450</v>
      </c>
      <c r="F122">
        <v>1587217136.37097</v>
      </c>
      <c r="G122">
        <f t="shared" si="87"/>
        <v>3.7893173732427108E-4</v>
      </c>
      <c r="H122">
        <f t="shared" si="88"/>
        <v>-4.3265146156692795</v>
      </c>
      <c r="I122">
        <f t="shared" si="89"/>
        <v>415.35335483871</v>
      </c>
      <c r="J122">
        <f t="shared" si="90"/>
        <v>901.63510686329141</v>
      </c>
      <c r="K122">
        <f t="shared" si="91"/>
        <v>91.696773469904386</v>
      </c>
      <c r="L122">
        <f t="shared" si="92"/>
        <v>42.241658736104206</v>
      </c>
      <c r="M122">
        <f t="shared" si="93"/>
        <v>1.3445183294020569E-2</v>
      </c>
      <c r="N122">
        <f t="shared" si="94"/>
        <v>2.7877869435319447</v>
      </c>
      <c r="O122">
        <f t="shared" si="95"/>
        <v>1.3409262441862073E-2</v>
      </c>
      <c r="P122">
        <f t="shared" si="96"/>
        <v>8.384008315715721E-3</v>
      </c>
      <c r="Q122">
        <f t="shared" si="97"/>
        <v>8.8460235000967745E-3</v>
      </c>
      <c r="R122">
        <f t="shared" si="98"/>
        <v>34.575536828366609</v>
      </c>
      <c r="S122">
        <f t="shared" si="99"/>
        <v>34.621522580645198</v>
      </c>
      <c r="T122">
        <f t="shared" si="100"/>
        <v>5.5310608980703257</v>
      </c>
      <c r="U122">
        <f t="shared" si="101"/>
        <v>50.004182320352221</v>
      </c>
      <c r="V122">
        <f t="shared" si="102"/>
        <v>2.7744627913738142</v>
      </c>
      <c r="W122">
        <f t="shared" si="103"/>
        <v>5.5484614738807139</v>
      </c>
      <c r="X122">
        <f t="shared" si="104"/>
        <v>2.7565981066965115</v>
      </c>
      <c r="Y122">
        <f t="shared" si="105"/>
        <v>-16.710889616000355</v>
      </c>
      <c r="Z122">
        <f t="shared" si="106"/>
        <v>8.5033128431007778</v>
      </c>
      <c r="AA122">
        <f t="shared" si="107"/>
        <v>0.70992055059145309</v>
      </c>
      <c r="AB122">
        <f t="shared" si="108"/>
        <v>-7.4888101988080269</v>
      </c>
      <c r="AC122">
        <v>-1.2218952608582701E-3</v>
      </c>
      <c r="AD122">
        <v>2.3599870184585502E-2</v>
      </c>
      <c r="AE122">
        <v>2.67841894822168</v>
      </c>
      <c r="AF122">
        <v>0</v>
      </c>
      <c r="AG122">
        <v>0</v>
      </c>
      <c r="AH122">
        <f t="shared" si="109"/>
        <v>1</v>
      </c>
      <c r="AI122">
        <f t="shared" si="110"/>
        <v>0</v>
      </c>
      <c r="AJ122">
        <f t="shared" si="111"/>
        <v>52388.449171212611</v>
      </c>
      <c r="AK122">
        <f t="shared" si="112"/>
        <v>4.6290023548387099E-2</v>
      </c>
      <c r="AL122">
        <f t="shared" si="113"/>
        <v>2.2682111538709679E-2</v>
      </c>
      <c r="AM122">
        <f t="shared" si="114"/>
        <v>0.49</v>
      </c>
      <c r="AN122">
        <f t="shared" si="115"/>
        <v>0.39</v>
      </c>
      <c r="AO122">
        <v>7.72</v>
      </c>
      <c r="AP122">
        <v>0.5</v>
      </c>
      <c r="AQ122" t="s">
        <v>195</v>
      </c>
      <c r="AR122">
        <v>1587217136.37097</v>
      </c>
      <c r="AS122">
        <v>415.35335483871</v>
      </c>
      <c r="AT122">
        <v>409.989225806452</v>
      </c>
      <c r="AU122">
        <v>27.280709677419399</v>
      </c>
      <c r="AV122">
        <v>26.806464516129001</v>
      </c>
      <c r="AW122">
        <v>600.01609677419401</v>
      </c>
      <c r="AX122">
        <v>101.573161290323</v>
      </c>
      <c r="AY122">
        <v>0.127374516129032</v>
      </c>
      <c r="AZ122">
        <v>34.678100000000001</v>
      </c>
      <c r="BA122">
        <v>34.621522580645198</v>
      </c>
      <c r="BB122">
        <v>34.798693548387099</v>
      </c>
      <c r="BC122">
        <v>10003.930645161299</v>
      </c>
      <c r="BD122">
        <v>4.6290023548387099E-2</v>
      </c>
      <c r="BE122">
        <v>0.282605</v>
      </c>
      <c r="BF122">
        <v>1587217093</v>
      </c>
      <c r="BG122" t="s">
        <v>440</v>
      </c>
      <c r="BH122">
        <v>18</v>
      </c>
      <c r="BI122">
        <v>7.5460000000000003</v>
      </c>
      <c r="BJ122">
        <v>0.371</v>
      </c>
      <c r="BK122">
        <v>410</v>
      </c>
      <c r="BL122">
        <v>27</v>
      </c>
      <c r="BM122">
        <v>0.31</v>
      </c>
      <c r="BN122">
        <v>0.13</v>
      </c>
      <c r="BO122">
        <v>5.37419769230769</v>
      </c>
      <c r="BP122">
        <v>-0.11660479808757999</v>
      </c>
      <c r="BQ122">
        <v>3.58892254891773E-2</v>
      </c>
      <c r="BR122">
        <v>0</v>
      </c>
      <c r="BS122">
        <v>0.47333759615384602</v>
      </c>
      <c r="BT122">
        <v>1.1016298130281999E-2</v>
      </c>
      <c r="BU122">
        <v>1.56058957374369E-3</v>
      </c>
      <c r="BV122">
        <v>1</v>
      </c>
      <c r="BW122">
        <v>1</v>
      </c>
      <c r="BX122">
        <v>2</v>
      </c>
      <c r="BY122" t="s">
        <v>229</v>
      </c>
      <c r="BZ122">
        <v>100</v>
      </c>
      <c r="CA122">
        <v>100</v>
      </c>
      <c r="CB122">
        <v>7.5460000000000003</v>
      </c>
      <c r="CC122">
        <v>0.371</v>
      </c>
      <c r="CD122">
        <v>2</v>
      </c>
      <c r="CE122">
        <v>644.31200000000001</v>
      </c>
      <c r="CF122">
        <v>342.87900000000002</v>
      </c>
      <c r="CG122">
        <v>34.998899999999999</v>
      </c>
      <c r="CH122">
        <v>37.760800000000003</v>
      </c>
      <c r="CI122">
        <v>30.0001</v>
      </c>
      <c r="CJ122">
        <v>37.567399999999999</v>
      </c>
      <c r="CK122">
        <v>37.615200000000002</v>
      </c>
      <c r="CL122">
        <v>20.061599999999999</v>
      </c>
      <c r="CM122">
        <v>19.446100000000001</v>
      </c>
      <c r="CN122">
        <v>100</v>
      </c>
      <c r="CO122">
        <v>35</v>
      </c>
      <c r="CP122">
        <v>410</v>
      </c>
      <c r="CQ122">
        <v>26.788699999999999</v>
      </c>
      <c r="CR122">
        <v>98.168499999999995</v>
      </c>
      <c r="CS122">
        <v>104.712</v>
      </c>
    </row>
    <row r="123" spans="1:97" x14ac:dyDescent="0.25">
      <c r="A123">
        <v>107</v>
      </c>
      <c r="B123">
        <v>1587217333</v>
      </c>
      <c r="C123">
        <v>8705.4000000953693</v>
      </c>
      <c r="D123" t="s">
        <v>452</v>
      </c>
      <c r="E123" t="s">
        <v>453</v>
      </c>
      <c r="F123">
        <v>1587217320.76774</v>
      </c>
      <c r="G123">
        <f t="shared" si="87"/>
        <v>4.5477584850841667E-4</v>
      </c>
      <c r="H123">
        <f t="shared" si="88"/>
        <v>-3.0882232960413338</v>
      </c>
      <c r="I123">
        <f t="shared" si="89"/>
        <v>415.63035483870999</v>
      </c>
      <c r="J123">
        <f t="shared" si="90"/>
        <v>697.64579987180616</v>
      </c>
      <c r="K123">
        <f t="shared" si="91"/>
        <v>70.960532667404536</v>
      </c>
      <c r="L123">
        <f t="shared" si="92"/>
        <v>42.275537783667126</v>
      </c>
      <c r="M123">
        <f t="shared" si="93"/>
        <v>1.612893644907365E-2</v>
      </c>
      <c r="N123">
        <f t="shared" si="94"/>
        <v>2.7870298283153181</v>
      </c>
      <c r="O123">
        <f t="shared" si="95"/>
        <v>1.6077260053448526E-2</v>
      </c>
      <c r="P123">
        <f t="shared" si="96"/>
        <v>1.0052916576137485E-2</v>
      </c>
      <c r="Q123">
        <f t="shared" si="97"/>
        <v>-1.3315826424193549E-2</v>
      </c>
      <c r="R123">
        <f t="shared" si="98"/>
        <v>34.526373223703708</v>
      </c>
      <c r="S123">
        <f t="shared" si="99"/>
        <v>34.635812903225798</v>
      </c>
      <c r="T123">
        <f t="shared" si="100"/>
        <v>5.5354514509959571</v>
      </c>
      <c r="U123">
        <f t="shared" si="101"/>
        <v>50.107732491455636</v>
      </c>
      <c r="V123">
        <f t="shared" si="102"/>
        <v>2.7758201381243612</v>
      </c>
      <c r="W123">
        <f t="shared" si="103"/>
        <v>5.5397041536407459</v>
      </c>
      <c r="X123">
        <f t="shared" si="104"/>
        <v>2.7596313128715959</v>
      </c>
      <c r="Y123">
        <f t="shared" si="105"/>
        <v>-20.055614919221174</v>
      </c>
      <c r="Z123">
        <f t="shared" si="106"/>
        <v>2.078356973619226</v>
      </c>
      <c r="AA123">
        <f t="shared" si="107"/>
        <v>0.17355203082257867</v>
      </c>
      <c r="AB123">
        <f t="shared" si="108"/>
        <v>-17.817021741203565</v>
      </c>
      <c r="AC123">
        <v>-1.2233898696210901E-3</v>
      </c>
      <c r="AD123">
        <v>2.3628737284662801E-2</v>
      </c>
      <c r="AE123">
        <v>2.6804796673083202</v>
      </c>
      <c r="AF123">
        <v>0</v>
      </c>
      <c r="AG123">
        <v>0</v>
      </c>
      <c r="AH123">
        <f t="shared" si="109"/>
        <v>1</v>
      </c>
      <c r="AI123">
        <f t="shared" si="110"/>
        <v>0</v>
      </c>
      <c r="AJ123">
        <f t="shared" si="111"/>
        <v>52454.957414424098</v>
      </c>
      <c r="AK123">
        <f t="shared" si="112"/>
        <v>-6.9679887096774196E-2</v>
      </c>
      <c r="AL123">
        <f t="shared" si="113"/>
        <v>-3.4143144677419357E-2</v>
      </c>
      <c r="AM123">
        <f t="shared" si="114"/>
        <v>0.49</v>
      </c>
      <c r="AN123">
        <f t="shared" si="115"/>
        <v>0.39</v>
      </c>
      <c r="AO123">
        <v>12.14</v>
      </c>
      <c r="AP123">
        <v>0.5</v>
      </c>
      <c r="AQ123" t="s">
        <v>195</v>
      </c>
      <c r="AR123">
        <v>1587217320.76774</v>
      </c>
      <c r="AS123">
        <v>415.63035483870999</v>
      </c>
      <c r="AT123">
        <v>409.76780645161301</v>
      </c>
      <c r="AU123">
        <v>27.2903709677419</v>
      </c>
      <c r="AV123">
        <v>26.395854838709699</v>
      </c>
      <c r="AW123">
        <v>600.35912903225801</v>
      </c>
      <c r="AX123">
        <v>101.583129032258</v>
      </c>
      <c r="AY123">
        <v>0.131140129032258</v>
      </c>
      <c r="AZ123">
        <v>34.649645161290302</v>
      </c>
      <c r="BA123">
        <v>34.635812903225798</v>
      </c>
      <c r="BB123">
        <v>34.830599999999997</v>
      </c>
      <c r="BC123">
        <v>10015.184516129</v>
      </c>
      <c r="BD123">
        <v>-6.9679887096774196E-2</v>
      </c>
      <c r="BE123">
        <v>0.282605</v>
      </c>
      <c r="BF123">
        <v>1587217320.5</v>
      </c>
      <c r="BG123" t="s">
        <v>454</v>
      </c>
      <c r="BH123">
        <v>19</v>
      </c>
      <c r="BI123">
        <v>7.4889999999999999</v>
      </c>
      <c r="BJ123">
        <v>0.36199999999999999</v>
      </c>
      <c r="BK123">
        <v>410</v>
      </c>
      <c r="BL123">
        <v>26</v>
      </c>
      <c r="BM123">
        <v>0.16</v>
      </c>
      <c r="BN123">
        <v>7.0000000000000007E-2</v>
      </c>
      <c r="BO123">
        <v>2.5967941250000002</v>
      </c>
      <c r="BP123">
        <v>22.4774811539449</v>
      </c>
      <c r="BQ123">
        <v>3.2633545593103399</v>
      </c>
      <c r="BR123">
        <v>0</v>
      </c>
      <c r="BS123">
        <v>0.390348577269231</v>
      </c>
      <c r="BT123">
        <v>3.33393097370887</v>
      </c>
      <c r="BU123">
        <v>0.48310892880116602</v>
      </c>
      <c r="BV123">
        <v>0</v>
      </c>
      <c r="BW123">
        <v>0</v>
      </c>
      <c r="BX123">
        <v>2</v>
      </c>
      <c r="BY123" t="s">
        <v>197</v>
      </c>
      <c r="BZ123">
        <v>100</v>
      </c>
      <c r="CA123">
        <v>100</v>
      </c>
      <c r="CB123">
        <v>7.4889999999999999</v>
      </c>
      <c r="CC123">
        <v>0.36199999999999999</v>
      </c>
      <c r="CD123">
        <v>2</v>
      </c>
      <c r="CE123">
        <v>643.61199999999997</v>
      </c>
      <c r="CF123">
        <v>340.86399999999998</v>
      </c>
      <c r="CG123">
        <v>35.000700000000002</v>
      </c>
      <c r="CH123">
        <v>37.735700000000001</v>
      </c>
      <c r="CI123">
        <v>30.0001</v>
      </c>
      <c r="CJ123">
        <v>37.600299999999997</v>
      </c>
      <c r="CK123">
        <v>37.637</v>
      </c>
      <c r="CL123">
        <v>20.066600000000001</v>
      </c>
      <c r="CM123">
        <v>21.008500000000002</v>
      </c>
      <c r="CN123">
        <v>100</v>
      </c>
      <c r="CO123">
        <v>35</v>
      </c>
      <c r="CP123">
        <v>410</v>
      </c>
      <c r="CQ123">
        <v>26.420200000000001</v>
      </c>
      <c r="CR123">
        <v>98.180800000000005</v>
      </c>
      <c r="CS123">
        <v>104.721</v>
      </c>
    </row>
    <row r="124" spans="1:97" x14ac:dyDescent="0.25">
      <c r="A124">
        <v>108</v>
      </c>
      <c r="B124">
        <v>1587217338</v>
      </c>
      <c r="C124">
        <v>8710.4000000953693</v>
      </c>
      <c r="D124" t="s">
        <v>455</v>
      </c>
      <c r="E124" t="s">
        <v>456</v>
      </c>
      <c r="F124">
        <v>1587217329.64516</v>
      </c>
      <c r="G124">
        <f t="shared" si="87"/>
        <v>4.8534331762853931E-4</v>
      </c>
      <c r="H124">
        <f t="shared" si="88"/>
        <v>-3.3477097088968275</v>
      </c>
      <c r="I124">
        <f t="shared" si="89"/>
        <v>416.13977419354802</v>
      </c>
      <c r="J124">
        <f t="shared" si="90"/>
        <v>702.37671011143107</v>
      </c>
      <c r="K124">
        <f t="shared" si="91"/>
        <v>71.44156748553138</v>
      </c>
      <c r="L124">
        <f t="shared" si="92"/>
        <v>42.327254496729516</v>
      </c>
      <c r="M124">
        <f t="shared" si="93"/>
        <v>1.7246328629029133E-2</v>
      </c>
      <c r="N124">
        <f t="shared" si="94"/>
        <v>2.7856716968461379</v>
      </c>
      <c r="O124">
        <f t="shared" si="95"/>
        <v>1.7187229523388987E-2</v>
      </c>
      <c r="P124">
        <f t="shared" si="96"/>
        <v>1.0747311308286114E-2</v>
      </c>
      <c r="Q124">
        <f t="shared" si="97"/>
        <v>-1.0680932658290326E-2</v>
      </c>
      <c r="R124">
        <f t="shared" si="98"/>
        <v>34.52293765709917</v>
      </c>
      <c r="S124">
        <f t="shared" si="99"/>
        <v>34.642045161290298</v>
      </c>
      <c r="T124">
        <f t="shared" si="100"/>
        <v>5.5373671960167492</v>
      </c>
      <c r="U124">
        <f t="shared" si="101"/>
        <v>50.216077898244926</v>
      </c>
      <c r="V124">
        <f t="shared" si="102"/>
        <v>2.7825770051679295</v>
      </c>
      <c r="W124">
        <f t="shared" si="103"/>
        <v>5.541207361527495</v>
      </c>
      <c r="X124">
        <f t="shared" si="104"/>
        <v>2.7547901908488197</v>
      </c>
      <c r="Y124">
        <f t="shared" si="105"/>
        <v>-21.403640307418584</v>
      </c>
      <c r="Z124">
        <f t="shared" si="106"/>
        <v>1.8753263354409875</v>
      </c>
      <c r="AA124">
        <f t="shared" si="107"/>
        <v>0.15668291395038447</v>
      </c>
      <c r="AB124">
        <f t="shared" si="108"/>
        <v>-19.382311990685501</v>
      </c>
      <c r="AC124">
        <v>-1.2224632274580099E-3</v>
      </c>
      <c r="AD124">
        <v>2.3610839977539402E-2</v>
      </c>
      <c r="AE124">
        <v>2.6792022409962799</v>
      </c>
      <c r="AF124">
        <v>0</v>
      </c>
      <c r="AG124">
        <v>0</v>
      </c>
      <c r="AH124">
        <f t="shared" si="109"/>
        <v>1</v>
      </c>
      <c r="AI124">
        <f t="shared" si="110"/>
        <v>0</v>
      </c>
      <c r="AJ124">
        <f t="shared" si="111"/>
        <v>52416.056311211127</v>
      </c>
      <c r="AK124">
        <f t="shared" si="112"/>
        <v>-5.5891850645161299E-2</v>
      </c>
      <c r="AL124">
        <f t="shared" si="113"/>
        <v>-2.7387006816129038E-2</v>
      </c>
      <c r="AM124">
        <f t="shared" si="114"/>
        <v>0.49</v>
      </c>
      <c r="AN124">
        <f t="shared" si="115"/>
        <v>0.39</v>
      </c>
      <c r="AO124">
        <v>12.14</v>
      </c>
      <c r="AP124">
        <v>0.5</v>
      </c>
      <c r="AQ124" t="s">
        <v>195</v>
      </c>
      <c r="AR124">
        <v>1587217329.64516</v>
      </c>
      <c r="AS124">
        <v>416.13977419354802</v>
      </c>
      <c r="AT124">
        <v>409.77864516129</v>
      </c>
      <c r="AU124">
        <v>27.356864516129001</v>
      </c>
      <c r="AV124">
        <v>26.402280645161301</v>
      </c>
      <c r="AW124">
        <v>600.35367741935499</v>
      </c>
      <c r="AX124">
        <v>101.584483870968</v>
      </c>
      <c r="AY124">
        <v>0.129548580645161</v>
      </c>
      <c r="AZ124">
        <v>34.654532258064499</v>
      </c>
      <c r="BA124">
        <v>34.642045161290298</v>
      </c>
      <c r="BB124">
        <v>34.8328967741936</v>
      </c>
      <c r="BC124">
        <v>10007.4651612903</v>
      </c>
      <c r="BD124">
        <v>-5.5891850645161299E-2</v>
      </c>
      <c r="BE124">
        <v>0.282605</v>
      </c>
      <c r="BF124">
        <v>1587217320.5</v>
      </c>
      <c r="BG124" t="s">
        <v>454</v>
      </c>
      <c r="BH124">
        <v>19</v>
      </c>
      <c r="BI124">
        <v>7.4889999999999999</v>
      </c>
      <c r="BJ124">
        <v>0.36199999999999999</v>
      </c>
      <c r="BK124">
        <v>410</v>
      </c>
      <c r="BL124">
        <v>26</v>
      </c>
      <c r="BM124">
        <v>0.16</v>
      </c>
      <c r="BN124">
        <v>7.0000000000000007E-2</v>
      </c>
      <c r="BO124">
        <v>3.9361432999999999</v>
      </c>
      <c r="BP124">
        <v>24.027426334616301</v>
      </c>
      <c r="BQ124">
        <v>3.3775899125778901</v>
      </c>
      <c r="BR124">
        <v>0</v>
      </c>
      <c r="BS124">
        <v>0.59270971284615404</v>
      </c>
      <c r="BT124">
        <v>3.5920636357382199</v>
      </c>
      <c r="BU124">
        <v>0.50240849778347596</v>
      </c>
      <c r="BV124">
        <v>0</v>
      </c>
      <c r="BW124">
        <v>0</v>
      </c>
      <c r="BX124">
        <v>2</v>
      </c>
      <c r="BY124" t="s">
        <v>197</v>
      </c>
      <c r="BZ124">
        <v>100</v>
      </c>
      <c r="CA124">
        <v>100</v>
      </c>
      <c r="CB124">
        <v>7.4889999999999999</v>
      </c>
      <c r="CC124">
        <v>0.36199999999999999</v>
      </c>
      <c r="CD124">
        <v>2</v>
      </c>
      <c r="CE124">
        <v>644.52099999999996</v>
      </c>
      <c r="CF124">
        <v>341.06799999999998</v>
      </c>
      <c r="CG124">
        <v>35.000700000000002</v>
      </c>
      <c r="CH124">
        <v>37.735700000000001</v>
      </c>
      <c r="CI124">
        <v>30</v>
      </c>
      <c r="CJ124">
        <v>37.593600000000002</v>
      </c>
      <c r="CK124">
        <v>37.633000000000003</v>
      </c>
      <c r="CL124">
        <v>20.069199999999999</v>
      </c>
      <c r="CM124">
        <v>21.008500000000002</v>
      </c>
      <c r="CN124">
        <v>100</v>
      </c>
      <c r="CO124">
        <v>35</v>
      </c>
      <c r="CP124">
        <v>410</v>
      </c>
      <c r="CQ124">
        <v>26.366499999999998</v>
      </c>
      <c r="CR124">
        <v>98.182100000000005</v>
      </c>
      <c r="CS124">
        <v>104.721</v>
      </c>
    </row>
    <row r="125" spans="1:97" x14ac:dyDescent="0.25">
      <c r="A125">
        <v>109</v>
      </c>
      <c r="B125">
        <v>1587217343</v>
      </c>
      <c r="C125">
        <v>8715.4000000953693</v>
      </c>
      <c r="D125" t="s">
        <v>457</v>
      </c>
      <c r="E125" t="s">
        <v>458</v>
      </c>
      <c r="F125">
        <v>1587217334.4354801</v>
      </c>
      <c r="G125">
        <f t="shared" si="87"/>
        <v>5.4385131088259813E-4</v>
      </c>
      <c r="H125">
        <f t="shared" si="88"/>
        <v>-3.7501241521643602</v>
      </c>
      <c r="I125">
        <f t="shared" si="89"/>
        <v>417.01267741935499</v>
      </c>
      <c r="J125">
        <f t="shared" si="90"/>
        <v>701.62327899559875</v>
      </c>
      <c r="K125">
        <f t="shared" si="91"/>
        <v>71.364118383938205</v>
      </c>
      <c r="L125">
        <f t="shared" si="92"/>
        <v>42.415556852047608</v>
      </c>
      <c r="M125">
        <f t="shared" si="93"/>
        <v>1.9436393299723558E-2</v>
      </c>
      <c r="N125">
        <f t="shared" si="94"/>
        <v>2.7845284577581642</v>
      </c>
      <c r="O125">
        <f t="shared" si="95"/>
        <v>1.9361336075078846E-2</v>
      </c>
      <c r="P125">
        <f t="shared" si="96"/>
        <v>1.2107554382835922E-2</v>
      </c>
      <c r="Q125">
        <f t="shared" si="97"/>
        <v>-1.040644278280645E-2</v>
      </c>
      <c r="R125">
        <f t="shared" si="98"/>
        <v>34.508156855825604</v>
      </c>
      <c r="S125">
        <f t="shared" si="99"/>
        <v>34.642370967741897</v>
      </c>
      <c r="T125">
        <f t="shared" si="100"/>
        <v>5.5374673620989956</v>
      </c>
      <c r="U125">
        <f t="shared" si="101"/>
        <v>50.48150646763505</v>
      </c>
      <c r="V125">
        <f t="shared" si="102"/>
        <v>2.7974602880754564</v>
      </c>
      <c r="W125">
        <f t="shared" si="103"/>
        <v>5.5415546876933588</v>
      </c>
      <c r="X125">
        <f t="shared" si="104"/>
        <v>2.7400070740235392</v>
      </c>
      <c r="Y125">
        <f t="shared" si="105"/>
        <v>-23.983842809922578</v>
      </c>
      <c r="Z125">
        <f t="shared" si="106"/>
        <v>1.9951365569258175</v>
      </c>
      <c r="AA125">
        <f t="shared" si="107"/>
        <v>0.16676264131358143</v>
      </c>
      <c r="AB125">
        <f t="shared" si="108"/>
        <v>-21.832350054465984</v>
      </c>
      <c r="AC125">
        <v>-1.2216835469335101E-3</v>
      </c>
      <c r="AD125">
        <v>2.3595781109768201E-2</v>
      </c>
      <c r="AE125">
        <v>2.67812690755922</v>
      </c>
      <c r="AF125">
        <v>0</v>
      </c>
      <c r="AG125">
        <v>0</v>
      </c>
      <c r="AH125">
        <f t="shared" si="109"/>
        <v>1</v>
      </c>
      <c r="AI125">
        <f t="shared" si="110"/>
        <v>0</v>
      </c>
      <c r="AJ125">
        <f t="shared" si="111"/>
        <v>52383.808937283342</v>
      </c>
      <c r="AK125">
        <f t="shared" si="112"/>
        <v>-5.4455482903225799E-2</v>
      </c>
      <c r="AL125">
        <f t="shared" si="113"/>
        <v>-2.6683186622580641E-2</v>
      </c>
      <c r="AM125">
        <f t="shared" si="114"/>
        <v>0.49</v>
      </c>
      <c r="AN125">
        <f t="shared" si="115"/>
        <v>0.39</v>
      </c>
      <c r="AO125">
        <v>12.14</v>
      </c>
      <c r="AP125">
        <v>0.5</v>
      </c>
      <c r="AQ125" t="s">
        <v>195</v>
      </c>
      <c r="AR125">
        <v>1587217334.4354801</v>
      </c>
      <c r="AS125">
        <v>417.01267741935499</v>
      </c>
      <c r="AT125">
        <v>409.884032258064</v>
      </c>
      <c r="AU125">
        <v>27.503503225806401</v>
      </c>
      <c r="AV125">
        <v>26.433409677419402</v>
      </c>
      <c r="AW125">
        <v>600.01922580645203</v>
      </c>
      <c r="AX125">
        <v>101.584774193548</v>
      </c>
      <c r="AY125">
        <v>0.128097258064516</v>
      </c>
      <c r="AZ125">
        <v>34.655661290322598</v>
      </c>
      <c r="BA125">
        <v>34.642370967741897</v>
      </c>
      <c r="BB125">
        <v>34.833754838709702</v>
      </c>
      <c r="BC125">
        <v>10001.0538709677</v>
      </c>
      <c r="BD125">
        <v>-5.4455482903225799E-2</v>
      </c>
      <c r="BE125">
        <v>0.282605</v>
      </c>
      <c r="BF125">
        <v>1587217320.5</v>
      </c>
      <c r="BG125" t="s">
        <v>454</v>
      </c>
      <c r="BH125">
        <v>19</v>
      </c>
      <c r="BI125">
        <v>7.4889999999999999</v>
      </c>
      <c r="BJ125">
        <v>0.36199999999999999</v>
      </c>
      <c r="BK125">
        <v>410</v>
      </c>
      <c r="BL125">
        <v>26</v>
      </c>
      <c r="BM125">
        <v>0.16</v>
      </c>
      <c r="BN125">
        <v>7.0000000000000007E-2</v>
      </c>
      <c r="BO125">
        <v>5.2870468749999997</v>
      </c>
      <c r="BP125">
        <v>18.4576308768996</v>
      </c>
      <c r="BQ125">
        <v>2.9280220074254699</v>
      </c>
      <c r="BR125">
        <v>0</v>
      </c>
      <c r="BS125">
        <v>0.79793530592307704</v>
      </c>
      <c r="BT125">
        <v>2.7825004139484499</v>
      </c>
      <c r="BU125">
        <v>0.43558736775173801</v>
      </c>
      <c r="BV125">
        <v>0</v>
      </c>
      <c r="BW125">
        <v>0</v>
      </c>
      <c r="BX125">
        <v>2</v>
      </c>
      <c r="BY125" t="s">
        <v>197</v>
      </c>
      <c r="BZ125">
        <v>100</v>
      </c>
      <c r="CA125">
        <v>100</v>
      </c>
      <c r="CB125">
        <v>7.4889999999999999</v>
      </c>
      <c r="CC125">
        <v>0.36199999999999999</v>
      </c>
      <c r="CD125">
        <v>2</v>
      </c>
      <c r="CE125">
        <v>645.22400000000005</v>
      </c>
      <c r="CF125">
        <v>341.07799999999997</v>
      </c>
      <c r="CG125">
        <v>35.000900000000001</v>
      </c>
      <c r="CH125">
        <v>37.735700000000001</v>
      </c>
      <c r="CI125">
        <v>29.9999</v>
      </c>
      <c r="CJ125">
        <v>37.590000000000003</v>
      </c>
      <c r="CK125">
        <v>37.629899999999999</v>
      </c>
      <c r="CL125">
        <v>20.068300000000001</v>
      </c>
      <c r="CM125">
        <v>21.295999999999999</v>
      </c>
      <c r="CN125">
        <v>100</v>
      </c>
      <c r="CO125">
        <v>35</v>
      </c>
      <c r="CP125">
        <v>410</v>
      </c>
      <c r="CQ125">
        <v>26.3094</v>
      </c>
      <c r="CR125">
        <v>98.181700000000006</v>
      </c>
      <c r="CS125">
        <v>104.721</v>
      </c>
    </row>
    <row r="126" spans="1:97" x14ac:dyDescent="0.25">
      <c r="A126">
        <v>110</v>
      </c>
      <c r="B126">
        <v>1587217348</v>
      </c>
      <c r="C126">
        <v>8720.4000000953693</v>
      </c>
      <c r="D126" t="s">
        <v>459</v>
      </c>
      <c r="E126" t="s">
        <v>460</v>
      </c>
      <c r="F126">
        <v>1587217339.37097</v>
      </c>
      <c r="G126">
        <f t="shared" si="87"/>
        <v>5.484669892344803E-4</v>
      </c>
      <c r="H126">
        <f t="shared" si="88"/>
        <v>-3.720989538413733</v>
      </c>
      <c r="I126">
        <f t="shared" si="89"/>
        <v>417.04129032258101</v>
      </c>
      <c r="J126">
        <f t="shared" si="90"/>
        <v>696.67970049429209</v>
      </c>
      <c r="K126">
        <f t="shared" si="91"/>
        <v>70.861692556157294</v>
      </c>
      <c r="L126">
        <f t="shared" si="92"/>
        <v>42.418706440125419</v>
      </c>
      <c r="M126">
        <f t="shared" si="93"/>
        <v>1.9608237462428138E-2</v>
      </c>
      <c r="N126">
        <f t="shared" si="94"/>
        <v>2.7840502172748365</v>
      </c>
      <c r="O126">
        <f t="shared" si="95"/>
        <v>1.9531836903596961E-2</v>
      </c>
      <c r="P126">
        <f t="shared" si="96"/>
        <v>1.2214237439613987E-2</v>
      </c>
      <c r="Q126">
        <f t="shared" si="97"/>
        <v>-1.1151205716677425E-2</v>
      </c>
      <c r="R126">
        <f t="shared" si="98"/>
        <v>34.506819293590638</v>
      </c>
      <c r="S126">
        <f t="shared" si="99"/>
        <v>34.643458064516103</v>
      </c>
      <c r="T126">
        <f t="shared" si="100"/>
        <v>5.5378015910166871</v>
      </c>
      <c r="U126">
        <f t="shared" si="101"/>
        <v>50.503446769720469</v>
      </c>
      <c r="V126">
        <f t="shared" si="102"/>
        <v>2.7986671005086561</v>
      </c>
      <c r="W126">
        <f t="shared" si="103"/>
        <v>5.5415368247432317</v>
      </c>
      <c r="X126">
        <f t="shared" si="104"/>
        <v>2.739134490508031</v>
      </c>
      <c r="Y126">
        <f t="shared" si="105"/>
        <v>-24.187394225240581</v>
      </c>
      <c r="Z126">
        <f t="shared" si="106"/>
        <v>1.8229123811602548</v>
      </c>
      <c r="AA126">
        <f t="shared" si="107"/>
        <v>0.15239429481420316</v>
      </c>
      <c r="AB126">
        <f t="shared" si="108"/>
        <v>-22.223238754982802</v>
      </c>
      <c r="AC126">
        <v>-1.2213574832177099E-3</v>
      </c>
      <c r="AD126">
        <v>2.3589483465762701E-2</v>
      </c>
      <c r="AE126">
        <v>2.6776770653341102</v>
      </c>
      <c r="AF126">
        <v>0</v>
      </c>
      <c r="AG126">
        <v>0</v>
      </c>
      <c r="AH126">
        <f t="shared" si="109"/>
        <v>1</v>
      </c>
      <c r="AI126">
        <f t="shared" si="110"/>
        <v>0</v>
      </c>
      <c r="AJ126">
        <f t="shared" si="111"/>
        <v>52370.420559206679</v>
      </c>
      <c r="AK126">
        <f t="shared" si="112"/>
        <v>-5.8352724838709701E-2</v>
      </c>
      <c r="AL126">
        <f t="shared" si="113"/>
        <v>-2.8592835170967754E-2</v>
      </c>
      <c r="AM126">
        <f t="shared" si="114"/>
        <v>0.49</v>
      </c>
      <c r="AN126">
        <f t="shared" si="115"/>
        <v>0.39</v>
      </c>
      <c r="AO126">
        <v>12.14</v>
      </c>
      <c r="AP126">
        <v>0.5</v>
      </c>
      <c r="AQ126" t="s">
        <v>195</v>
      </c>
      <c r="AR126">
        <v>1587217339.37097</v>
      </c>
      <c r="AS126">
        <v>417.04129032258101</v>
      </c>
      <c r="AT126">
        <v>409.97548387096799</v>
      </c>
      <c r="AU126">
        <v>27.515212903225802</v>
      </c>
      <c r="AV126">
        <v>26.436045161290298</v>
      </c>
      <c r="AW126">
        <v>600.01629032258097</v>
      </c>
      <c r="AX126">
        <v>101.585322580645</v>
      </c>
      <c r="AY126">
        <v>0.12812264516128999</v>
      </c>
      <c r="AZ126">
        <v>34.655603225806502</v>
      </c>
      <c r="BA126">
        <v>34.643458064516103</v>
      </c>
      <c r="BB126">
        <v>34.830977419354802</v>
      </c>
      <c r="BC126">
        <v>9998.3306451612898</v>
      </c>
      <c r="BD126">
        <v>-5.8352724838709701E-2</v>
      </c>
      <c r="BE126">
        <v>0.282605</v>
      </c>
      <c r="BF126">
        <v>1587217320.5</v>
      </c>
      <c r="BG126" t="s">
        <v>454</v>
      </c>
      <c r="BH126">
        <v>19</v>
      </c>
      <c r="BI126">
        <v>7.4889999999999999</v>
      </c>
      <c r="BJ126">
        <v>0.36199999999999999</v>
      </c>
      <c r="BK126">
        <v>410</v>
      </c>
      <c r="BL126">
        <v>26</v>
      </c>
      <c r="BM126">
        <v>0.16</v>
      </c>
      <c r="BN126">
        <v>7.0000000000000007E-2</v>
      </c>
      <c r="BO126">
        <v>6.6484077115384599</v>
      </c>
      <c r="BP126">
        <v>5.4960701220861496</v>
      </c>
      <c r="BQ126">
        <v>1.39356680434533</v>
      </c>
      <c r="BR126">
        <v>0</v>
      </c>
      <c r="BS126">
        <v>1.00849275</v>
      </c>
      <c r="BT126">
        <v>0.93317219328944701</v>
      </c>
      <c r="BU126">
        <v>0.20798402007059599</v>
      </c>
      <c r="BV126">
        <v>0</v>
      </c>
      <c r="BW126">
        <v>0</v>
      </c>
      <c r="BX126">
        <v>2</v>
      </c>
      <c r="BY126" t="s">
        <v>197</v>
      </c>
      <c r="BZ126">
        <v>100</v>
      </c>
      <c r="CA126">
        <v>100</v>
      </c>
      <c r="CB126">
        <v>7.4889999999999999</v>
      </c>
      <c r="CC126">
        <v>0.36199999999999999</v>
      </c>
      <c r="CD126">
        <v>2</v>
      </c>
      <c r="CE126">
        <v>644.99199999999996</v>
      </c>
      <c r="CF126">
        <v>341.11799999999999</v>
      </c>
      <c r="CG126">
        <v>35.000700000000002</v>
      </c>
      <c r="CH126">
        <v>37.732399999999998</v>
      </c>
      <c r="CI126">
        <v>29.9999</v>
      </c>
      <c r="CJ126">
        <v>37.588799999999999</v>
      </c>
      <c r="CK126">
        <v>37.629899999999999</v>
      </c>
      <c r="CL126">
        <v>20.066800000000001</v>
      </c>
      <c r="CM126">
        <v>21.579499999999999</v>
      </c>
      <c r="CN126">
        <v>100</v>
      </c>
      <c r="CO126">
        <v>35</v>
      </c>
      <c r="CP126">
        <v>410</v>
      </c>
      <c r="CQ126">
        <v>26.264199999999999</v>
      </c>
      <c r="CR126">
        <v>98.1828</v>
      </c>
      <c r="CS126">
        <v>104.72199999999999</v>
      </c>
    </row>
    <row r="127" spans="1:97" x14ac:dyDescent="0.25">
      <c r="A127">
        <v>111</v>
      </c>
      <c r="B127">
        <v>1587217353</v>
      </c>
      <c r="C127">
        <v>8725.4000000953693</v>
      </c>
      <c r="D127" t="s">
        <v>461</v>
      </c>
      <c r="E127" t="s">
        <v>462</v>
      </c>
      <c r="F127">
        <v>1587217344.37097</v>
      </c>
      <c r="G127">
        <f t="shared" si="87"/>
        <v>5.6325097307665523E-4</v>
      </c>
      <c r="H127">
        <f t="shared" si="88"/>
        <v>-3.7323142538388643</v>
      </c>
      <c r="I127">
        <f t="shared" si="89"/>
        <v>417.09077419354799</v>
      </c>
      <c r="J127">
        <f t="shared" si="90"/>
        <v>689.73269761824145</v>
      </c>
      <c r="K127">
        <f t="shared" si="91"/>
        <v>70.155049911870535</v>
      </c>
      <c r="L127">
        <f t="shared" si="92"/>
        <v>42.423716002405179</v>
      </c>
      <c r="M127">
        <f t="shared" si="93"/>
        <v>2.0142899477260869E-2</v>
      </c>
      <c r="N127">
        <f t="shared" si="94"/>
        <v>2.7839866630873669</v>
      </c>
      <c r="O127">
        <f t="shared" si="95"/>
        <v>2.0062283067329916E-2</v>
      </c>
      <c r="P127">
        <f t="shared" si="96"/>
        <v>1.2546142985316181E-2</v>
      </c>
      <c r="Q127">
        <f t="shared" si="97"/>
        <v>-1.1582750202483874E-2</v>
      </c>
      <c r="R127">
        <f t="shared" si="98"/>
        <v>34.502520879688213</v>
      </c>
      <c r="S127">
        <f t="shared" si="99"/>
        <v>34.643919354838701</v>
      </c>
      <c r="T127">
        <f t="shared" si="100"/>
        <v>5.5379434204562337</v>
      </c>
      <c r="U127">
        <f t="shared" si="101"/>
        <v>50.516808466128452</v>
      </c>
      <c r="V127">
        <f t="shared" si="102"/>
        <v>2.7993634278815538</v>
      </c>
      <c r="W127">
        <f t="shared" si="103"/>
        <v>5.5414494954853071</v>
      </c>
      <c r="X127">
        <f t="shared" si="104"/>
        <v>2.7385799925746799</v>
      </c>
      <c r="Y127">
        <f t="shared" si="105"/>
        <v>-24.839367912680494</v>
      </c>
      <c r="Z127">
        <f t="shared" si="106"/>
        <v>1.711029294376452</v>
      </c>
      <c r="AA127">
        <f t="shared" si="107"/>
        <v>0.14304433033765054</v>
      </c>
      <c r="AB127">
        <f t="shared" si="108"/>
        <v>-22.996877038168876</v>
      </c>
      <c r="AC127">
        <v>-1.22131415617338E-3</v>
      </c>
      <c r="AD127">
        <v>2.3588646640664498E-2</v>
      </c>
      <c r="AE127">
        <v>2.6776172846808701</v>
      </c>
      <c r="AF127">
        <v>0</v>
      </c>
      <c r="AG127">
        <v>0</v>
      </c>
      <c r="AH127">
        <f t="shared" si="109"/>
        <v>1</v>
      </c>
      <c r="AI127">
        <f t="shared" si="110"/>
        <v>0</v>
      </c>
      <c r="AJ127">
        <f t="shared" si="111"/>
        <v>52368.684878263135</v>
      </c>
      <c r="AK127">
        <f t="shared" si="112"/>
        <v>-6.0610937741935503E-2</v>
      </c>
      <c r="AL127">
        <f t="shared" si="113"/>
        <v>-2.9699359493548395E-2</v>
      </c>
      <c r="AM127">
        <f t="shared" si="114"/>
        <v>0.49</v>
      </c>
      <c r="AN127">
        <f t="shared" si="115"/>
        <v>0.39</v>
      </c>
      <c r="AO127">
        <v>12.14</v>
      </c>
      <c r="AP127">
        <v>0.5</v>
      </c>
      <c r="AQ127" t="s">
        <v>195</v>
      </c>
      <c r="AR127">
        <v>1587217344.37097</v>
      </c>
      <c r="AS127">
        <v>417.09077419354799</v>
      </c>
      <c r="AT127">
        <v>410.01454838709702</v>
      </c>
      <c r="AU127">
        <v>27.522074193548399</v>
      </c>
      <c r="AV127">
        <v>26.413819354838701</v>
      </c>
      <c r="AW127">
        <v>600.01312903225801</v>
      </c>
      <c r="AX127">
        <v>101.585225806452</v>
      </c>
      <c r="AY127">
        <v>0.12816280645161299</v>
      </c>
      <c r="AZ127">
        <v>34.655319354838703</v>
      </c>
      <c r="BA127">
        <v>34.643919354838701</v>
      </c>
      <c r="BB127">
        <v>34.830925806451603</v>
      </c>
      <c r="BC127">
        <v>9997.9854838709707</v>
      </c>
      <c r="BD127">
        <v>-6.0610937741935503E-2</v>
      </c>
      <c r="BE127">
        <v>0.282605</v>
      </c>
      <c r="BF127">
        <v>1587217320.5</v>
      </c>
      <c r="BG127" t="s">
        <v>454</v>
      </c>
      <c r="BH127">
        <v>19</v>
      </c>
      <c r="BI127">
        <v>7.4889999999999999</v>
      </c>
      <c r="BJ127">
        <v>0.36199999999999999</v>
      </c>
      <c r="BK127">
        <v>410</v>
      </c>
      <c r="BL127">
        <v>26</v>
      </c>
      <c r="BM127">
        <v>0.16</v>
      </c>
      <c r="BN127">
        <v>7.0000000000000007E-2</v>
      </c>
      <c r="BO127">
        <v>7.1039384615384602</v>
      </c>
      <c r="BP127">
        <v>-0.300636933321896</v>
      </c>
      <c r="BQ127">
        <v>8.2326124075687193E-2</v>
      </c>
      <c r="BR127">
        <v>0</v>
      </c>
      <c r="BS127">
        <v>1.09218980769231</v>
      </c>
      <c r="BT127">
        <v>0.24942342696148101</v>
      </c>
      <c r="BU127">
        <v>3.6994648183133E-2</v>
      </c>
      <c r="BV127">
        <v>0</v>
      </c>
      <c r="BW127">
        <v>0</v>
      </c>
      <c r="BX127">
        <v>2</v>
      </c>
      <c r="BY127" t="s">
        <v>197</v>
      </c>
      <c r="BZ127">
        <v>100</v>
      </c>
      <c r="CA127">
        <v>100</v>
      </c>
      <c r="CB127">
        <v>7.4889999999999999</v>
      </c>
      <c r="CC127">
        <v>0.36199999999999999</v>
      </c>
      <c r="CD127">
        <v>2</v>
      </c>
      <c r="CE127">
        <v>645.18600000000004</v>
      </c>
      <c r="CF127">
        <v>340.96</v>
      </c>
      <c r="CG127">
        <v>35.000700000000002</v>
      </c>
      <c r="CH127">
        <v>37.732100000000003</v>
      </c>
      <c r="CI127">
        <v>30</v>
      </c>
      <c r="CJ127">
        <v>37.588200000000001</v>
      </c>
      <c r="CK127">
        <v>37.629899999999999</v>
      </c>
      <c r="CL127">
        <v>20.065200000000001</v>
      </c>
      <c r="CM127">
        <v>21.579499999999999</v>
      </c>
      <c r="CN127">
        <v>100</v>
      </c>
      <c r="CO127">
        <v>35</v>
      </c>
      <c r="CP127">
        <v>410</v>
      </c>
      <c r="CQ127">
        <v>26.229299999999999</v>
      </c>
      <c r="CR127">
        <v>98.182000000000002</v>
      </c>
      <c r="CS127">
        <v>104.72199999999999</v>
      </c>
    </row>
    <row r="128" spans="1:97" x14ac:dyDescent="0.25">
      <c r="A128">
        <v>112</v>
      </c>
      <c r="B128">
        <v>1587217358</v>
      </c>
      <c r="C128">
        <v>8730.4000000953693</v>
      </c>
      <c r="D128" t="s">
        <v>463</v>
      </c>
      <c r="E128" t="s">
        <v>464</v>
      </c>
      <c r="F128">
        <v>1587217349.37097</v>
      </c>
      <c r="G128">
        <f t="shared" si="87"/>
        <v>5.8010626159669097E-4</v>
      </c>
      <c r="H128">
        <f t="shared" si="88"/>
        <v>-3.7489377961558228</v>
      </c>
      <c r="I128">
        <f t="shared" si="89"/>
        <v>417.12896774193598</v>
      </c>
      <c r="J128">
        <f t="shared" si="90"/>
        <v>682.61968563128653</v>
      </c>
      <c r="K128">
        <f t="shared" si="91"/>
        <v>69.431400415326976</v>
      </c>
      <c r="L128">
        <f t="shared" si="92"/>
        <v>42.427502449388719</v>
      </c>
      <c r="M128">
        <f t="shared" si="93"/>
        <v>2.0744087837179782E-2</v>
      </c>
      <c r="N128">
        <f t="shared" si="94"/>
        <v>2.7850318653966024</v>
      </c>
      <c r="O128">
        <f t="shared" si="95"/>
        <v>2.0658630397669138E-2</v>
      </c>
      <c r="P128">
        <f t="shared" si="96"/>
        <v>1.2919292559158954E-2</v>
      </c>
      <c r="Q128">
        <f t="shared" si="97"/>
        <v>-1.4954835027096776E-2</v>
      </c>
      <c r="R128">
        <f t="shared" si="98"/>
        <v>34.498871495208284</v>
      </c>
      <c r="S128">
        <f t="shared" si="99"/>
        <v>34.644590322580598</v>
      </c>
      <c r="T128">
        <f t="shared" si="100"/>
        <v>5.5381497234596226</v>
      </c>
      <c r="U128">
        <f t="shared" si="101"/>
        <v>50.508525699794518</v>
      </c>
      <c r="V128">
        <f t="shared" si="102"/>
        <v>2.7990422843267839</v>
      </c>
      <c r="W128">
        <f t="shared" si="103"/>
        <v>5.5417224033885653</v>
      </c>
      <c r="X128">
        <f t="shared" si="104"/>
        <v>2.7391074391328387</v>
      </c>
      <c r="Y128">
        <f t="shared" si="105"/>
        <v>-25.582686136414072</v>
      </c>
      <c r="Z128">
        <f t="shared" si="106"/>
        <v>1.7441227199298375</v>
      </c>
      <c r="AA128">
        <f t="shared" si="107"/>
        <v>0.14575737028921237</v>
      </c>
      <c r="AB128">
        <f t="shared" si="108"/>
        <v>-23.707760881222118</v>
      </c>
      <c r="AC128">
        <v>-1.22202682865794E-3</v>
      </c>
      <c r="AD128">
        <v>2.3602411305000699E-2</v>
      </c>
      <c r="AE128">
        <v>2.6786004173507698</v>
      </c>
      <c r="AF128">
        <v>0</v>
      </c>
      <c r="AG128">
        <v>0</v>
      </c>
      <c r="AH128">
        <f t="shared" si="109"/>
        <v>1</v>
      </c>
      <c r="AI128">
        <f t="shared" si="110"/>
        <v>0</v>
      </c>
      <c r="AJ128">
        <f t="shared" si="111"/>
        <v>52397.839014284997</v>
      </c>
      <c r="AK128">
        <f t="shared" si="112"/>
        <v>-7.8256593548387099E-2</v>
      </c>
      <c r="AL128">
        <f t="shared" si="113"/>
        <v>-3.834573083870968E-2</v>
      </c>
      <c r="AM128">
        <f t="shared" si="114"/>
        <v>0.49</v>
      </c>
      <c r="AN128">
        <f t="shared" si="115"/>
        <v>0.39</v>
      </c>
      <c r="AO128">
        <v>12.14</v>
      </c>
      <c r="AP128">
        <v>0.5</v>
      </c>
      <c r="AQ128" t="s">
        <v>195</v>
      </c>
      <c r="AR128">
        <v>1587217349.37097</v>
      </c>
      <c r="AS128">
        <v>417.12896774193598</v>
      </c>
      <c r="AT128">
        <v>410.033419354839</v>
      </c>
      <c r="AU128">
        <v>27.518980645161299</v>
      </c>
      <c r="AV128">
        <v>26.377564516128999</v>
      </c>
      <c r="AW128">
        <v>600.01674193548399</v>
      </c>
      <c r="AX128">
        <v>101.58506451612899</v>
      </c>
      <c r="AY128">
        <v>0.12808832258064501</v>
      </c>
      <c r="AZ128">
        <v>34.656206451612903</v>
      </c>
      <c r="BA128">
        <v>34.644590322580598</v>
      </c>
      <c r="BB128">
        <v>34.830358064516098</v>
      </c>
      <c r="BC128">
        <v>10003.835483871</v>
      </c>
      <c r="BD128">
        <v>-7.8256593548387099E-2</v>
      </c>
      <c r="BE128">
        <v>0.282605</v>
      </c>
      <c r="BF128">
        <v>1587217320.5</v>
      </c>
      <c r="BG128" t="s">
        <v>454</v>
      </c>
      <c r="BH128">
        <v>19</v>
      </c>
      <c r="BI128">
        <v>7.4889999999999999</v>
      </c>
      <c r="BJ128">
        <v>0.36199999999999999</v>
      </c>
      <c r="BK128">
        <v>410</v>
      </c>
      <c r="BL128">
        <v>26</v>
      </c>
      <c r="BM128">
        <v>0.16</v>
      </c>
      <c r="BN128">
        <v>7.0000000000000007E-2</v>
      </c>
      <c r="BO128">
        <v>7.0814151923076896</v>
      </c>
      <c r="BP128">
        <v>0.210487202253893</v>
      </c>
      <c r="BQ128">
        <v>3.38616663506087E-2</v>
      </c>
      <c r="BR128">
        <v>0</v>
      </c>
      <c r="BS128">
        <v>1.1152086538461501</v>
      </c>
      <c r="BT128">
        <v>0.37354746008707101</v>
      </c>
      <c r="BU128">
        <v>4.88561464926466E-2</v>
      </c>
      <c r="BV128">
        <v>0</v>
      </c>
      <c r="BW128">
        <v>0</v>
      </c>
      <c r="BX128">
        <v>2</v>
      </c>
      <c r="BY128" t="s">
        <v>197</v>
      </c>
      <c r="BZ128">
        <v>100</v>
      </c>
      <c r="CA128">
        <v>100</v>
      </c>
      <c r="CB128">
        <v>7.4889999999999999</v>
      </c>
      <c r="CC128">
        <v>0.36199999999999999</v>
      </c>
      <c r="CD128">
        <v>2</v>
      </c>
      <c r="CE128">
        <v>644.83900000000006</v>
      </c>
      <c r="CF128">
        <v>340.94499999999999</v>
      </c>
      <c r="CG128">
        <v>35.000599999999999</v>
      </c>
      <c r="CH128">
        <v>37.732100000000003</v>
      </c>
      <c r="CI128">
        <v>30</v>
      </c>
      <c r="CJ128">
        <v>37.585299999999997</v>
      </c>
      <c r="CK128">
        <v>37.626800000000003</v>
      </c>
      <c r="CL128">
        <v>20.0639</v>
      </c>
      <c r="CM128">
        <v>21.863299999999999</v>
      </c>
      <c r="CN128">
        <v>100</v>
      </c>
      <c r="CO128">
        <v>35</v>
      </c>
      <c r="CP128">
        <v>410</v>
      </c>
      <c r="CQ128">
        <v>26.202000000000002</v>
      </c>
      <c r="CR128">
        <v>98.181399999999996</v>
      </c>
      <c r="CS128">
        <v>104.72199999999999</v>
      </c>
    </row>
    <row r="129" spans="1:97" x14ac:dyDescent="0.25">
      <c r="A129">
        <v>113</v>
      </c>
      <c r="B129">
        <v>1587218275.5999999</v>
      </c>
      <c r="C129">
        <v>9648</v>
      </c>
      <c r="D129" t="s">
        <v>466</v>
      </c>
      <c r="E129" t="s">
        <v>467</v>
      </c>
      <c r="F129">
        <v>1587218267.5999999</v>
      </c>
      <c r="G129">
        <f t="shared" si="87"/>
        <v>7.9063541029846278E-4</v>
      </c>
      <c r="H129">
        <f t="shared" si="88"/>
        <v>-4.8530959145851984</v>
      </c>
      <c r="I129">
        <f t="shared" si="89"/>
        <v>420.36941935483901</v>
      </c>
      <c r="J129">
        <f t="shared" si="90"/>
        <v>800.613092411048</v>
      </c>
      <c r="K129">
        <f t="shared" si="91"/>
        <v>81.458002489293548</v>
      </c>
      <c r="L129">
        <f t="shared" si="92"/>
        <v>42.770288835907166</v>
      </c>
      <c r="M129">
        <f t="shared" si="93"/>
        <v>1.8448170561599725E-2</v>
      </c>
      <c r="N129">
        <f t="shared" si="94"/>
        <v>2.7724720413011137</v>
      </c>
      <c r="O129">
        <f t="shared" si="95"/>
        <v>1.8380244437988427E-2</v>
      </c>
      <c r="P129">
        <f t="shared" si="96"/>
        <v>1.1493734727732111E-2</v>
      </c>
      <c r="Q129">
        <f t="shared" si="97"/>
        <v>-4.7520192808064507E-3</v>
      </c>
      <c r="R129">
        <f t="shared" si="98"/>
        <v>40.392283203858803</v>
      </c>
      <c r="S129">
        <f t="shared" si="99"/>
        <v>40.338619354838698</v>
      </c>
      <c r="T129">
        <f t="shared" si="100"/>
        <v>7.5488237528809892</v>
      </c>
      <c r="U129">
        <f t="shared" si="101"/>
        <v>44.505183689947394</v>
      </c>
      <c r="V129">
        <f t="shared" si="102"/>
        <v>3.4078860856172906</v>
      </c>
      <c r="W129">
        <f t="shared" si="103"/>
        <v>7.6572790022818094</v>
      </c>
      <c r="X129">
        <f t="shared" si="104"/>
        <v>4.1409376672636986</v>
      </c>
      <c r="Y129">
        <f t="shared" si="105"/>
        <v>-34.86702159416221</v>
      </c>
      <c r="Z129">
        <f t="shared" si="106"/>
        <v>40.04529324841679</v>
      </c>
      <c r="AA129">
        <f t="shared" si="107"/>
        <v>3.5562661371670052</v>
      </c>
      <c r="AB129">
        <f t="shared" si="108"/>
        <v>8.7297857721407794</v>
      </c>
      <c r="AC129">
        <v>-1.2222177988400499E-3</v>
      </c>
      <c r="AD129">
        <v>2.36060997320298E-2</v>
      </c>
      <c r="AE129">
        <v>2.6788637959033199</v>
      </c>
      <c r="AF129">
        <v>0</v>
      </c>
      <c r="AG129">
        <v>0</v>
      </c>
      <c r="AH129">
        <f t="shared" si="109"/>
        <v>1</v>
      </c>
      <c r="AI129">
        <f t="shared" si="110"/>
        <v>0</v>
      </c>
      <c r="AJ129">
        <f t="shared" si="111"/>
        <v>51411.785222596533</v>
      </c>
      <c r="AK129">
        <f t="shared" si="112"/>
        <v>-2.4866662903225801E-2</v>
      </c>
      <c r="AL129">
        <f t="shared" si="113"/>
        <v>-1.2184664822580642E-2</v>
      </c>
      <c r="AM129">
        <f t="shared" si="114"/>
        <v>0.49</v>
      </c>
      <c r="AN129">
        <f t="shared" si="115"/>
        <v>0.39</v>
      </c>
      <c r="AO129">
        <v>13.74</v>
      </c>
      <c r="AP129">
        <v>0.5</v>
      </c>
      <c r="AQ129" t="s">
        <v>195</v>
      </c>
      <c r="AR129">
        <v>1587218267.5999999</v>
      </c>
      <c r="AS129">
        <v>420.36941935483901</v>
      </c>
      <c r="AT129">
        <v>410.02283870967699</v>
      </c>
      <c r="AU129">
        <v>33.4945387096774</v>
      </c>
      <c r="AV129">
        <v>31.745625806451599</v>
      </c>
      <c r="AW129">
        <v>600.34254838709705</v>
      </c>
      <c r="AX129">
        <v>101.605903225806</v>
      </c>
      <c r="AY129">
        <v>0.138626387096774</v>
      </c>
      <c r="AZ129">
        <v>40.606535483870999</v>
      </c>
      <c r="BA129">
        <v>40.338619354838698</v>
      </c>
      <c r="BB129">
        <v>40.691654838709702</v>
      </c>
      <c r="BC129">
        <v>10003.3467741935</v>
      </c>
      <c r="BD129">
        <v>-2.4866662903225801E-2</v>
      </c>
      <c r="BE129">
        <v>0.282605</v>
      </c>
      <c r="BF129">
        <v>1587218258.5999999</v>
      </c>
      <c r="BG129" t="s">
        <v>468</v>
      </c>
      <c r="BH129">
        <v>20</v>
      </c>
      <c r="BI129">
        <v>7.3739999999999997</v>
      </c>
      <c r="BJ129">
        <v>0.32700000000000001</v>
      </c>
      <c r="BK129">
        <v>410</v>
      </c>
      <c r="BL129">
        <v>32</v>
      </c>
      <c r="BM129">
        <v>0.17</v>
      </c>
      <c r="BN129">
        <v>0.06</v>
      </c>
      <c r="BO129">
        <v>6.1961100928269204</v>
      </c>
      <c r="BP129">
        <v>40.070400936572</v>
      </c>
      <c r="BQ129">
        <v>5.55161731916556</v>
      </c>
      <c r="BR129">
        <v>0</v>
      </c>
      <c r="BS129">
        <v>1.0553368738461499</v>
      </c>
      <c r="BT129">
        <v>6.7289097434869296</v>
      </c>
      <c r="BU129">
        <v>0.92952897298762804</v>
      </c>
      <c r="BV129">
        <v>0</v>
      </c>
      <c r="BW129">
        <v>0</v>
      </c>
      <c r="BX129">
        <v>2</v>
      </c>
      <c r="BY129" t="s">
        <v>197</v>
      </c>
      <c r="BZ129">
        <v>100</v>
      </c>
      <c r="CA129">
        <v>100</v>
      </c>
      <c r="CB129">
        <v>7.3739999999999997</v>
      </c>
      <c r="CC129">
        <v>0.32700000000000001</v>
      </c>
      <c r="CD129">
        <v>2</v>
      </c>
      <c r="CE129">
        <v>641.69600000000003</v>
      </c>
      <c r="CF129">
        <v>335.56099999999998</v>
      </c>
      <c r="CG129">
        <v>42.999099999999999</v>
      </c>
      <c r="CH129">
        <v>39.906799999999997</v>
      </c>
      <c r="CI129">
        <v>30.001000000000001</v>
      </c>
      <c r="CJ129">
        <v>39.445799999999998</v>
      </c>
      <c r="CK129">
        <v>39.496000000000002</v>
      </c>
      <c r="CL129">
        <v>20.168399999999998</v>
      </c>
      <c r="CM129">
        <v>0</v>
      </c>
      <c r="CN129">
        <v>100</v>
      </c>
      <c r="CO129">
        <v>43</v>
      </c>
      <c r="CP129">
        <v>410</v>
      </c>
      <c r="CQ129">
        <v>34.396299999999997</v>
      </c>
      <c r="CR129">
        <v>97.918199999999999</v>
      </c>
      <c r="CS129">
        <v>104.367</v>
      </c>
    </row>
    <row r="130" spans="1:97" x14ac:dyDescent="0.25">
      <c r="A130">
        <v>114</v>
      </c>
      <c r="B130">
        <v>1587218280.5999999</v>
      </c>
      <c r="C130">
        <v>9653</v>
      </c>
      <c r="D130" t="s">
        <v>469</v>
      </c>
      <c r="E130" t="s">
        <v>470</v>
      </c>
      <c r="F130">
        <v>1587218272.2451601</v>
      </c>
      <c r="G130">
        <f t="shared" si="87"/>
        <v>9.0255124923009644E-4</v>
      </c>
      <c r="H130">
        <f t="shared" si="88"/>
        <v>-5.527426645125801</v>
      </c>
      <c r="I130">
        <f t="shared" si="89"/>
        <v>421.77748387096801</v>
      </c>
      <c r="J130">
        <f t="shared" si="90"/>
        <v>799.14178406292115</v>
      </c>
      <c r="K130">
        <f t="shared" si="91"/>
        <v>81.30762842708873</v>
      </c>
      <c r="L130">
        <f t="shared" si="92"/>
        <v>42.913194656322624</v>
      </c>
      <c r="M130">
        <f t="shared" si="93"/>
        <v>2.1176471653857613E-2</v>
      </c>
      <c r="N130">
        <f t="shared" si="94"/>
        <v>2.7730939729973936</v>
      </c>
      <c r="O130">
        <f t="shared" si="95"/>
        <v>2.1087041241635546E-2</v>
      </c>
      <c r="P130">
        <f t="shared" si="96"/>
        <v>1.3187404153898564E-2</v>
      </c>
      <c r="Q130">
        <f t="shared" si="97"/>
        <v>-6.1557768178064519E-3</v>
      </c>
      <c r="R130">
        <f t="shared" si="98"/>
        <v>40.367237782507921</v>
      </c>
      <c r="S130">
        <f t="shared" si="99"/>
        <v>40.349564516129</v>
      </c>
      <c r="T130">
        <f t="shared" si="100"/>
        <v>7.5532282446278574</v>
      </c>
      <c r="U130">
        <f t="shared" si="101"/>
        <v>44.82848896698286</v>
      </c>
      <c r="V130">
        <f t="shared" si="102"/>
        <v>3.4335985555681181</v>
      </c>
      <c r="W130">
        <f t="shared" si="103"/>
        <v>7.6594117595554847</v>
      </c>
      <c r="X130">
        <f t="shared" si="104"/>
        <v>4.1196296890597388</v>
      </c>
      <c r="Y130">
        <f t="shared" si="105"/>
        <v>-39.802510091047253</v>
      </c>
      <c r="Z130">
        <f t="shared" si="106"/>
        <v>39.200662219535843</v>
      </c>
      <c r="AA130">
        <f t="shared" si="107"/>
        <v>3.4807464591979502</v>
      </c>
      <c r="AB130">
        <f t="shared" si="108"/>
        <v>2.8727428108687363</v>
      </c>
      <c r="AC130">
        <v>-1.2226450916809301E-3</v>
      </c>
      <c r="AD130">
        <v>2.36143525306933E-2</v>
      </c>
      <c r="AE130">
        <v>2.6794530017358902</v>
      </c>
      <c r="AF130">
        <v>0</v>
      </c>
      <c r="AG130">
        <v>0</v>
      </c>
      <c r="AH130">
        <f t="shared" si="109"/>
        <v>1</v>
      </c>
      <c r="AI130">
        <f t="shared" si="110"/>
        <v>0</v>
      </c>
      <c r="AJ130">
        <f t="shared" si="111"/>
        <v>51428.179564809565</v>
      </c>
      <c r="AK130">
        <f t="shared" si="112"/>
        <v>-3.2212332903225803E-2</v>
      </c>
      <c r="AL130">
        <f t="shared" si="113"/>
        <v>-1.5784043122580645E-2</v>
      </c>
      <c r="AM130">
        <f t="shared" si="114"/>
        <v>0.49</v>
      </c>
      <c r="AN130">
        <f t="shared" si="115"/>
        <v>0.39</v>
      </c>
      <c r="AO130">
        <v>13.74</v>
      </c>
      <c r="AP130">
        <v>0.5</v>
      </c>
      <c r="AQ130" t="s">
        <v>195</v>
      </c>
      <c r="AR130">
        <v>1587218272.2451601</v>
      </c>
      <c r="AS130">
        <v>421.77748387096801</v>
      </c>
      <c r="AT130">
        <v>409.991774193548</v>
      </c>
      <c r="AU130">
        <v>33.747535483870998</v>
      </c>
      <c r="AV130">
        <v>31.750503225806401</v>
      </c>
      <c r="AW130">
        <v>600.01780645161296</v>
      </c>
      <c r="AX130">
        <v>101.60667741935499</v>
      </c>
      <c r="AY130">
        <v>0.13700567741935499</v>
      </c>
      <c r="AZ130">
        <v>40.611770967741897</v>
      </c>
      <c r="BA130">
        <v>40.349564516129</v>
      </c>
      <c r="BB130">
        <v>40.6979258064516</v>
      </c>
      <c r="BC130">
        <v>10006.7677419355</v>
      </c>
      <c r="BD130">
        <v>-3.2212332903225803E-2</v>
      </c>
      <c r="BE130">
        <v>0.282605</v>
      </c>
      <c r="BF130">
        <v>1587218258.5999999</v>
      </c>
      <c r="BG130" t="s">
        <v>468</v>
      </c>
      <c r="BH130">
        <v>20</v>
      </c>
      <c r="BI130">
        <v>7.3739999999999997</v>
      </c>
      <c r="BJ130">
        <v>0.32700000000000001</v>
      </c>
      <c r="BK130">
        <v>410</v>
      </c>
      <c r="BL130">
        <v>32</v>
      </c>
      <c r="BM130">
        <v>0.17</v>
      </c>
      <c r="BN130">
        <v>0.06</v>
      </c>
      <c r="BO130">
        <v>8.4407025582115391</v>
      </c>
      <c r="BP130">
        <v>32.697318001089997</v>
      </c>
      <c r="BQ130">
        <v>4.9596017786373299</v>
      </c>
      <c r="BR130">
        <v>0</v>
      </c>
      <c r="BS130">
        <v>1.43339936615385</v>
      </c>
      <c r="BT130">
        <v>5.52018830318708</v>
      </c>
      <c r="BU130">
        <v>0.83193432827548297</v>
      </c>
      <c r="BV130">
        <v>0</v>
      </c>
      <c r="BW130">
        <v>0</v>
      </c>
      <c r="BX130">
        <v>2</v>
      </c>
      <c r="BY130" t="s">
        <v>197</v>
      </c>
      <c r="BZ130">
        <v>100</v>
      </c>
      <c r="CA130">
        <v>100</v>
      </c>
      <c r="CB130">
        <v>7.3739999999999997</v>
      </c>
      <c r="CC130">
        <v>0.32700000000000001</v>
      </c>
      <c r="CD130">
        <v>2</v>
      </c>
      <c r="CE130">
        <v>641.48500000000001</v>
      </c>
      <c r="CF130">
        <v>335.65100000000001</v>
      </c>
      <c r="CG130">
        <v>42.999499999999998</v>
      </c>
      <c r="CH130">
        <v>39.916699999999999</v>
      </c>
      <c r="CI130">
        <v>30.001000000000001</v>
      </c>
      <c r="CJ130">
        <v>39.451300000000003</v>
      </c>
      <c r="CK130">
        <v>39.504300000000001</v>
      </c>
      <c r="CL130">
        <v>20.170300000000001</v>
      </c>
      <c r="CM130">
        <v>0</v>
      </c>
      <c r="CN130">
        <v>100</v>
      </c>
      <c r="CO130">
        <v>43</v>
      </c>
      <c r="CP130">
        <v>410</v>
      </c>
      <c r="CQ130">
        <v>34.396299999999997</v>
      </c>
      <c r="CR130">
        <v>97.918199999999999</v>
      </c>
      <c r="CS130">
        <v>104.366</v>
      </c>
    </row>
    <row r="131" spans="1:97" x14ac:dyDescent="0.25">
      <c r="A131">
        <v>115</v>
      </c>
      <c r="B131">
        <v>1587218285.5999999</v>
      </c>
      <c r="C131">
        <v>9658</v>
      </c>
      <c r="D131" t="s">
        <v>471</v>
      </c>
      <c r="E131" t="s">
        <v>472</v>
      </c>
      <c r="F131">
        <v>1587218277.03548</v>
      </c>
      <c r="G131">
        <f t="shared" si="87"/>
        <v>9.0391818792703003E-4</v>
      </c>
      <c r="H131">
        <f t="shared" si="88"/>
        <v>-5.5166812202127522</v>
      </c>
      <c r="I131">
        <f t="shared" si="89"/>
        <v>421.74390322580598</v>
      </c>
      <c r="J131">
        <f t="shared" si="90"/>
        <v>797.83033625032442</v>
      </c>
      <c r="K131">
        <f t="shared" si="91"/>
        <v>81.174879942159691</v>
      </c>
      <c r="L131">
        <f t="shared" si="92"/>
        <v>42.910139105002841</v>
      </c>
      <c r="M131">
        <f t="shared" si="93"/>
        <v>2.1201688388403642E-2</v>
      </c>
      <c r="N131">
        <f t="shared" si="94"/>
        <v>2.7723700523479753</v>
      </c>
      <c r="O131">
        <f t="shared" si="95"/>
        <v>2.1112022049597955E-2</v>
      </c>
      <c r="P131">
        <f t="shared" si="96"/>
        <v>1.3203038227103921E-2</v>
      </c>
      <c r="Q131">
        <f t="shared" si="97"/>
        <v>-5.0031132148064504E-3</v>
      </c>
      <c r="R131">
        <f t="shared" si="98"/>
        <v>40.3709908353432</v>
      </c>
      <c r="S131">
        <f t="shared" si="99"/>
        <v>40.3550161290323</v>
      </c>
      <c r="T131">
        <f t="shared" si="100"/>
        <v>7.5554228835309187</v>
      </c>
      <c r="U131">
        <f t="shared" si="101"/>
        <v>44.829842709163621</v>
      </c>
      <c r="V131">
        <f t="shared" si="102"/>
        <v>3.4344647069083809</v>
      </c>
      <c r="W131">
        <f t="shared" si="103"/>
        <v>7.6611125521668306</v>
      </c>
      <c r="X131">
        <f t="shared" si="104"/>
        <v>4.1209581766225378</v>
      </c>
      <c r="Y131">
        <f t="shared" si="105"/>
        <v>-39.862792087582022</v>
      </c>
      <c r="Z131">
        <f t="shared" si="106"/>
        <v>38.999500598827304</v>
      </c>
      <c r="AA131">
        <f t="shared" si="107"/>
        <v>3.4639484688680588</v>
      </c>
      <c r="AB131">
        <f t="shared" si="108"/>
        <v>2.5956538668985374</v>
      </c>
      <c r="AC131">
        <v>-1.22214773723187E-3</v>
      </c>
      <c r="AD131">
        <v>2.3604746551515302E-2</v>
      </c>
      <c r="AE131">
        <v>2.6787671728875901</v>
      </c>
      <c r="AF131">
        <v>0</v>
      </c>
      <c r="AG131">
        <v>0</v>
      </c>
      <c r="AH131">
        <f t="shared" si="109"/>
        <v>1</v>
      </c>
      <c r="AI131">
        <f t="shared" si="110"/>
        <v>0</v>
      </c>
      <c r="AJ131">
        <f t="shared" si="111"/>
        <v>51407.449070170544</v>
      </c>
      <c r="AK131">
        <f t="shared" si="112"/>
        <v>-2.61806029032258E-2</v>
      </c>
      <c r="AL131">
        <f t="shared" si="113"/>
        <v>-1.2828495422580641E-2</v>
      </c>
      <c r="AM131">
        <f t="shared" si="114"/>
        <v>0.49</v>
      </c>
      <c r="AN131">
        <f t="shared" si="115"/>
        <v>0.39</v>
      </c>
      <c r="AO131">
        <v>13.74</v>
      </c>
      <c r="AP131">
        <v>0.5</v>
      </c>
      <c r="AQ131" t="s">
        <v>195</v>
      </c>
      <c r="AR131">
        <v>1587218277.03548</v>
      </c>
      <c r="AS131">
        <v>421.74390322580598</v>
      </c>
      <c r="AT131">
        <v>409.98399999999998</v>
      </c>
      <c r="AU131">
        <v>33.755764516128998</v>
      </c>
      <c r="AV131">
        <v>31.755716129032301</v>
      </c>
      <c r="AW131">
        <v>600.01522580645201</v>
      </c>
      <c r="AX131">
        <v>101.607483870968</v>
      </c>
      <c r="AY131">
        <v>0.13705535483871001</v>
      </c>
      <c r="AZ131">
        <v>40.615945161290298</v>
      </c>
      <c r="BA131">
        <v>40.3550161290323</v>
      </c>
      <c r="BB131">
        <v>40.702216129032301</v>
      </c>
      <c r="BC131">
        <v>10002.617741935501</v>
      </c>
      <c r="BD131">
        <v>-2.61806029032258E-2</v>
      </c>
      <c r="BE131">
        <v>0.282605</v>
      </c>
      <c r="BF131">
        <v>1587218258.5999999</v>
      </c>
      <c r="BG131" t="s">
        <v>468</v>
      </c>
      <c r="BH131">
        <v>20</v>
      </c>
      <c r="BI131">
        <v>7.3739999999999997</v>
      </c>
      <c r="BJ131">
        <v>0.32700000000000001</v>
      </c>
      <c r="BK131">
        <v>410</v>
      </c>
      <c r="BL131">
        <v>32</v>
      </c>
      <c r="BM131">
        <v>0.17</v>
      </c>
      <c r="BN131">
        <v>0.06</v>
      </c>
      <c r="BO131">
        <v>10.6922036596154</v>
      </c>
      <c r="BP131">
        <v>13.196020886116299</v>
      </c>
      <c r="BQ131">
        <v>2.84888559594794</v>
      </c>
      <c r="BR131">
        <v>0</v>
      </c>
      <c r="BS131">
        <v>1.81291343846154</v>
      </c>
      <c r="BT131">
        <v>2.2959505506090099</v>
      </c>
      <c r="BU131">
        <v>0.48264337916973599</v>
      </c>
      <c r="BV131">
        <v>0</v>
      </c>
      <c r="BW131">
        <v>0</v>
      </c>
      <c r="BX131">
        <v>2</v>
      </c>
      <c r="BY131" t="s">
        <v>197</v>
      </c>
      <c r="BZ131">
        <v>100</v>
      </c>
      <c r="CA131">
        <v>100</v>
      </c>
      <c r="CB131">
        <v>7.3739999999999997</v>
      </c>
      <c r="CC131">
        <v>0.32700000000000001</v>
      </c>
      <c r="CD131">
        <v>2</v>
      </c>
      <c r="CE131">
        <v>641.44100000000003</v>
      </c>
      <c r="CF131">
        <v>335.69799999999998</v>
      </c>
      <c r="CG131">
        <v>42.999499999999998</v>
      </c>
      <c r="CH131">
        <v>39.928400000000003</v>
      </c>
      <c r="CI131">
        <v>30.000800000000002</v>
      </c>
      <c r="CJ131">
        <v>39.459699999999998</v>
      </c>
      <c r="CK131">
        <v>39.514499999999998</v>
      </c>
      <c r="CL131">
        <v>20.171500000000002</v>
      </c>
      <c r="CM131">
        <v>0</v>
      </c>
      <c r="CN131">
        <v>100</v>
      </c>
      <c r="CO131">
        <v>43</v>
      </c>
      <c r="CP131">
        <v>410</v>
      </c>
      <c r="CQ131">
        <v>34.396299999999997</v>
      </c>
      <c r="CR131">
        <v>97.914900000000003</v>
      </c>
      <c r="CS131">
        <v>104.36499999999999</v>
      </c>
    </row>
    <row r="132" spans="1:97" x14ac:dyDescent="0.25">
      <c r="A132">
        <v>116</v>
      </c>
      <c r="B132">
        <v>1587218290.5999999</v>
      </c>
      <c r="C132">
        <v>9663</v>
      </c>
      <c r="D132" t="s">
        <v>473</v>
      </c>
      <c r="E132" t="s">
        <v>474</v>
      </c>
      <c r="F132">
        <v>1587218281.9709699</v>
      </c>
      <c r="G132">
        <f t="shared" si="87"/>
        <v>9.0501964555467641E-4</v>
      </c>
      <c r="H132">
        <f t="shared" si="88"/>
        <v>-5.5122643965666578</v>
      </c>
      <c r="I132">
        <f t="shared" si="89"/>
        <v>421.732129032258</v>
      </c>
      <c r="J132">
        <f t="shared" si="90"/>
        <v>797.08270521139332</v>
      </c>
      <c r="K132">
        <f t="shared" si="91"/>
        <v>81.099160763172648</v>
      </c>
      <c r="L132">
        <f t="shared" si="92"/>
        <v>42.909125374024342</v>
      </c>
      <c r="M132">
        <f t="shared" si="93"/>
        <v>2.1223037727016055E-2</v>
      </c>
      <c r="N132">
        <f t="shared" si="94"/>
        <v>2.7721422192580802</v>
      </c>
      <c r="O132">
        <f t="shared" si="95"/>
        <v>2.1133183778333786E-2</v>
      </c>
      <c r="P132">
        <f t="shared" si="96"/>
        <v>1.3216281062952653E-2</v>
      </c>
      <c r="Q132">
        <f t="shared" si="97"/>
        <v>-2.3056806238741985E-3</v>
      </c>
      <c r="R132">
        <f t="shared" si="98"/>
        <v>40.373968498777273</v>
      </c>
      <c r="S132">
        <f t="shared" si="99"/>
        <v>40.359338709677402</v>
      </c>
      <c r="T132">
        <f t="shared" si="100"/>
        <v>7.5571634041793772</v>
      </c>
      <c r="U132">
        <f t="shared" si="101"/>
        <v>44.833618941489199</v>
      </c>
      <c r="V132">
        <f t="shared" si="102"/>
        <v>3.4353528184791338</v>
      </c>
      <c r="W132">
        <f t="shared" si="103"/>
        <v>7.6624481797074946</v>
      </c>
      <c r="X132">
        <f t="shared" si="104"/>
        <v>4.1218105857002438</v>
      </c>
      <c r="Y132">
        <f t="shared" si="105"/>
        <v>-39.911366368961232</v>
      </c>
      <c r="Z132">
        <f t="shared" si="106"/>
        <v>38.84009445948714</v>
      </c>
      <c r="AA132">
        <f t="shared" si="107"/>
        <v>3.4501989495959786</v>
      </c>
      <c r="AB132">
        <f t="shared" si="108"/>
        <v>2.3766213594980101</v>
      </c>
      <c r="AC132">
        <v>-1.2219912358129501E-3</v>
      </c>
      <c r="AD132">
        <v>2.36017238594004E-2</v>
      </c>
      <c r="AE132">
        <v>2.67855132606008</v>
      </c>
      <c r="AF132">
        <v>0</v>
      </c>
      <c r="AG132">
        <v>0</v>
      </c>
      <c r="AH132">
        <f t="shared" si="109"/>
        <v>1</v>
      </c>
      <c r="AI132">
        <f t="shared" si="110"/>
        <v>0</v>
      </c>
      <c r="AJ132">
        <f t="shared" si="111"/>
        <v>51400.605663546645</v>
      </c>
      <c r="AK132">
        <f t="shared" si="112"/>
        <v>-1.2065309387096801E-2</v>
      </c>
      <c r="AL132">
        <f t="shared" si="113"/>
        <v>-5.9120015996774319E-3</v>
      </c>
      <c r="AM132">
        <f t="shared" si="114"/>
        <v>0.49</v>
      </c>
      <c r="AN132">
        <f t="shared" si="115"/>
        <v>0.39</v>
      </c>
      <c r="AO132">
        <v>13.74</v>
      </c>
      <c r="AP132">
        <v>0.5</v>
      </c>
      <c r="AQ132" t="s">
        <v>195</v>
      </c>
      <c r="AR132">
        <v>1587218281.9709699</v>
      </c>
      <c r="AS132">
        <v>421.732129032258</v>
      </c>
      <c r="AT132">
        <v>409.98332258064499</v>
      </c>
      <c r="AU132">
        <v>33.764348387096803</v>
      </c>
      <c r="AV132">
        <v>31.761870967741899</v>
      </c>
      <c r="AW132">
        <v>600.01232258064499</v>
      </c>
      <c r="AX132">
        <v>101.607838709677</v>
      </c>
      <c r="AY132">
        <v>0.13713735483871001</v>
      </c>
      <c r="AZ132">
        <v>40.6192225806452</v>
      </c>
      <c r="BA132">
        <v>40.359338709677402</v>
      </c>
      <c r="BB132">
        <v>40.7041258064516</v>
      </c>
      <c r="BC132">
        <v>10001.3019354839</v>
      </c>
      <c r="BD132">
        <v>-1.2065309387096801E-2</v>
      </c>
      <c r="BE132">
        <v>0.282605</v>
      </c>
      <c r="BF132">
        <v>1587218258.5999999</v>
      </c>
      <c r="BG132" t="s">
        <v>468</v>
      </c>
      <c r="BH132">
        <v>20</v>
      </c>
      <c r="BI132">
        <v>7.3739999999999997</v>
      </c>
      <c r="BJ132">
        <v>0.32700000000000001</v>
      </c>
      <c r="BK132">
        <v>410</v>
      </c>
      <c r="BL132">
        <v>32</v>
      </c>
      <c r="BM132">
        <v>0.17</v>
      </c>
      <c r="BN132">
        <v>0.06</v>
      </c>
      <c r="BO132">
        <v>11.7676384615385</v>
      </c>
      <c r="BP132">
        <v>-0.26736651583710702</v>
      </c>
      <c r="BQ132">
        <v>4.3503201269677397E-2</v>
      </c>
      <c r="BR132">
        <v>0</v>
      </c>
      <c r="BS132">
        <v>1.9999448076923101</v>
      </c>
      <c r="BT132">
        <v>3.1699906087253302E-2</v>
      </c>
      <c r="BU132">
        <v>4.2214427402455304E-3</v>
      </c>
      <c r="BV132">
        <v>1</v>
      </c>
      <c r="BW132">
        <v>1</v>
      </c>
      <c r="BX132">
        <v>2</v>
      </c>
      <c r="BY132" t="s">
        <v>229</v>
      </c>
      <c r="BZ132">
        <v>100</v>
      </c>
      <c r="CA132">
        <v>100</v>
      </c>
      <c r="CB132">
        <v>7.3739999999999997</v>
      </c>
      <c r="CC132">
        <v>0.32700000000000001</v>
      </c>
      <c r="CD132">
        <v>2</v>
      </c>
      <c r="CE132">
        <v>641.67999999999995</v>
      </c>
      <c r="CF132">
        <v>335.709</v>
      </c>
      <c r="CG132">
        <v>42.999299999999998</v>
      </c>
      <c r="CH132">
        <v>39.938299999999998</v>
      </c>
      <c r="CI132">
        <v>30.000900000000001</v>
      </c>
      <c r="CJ132">
        <v>39.470599999999997</v>
      </c>
      <c r="CK132">
        <v>39.525500000000001</v>
      </c>
      <c r="CL132">
        <v>20.170100000000001</v>
      </c>
      <c r="CM132">
        <v>0</v>
      </c>
      <c r="CN132">
        <v>100</v>
      </c>
      <c r="CO132">
        <v>43</v>
      </c>
      <c r="CP132">
        <v>410</v>
      </c>
      <c r="CQ132">
        <v>34.396299999999997</v>
      </c>
      <c r="CR132">
        <v>97.914299999999997</v>
      </c>
      <c r="CS132">
        <v>104.363</v>
      </c>
    </row>
    <row r="133" spans="1:97" x14ac:dyDescent="0.25">
      <c r="A133">
        <v>117</v>
      </c>
      <c r="B133">
        <v>1587218295.5999999</v>
      </c>
      <c r="C133">
        <v>9668</v>
      </c>
      <c r="D133" t="s">
        <v>475</v>
      </c>
      <c r="E133" t="s">
        <v>476</v>
      </c>
      <c r="F133">
        <v>1587218286.9709699</v>
      </c>
      <c r="G133">
        <f t="shared" si="87"/>
        <v>9.0620724033059778E-4</v>
      </c>
      <c r="H133">
        <f t="shared" si="88"/>
        <v>-5.5089917398262873</v>
      </c>
      <c r="I133">
        <f t="shared" si="89"/>
        <v>421.73196774193599</v>
      </c>
      <c r="J133">
        <f t="shared" si="90"/>
        <v>796.2338045168899</v>
      </c>
      <c r="K133">
        <f t="shared" si="91"/>
        <v>81.012915315695551</v>
      </c>
      <c r="L133">
        <f t="shared" si="92"/>
        <v>42.909175665216779</v>
      </c>
      <c r="M133">
        <f t="shared" si="93"/>
        <v>2.1255794475757712E-2</v>
      </c>
      <c r="N133">
        <f t="shared" si="94"/>
        <v>2.7712035915975219</v>
      </c>
      <c r="O133">
        <f t="shared" si="95"/>
        <v>2.1165633190008425E-2</v>
      </c>
      <c r="P133">
        <f t="shared" si="96"/>
        <v>1.323658938996668E-2</v>
      </c>
      <c r="Q133">
        <f t="shared" si="97"/>
        <v>-2.0705179571322519E-3</v>
      </c>
      <c r="R133">
        <f t="shared" si="98"/>
        <v>40.376814308157009</v>
      </c>
      <c r="S133">
        <f t="shared" si="99"/>
        <v>40.3592612903226</v>
      </c>
      <c r="T133">
        <f t="shared" si="100"/>
        <v>7.5571322276195962</v>
      </c>
      <c r="U133">
        <f t="shared" si="101"/>
        <v>44.837624393131541</v>
      </c>
      <c r="V133">
        <f t="shared" si="102"/>
        <v>3.436252203032804</v>
      </c>
      <c r="W133">
        <f t="shared" si="103"/>
        <v>7.6637695452018342</v>
      </c>
      <c r="X133">
        <f t="shared" si="104"/>
        <v>4.1208800245867927</v>
      </c>
      <c r="Y133">
        <f t="shared" si="105"/>
        <v>-39.963739298579362</v>
      </c>
      <c r="Z133">
        <f t="shared" si="106"/>
        <v>39.322858836665105</v>
      </c>
      <c r="AA133">
        <f t="shared" si="107"/>
        <v>3.4943193826323919</v>
      </c>
      <c r="AB133">
        <f t="shared" si="108"/>
        <v>2.851368402761004</v>
      </c>
      <c r="AC133">
        <v>-1.22134661442198E-3</v>
      </c>
      <c r="AD133">
        <v>2.3589273544195301E-2</v>
      </c>
      <c r="AE133">
        <v>2.6776620692051298</v>
      </c>
      <c r="AF133">
        <v>0</v>
      </c>
      <c r="AG133">
        <v>0</v>
      </c>
      <c r="AH133">
        <f t="shared" si="109"/>
        <v>1</v>
      </c>
      <c r="AI133">
        <f t="shared" si="110"/>
        <v>0</v>
      </c>
      <c r="AJ133">
        <f t="shared" si="111"/>
        <v>51374.067661610876</v>
      </c>
      <c r="AK133">
        <f t="shared" si="112"/>
        <v>-1.0834735516129001E-2</v>
      </c>
      <c r="AL133">
        <f t="shared" si="113"/>
        <v>-5.3090204029032102E-3</v>
      </c>
      <c r="AM133">
        <f t="shared" si="114"/>
        <v>0.49</v>
      </c>
      <c r="AN133">
        <f t="shared" si="115"/>
        <v>0.39</v>
      </c>
      <c r="AO133">
        <v>13.74</v>
      </c>
      <c r="AP133">
        <v>0.5</v>
      </c>
      <c r="AQ133" t="s">
        <v>195</v>
      </c>
      <c r="AR133">
        <v>1587218286.9709699</v>
      </c>
      <c r="AS133">
        <v>421.73196774193599</v>
      </c>
      <c r="AT133">
        <v>409.99183870967698</v>
      </c>
      <c r="AU133">
        <v>33.773135483871002</v>
      </c>
      <c r="AV133">
        <v>31.768054838709698</v>
      </c>
      <c r="AW133">
        <v>600.01419354838697</v>
      </c>
      <c r="AX133">
        <v>101.607870967742</v>
      </c>
      <c r="AY133">
        <v>0.137263258064516</v>
      </c>
      <c r="AZ133">
        <v>40.622464516129</v>
      </c>
      <c r="BA133">
        <v>40.3592612903226</v>
      </c>
      <c r="BB133">
        <v>40.708603225806399</v>
      </c>
      <c r="BC133">
        <v>9996.0229032257994</v>
      </c>
      <c r="BD133">
        <v>-1.0834735516129001E-2</v>
      </c>
      <c r="BE133">
        <v>0.282605</v>
      </c>
      <c r="BF133">
        <v>1587218258.5999999</v>
      </c>
      <c r="BG133" t="s">
        <v>468</v>
      </c>
      <c r="BH133">
        <v>20</v>
      </c>
      <c r="BI133">
        <v>7.3739999999999997</v>
      </c>
      <c r="BJ133">
        <v>0.32700000000000001</v>
      </c>
      <c r="BK133">
        <v>410</v>
      </c>
      <c r="BL133">
        <v>32</v>
      </c>
      <c r="BM133">
        <v>0.17</v>
      </c>
      <c r="BN133">
        <v>0.06</v>
      </c>
      <c r="BO133">
        <v>11.7464326923077</v>
      </c>
      <c r="BP133">
        <v>-0.105488431657127</v>
      </c>
      <c r="BQ133">
        <v>2.4403173825375199E-2</v>
      </c>
      <c r="BR133">
        <v>0</v>
      </c>
      <c r="BS133">
        <v>2.0023426923076899</v>
      </c>
      <c r="BT133">
        <v>3.1039460428584398E-2</v>
      </c>
      <c r="BU133">
        <v>4.1477450386113897E-3</v>
      </c>
      <c r="BV133">
        <v>1</v>
      </c>
      <c r="BW133">
        <v>1</v>
      </c>
      <c r="BX133">
        <v>2</v>
      </c>
      <c r="BY133" t="s">
        <v>229</v>
      </c>
      <c r="BZ133">
        <v>100</v>
      </c>
      <c r="CA133">
        <v>100</v>
      </c>
      <c r="CB133">
        <v>7.3739999999999997</v>
      </c>
      <c r="CC133">
        <v>0.32700000000000001</v>
      </c>
      <c r="CD133">
        <v>2</v>
      </c>
      <c r="CE133">
        <v>641.94799999999998</v>
      </c>
      <c r="CF133">
        <v>335.62200000000001</v>
      </c>
      <c r="CG133">
        <v>42.998899999999999</v>
      </c>
      <c r="CH133">
        <v>39.946399999999997</v>
      </c>
      <c r="CI133">
        <v>30.000800000000002</v>
      </c>
      <c r="CJ133">
        <v>39.480200000000004</v>
      </c>
      <c r="CK133">
        <v>39.5351</v>
      </c>
      <c r="CL133">
        <v>20.170000000000002</v>
      </c>
      <c r="CM133">
        <v>0</v>
      </c>
      <c r="CN133">
        <v>100</v>
      </c>
      <c r="CO133">
        <v>43</v>
      </c>
      <c r="CP133">
        <v>410</v>
      </c>
      <c r="CQ133">
        <v>34.396299999999997</v>
      </c>
      <c r="CR133">
        <v>97.913399999999996</v>
      </c>
      <c r="CS133">
        <v>104.36199999999999</v>
      </c>
    </row>
    <row r="134" spans="1:97" x14ac:dyDescent="0.25">
      <c r="A134">
        <v>118</v>
      </c>
      <c r="B134">
        <v>1587218300.5999999</v>
      </c>
      <c r="C134">
        <v>9673</v>
      </c>
      <c r="D134" t="s">
        <v>477</v>
      </c>
      <c r="E134" t="s">
        <v>478</v>
      </c>
      <c r="F134">
        <v>1587218291.9709699</v>
      </c>
      <c r="G134">
        <f t="shared" si="87"/>
        <v>9.07136153250987E-4</v>
      </c>
      <c r="H134">
        <f t="shared" si="88"/>
        <v>-5.5036715473673627</v>
      </c>
      <c r="I134">
        <f t="shared" si="89"/>
        <v>421.71832258064501</v>
      </c>
      <c r="J134">
        <f t="shared" si="90"/>
        <v>795.42258680327734</v>
      </c>
      <c r="K134">
        <f t="shared" si="91"/>
        <v>80.93061358787044</v>
      </c>
      <c r="L134">
        <f t="shared" si="92"/>
        <v>42.907912314715347</v>
      </c>
      <c r="M134">
        <f t="shared" si="93"/>
        <v>2.1277567224846944E-2</v>
      </c>
      <c r="N134">
        <f t="shared" si="94"/>
        <v>2.7707331127846202</v>
      </c>
      <c r="O134">
        <f t="shared" si="95"/>
        <v>2.1187206289482351E-2</v>
      </c>
      <c r="P134">
        <f t="shared" si="96"/>
        <v>1.3250090406156018E-2</v>
      </c>
      <c r="Q134">
        <f t="shared" si="97"/>
        <v>-2.9801453884548473E-3</v>
      </c>
      <c r="R134">
        <f t="shared" si="98"/>
        <v>40.380561293903426</v>
      </c>
      <c r="S134">
        <f t="shared" si="99"/>
        <v>40.361212903225798</v>
      </c>
      <c r="T134">
        <f t="shared" si="100"/>
        <v>7.5579181707405274</v>
      </c>
      <c r="U134">
        <f t="shared" si="101"/>
        <v>44.8382003791084</v>
      </c>
      <c r="V134">
        <f t="shared" si="102"/>
        <v>3.4370351489262787</v>
      </c>
      <c r="W134">
        <f t="shared" si="103"/>
        <v>7.6654172555232769</v>
      </c>
      <c r="X134">
        <f t="shared" si="104"/>
        <v>4.1208830218142491</v>
      </c>
      <c r="Y134">
        <f t="shared" si="105"/>
        <v>-40.004704358368528</v>
      </c>
      <c r="Z134">
        <f t="shared" si="106"/>
        <v>39.628426362227337</v>
      </c>
      <c r="AA134">
        <f t="shared" si="107"/>
        <v>3.522171787281029</v>
      </c>
      <c r="AB134">
        <f t="shared" si="108"/>
        <v>3.1429136457513849</v>
      </c>
      <c r="AC134">
        <v>-1.2210235846034699E-3</v>
      </c>
      <c r="AD134">
        <v>2.3583034497341799E-2</v>
      </c>
      <c r="AE134">
        <v>2.67721633087183</v>
      </c>
      <c r="AF134">
        <v>0</v>
      </c>
      <c r="AG134">
        <v>0</v>
      </c>
      <c r="AH134">
        <f t="shared" si="109"/>
        <v>1</v>
      </c>
      <c r="AI134">
        <f t="shared" si="110"/>
        <v>0</v>
      </c>
      <c r="AJ134">
        <f t="shared" si="111"/>
        <v>51360.374864684862</v>
      </c>
      <c r="AK134">
        <f t="shared" si="112"/>
        <v>-1.55946906774194E-2</v>
      </c>
      <c r="AL134">
        <f t="shared" si="113"/>
        <v>-7.6413984319355054E-3</v>
      </c>
      <c r="AM134">
        <f t="shared" si="114"/>
        <v>0.49</v>
      </c>
      <c r="AN134">
        <f t="shared" si="115"/>
        <v>0.39</v>
      </c>
      <c r="AO134">
        <v>13.74</v>
      </c>
      <c r="AP134">
        <v>0.5</v>
      </c>
      <c r="AQ134" t="s">
        <v>195</v>
      </c>
      <c r="AR134">
        <v>1587218291.9709699</v>
      </c>
      <c r="AS134">
        <v>421.71832258064501</v>
      </c>
      <c r="AT134">
        <v>409.991193548387</v>
      </c>
      <c r="AU134">
        <v>33.780732258064504</v>
      </c>
      <c r="AV134">
        <v>31.7736032258065</v>
      </c>
      <c r="AW134">
        <v>600.01154838709704</v>
      </c>
      <c r="AX134">
        <v>101.60803225806499</v>
      </c>
      <c r="AY134">
        <v>0.13739832258064499</v>
      </c>
      <c r="AZ134">
        <v>40.626506451612897</v>
      </c>
      <c r="BA134">
        <v>40.361212903225798</v>
      </c>
      <c r="BB134">
        <v>40.7106225806452</v>
      </c>
      <c r="BC134">
        <v>9993.3632258064499</v>
      </c>
      <c r="BD134">
        <v>-1.55946906774194E-2</v>
      </c>
      <c r="BE134">
        <v>0.282605</v>
      </c>
      <c r="BF134">
        <v>1587218258.5999999</v>
      </c>
      <c r="BG134" t="s">
        <v>468</v>
      </c>
      <c r="BH134">
        <v>20</v>
      </c>
      <c r="BI134">
        <v>7.3739999999999997</v>
      </c>
      <c r="BJ134">
        <v>0.32700000000000001</v>
      </c>
      <c r="BK134">
        <v>410</v>
      </c>
      <c r="BL134">
        <v>32</v>
      </c>
      <c r="BM134">
        <v>0.17</v>
      </c>
      <c r="BN134">
        <v>0.06</v>
      </c>
      <c r="BO134">
        <v>11.7410269230769</v>
      </c>
      <c r="BP134">
        <v>-0.13993477332877099</v>
      </c>
      <c r="BQ134">
        <v>2.7855175705952102E-2</v>
      </c>
      <c r="BR134">
        <v>0</v>
      </c>
      <c r="BS134">
        <v>2.0051336538461499</v>
      </c>
      <c r="BT134">
        <v>2.8855169469821602E-2</v>
      </c>
      <c r="BU134">
        <v>3.86828078929036E-3</v>
      </c>
      <c r="BV134">
        <v>1</v>
      </c>
      <c r="BW134">
        <v>1</v>
      </c>
      <c r="BX134">
        <v>2</v>
      </c>
      <c r="BY134" t="s">
        <v>229</v>
      </c>
      <c r="BZ134">
        <v>100</v>
      </c>
      <c r="CA134">
        <v>100</v>
      </c>
      <c r="CB134">
        <v>7.3739999999999997</v>
      </c>
      <c r="CC134">
        <v>0.32700000000000001</v>
      </c>
      <c r="CD134">
        <v>2</v>
      </c>
      <c r="CE134">
        <v>641.82299999999998</v>
      </c>
      <c r="CF134">
        <v>335.63600000000002</v>
      </c>
      <c r="CG134">
        <v>42.999200000000002</v>
      </c>
      <c r="CH134">
        <v>39.956000000000003</v>
      </c>
      <c r="CI134">
        <v>30.000800000000002</v>
      </c>
      <c r="CJ134">
        <v>39.490600000000001</v>
      </c>
      <c r="CK134">
        <v>39.546700000000001</v>
      </c>
      <c r="CL134">
        <v>20.1706</v>
      </c>
      <c r="CM134">
        <v>0</v>
      </c>
      <c r="CN134">
        <v>100</v>
      </c>
      <c r="CO134">
        <v>43</v>
      </c>
      <c r="CP134">
        <v>410</v>
      </c>
      <c r="CQ134">
        <v>34.396299999999997</v>
      </c>
      <c r="CR134">
        <v>97.910799999999995</v>
      </c>
      <c r="CS134">
        <v>104.361</v>
      </c>
    </row>
    <row r="135" spans="1:97" x14ac:dyDescent="0.25">
      <c r="A135">
        <v>119</v>
      </c>
      <c r="B135">
        <v>1587218571.0999999</v>
      </c>
      <c r="C135">
        <v>9943.5</v>
      </c>
      <c r="D135" t="s">
        <v>480</v>
      </c>
      <c r="E135" t="s">
        <v>481</v>
      </c>
      <c r="F135">
        <v>1587218563.0999999</v>
      </c>
      <c r="G135">
        <f t="shared" si="87"/>
        <v>4.596494214479099E-4</v>
      </c>
      <c r="H135">
        <f t="shared" si="88"/>
        <v>-3.0986960557271925</v>
      </c>
      <c r="I135">
        <f t="shared" si="89"/>
        <v>414.24345161290302</v>
      </c>
      <c r="J135">
        <f t="shared" si="90"/>
        <v>852.41836218598473</v>
      </c>
      <c r="K135">
        <f t="shared" si="91"/>
        <v>86.721547961140828</v>
      </c>
      <c r="L135">
        <f t="shared" si="92"/>
        <v>42.143429740898583</v>
      </c>
      <c r="M135">
        <f t="shared" si="93"/>
        <v>1.0269861850421648E-2</v>
      </c>
      <c r="N135">
        <f t="shared" si="94"/>
        <v>2.7922263211953244</v>
      </c>
      <c r="O135">
        <f t="shared" si="95"/>
        <v>1.0248923192817288E-2</v>
      </c>
      <c r="P135">
        <f t="shared" si="96"/>
        <v>6.407454655753311E-3</v>
      </c>
      <c r="Q135">
        <f t="shared" si="97"/>
        <v>-1.7017096225161298E-2</v>
      </c>
      <c r="R135">
        <f t="shared" si="98"/>
        <v>40.367813747329137</v>
      </c>
      <c r="S135">
        <f t="shared" si="99"/>
        <v>40.569680645161299</v>
      </c>
      <c r="T135">
        <f t="shared" si="100"/>
        <v>7.6422801551175281</v>
      </c>
      <c r="U135">
        <f t="shared" si="101"/>
        <v>43.695783882062614</v>
      </c>
      <c r="V135">
        <f t="shared" si="102"/>
        <v>3.3255167952153593</v>
      </c>
      <c r="W135">
        <f t="shared" si="103"/>
        <v>7.6106125117039127</v>
      </c>
      <c r="X135">
        <f t="shared" si="104"/>
        <v>4.3167633599021684</v>
      </c>
      <c r="Y135">
        <f t="shared" si="105"/>
        <v>-20.270539485852826</v>
      </c>
      <c r="Z135">
        <f t="shared" si="106"/>
        <v>-11.744604994477644</v>
      </c>
      <c r="AA135">
        <f t="shared" si="107"/>
        <v>-1.0361893116425518</v>
      </c>
      <c r="AB135">
        <f t="shared" si="108"/>
        <v>-33.068350888198182</v>
      </c>
      <c r="AC135">
        <v>-1.2224497744911301E-3</v>
      </c>
      <c r="AD135">
        <v>2.3610580144898901E-2</v>
      </c>
      <c r="AE135">
        <v>2.6791836905850199</v>
      </c>
      <c r="AF135">
        <v>0</v>
      </c>
      <c r="AG135">
        <v>0</v>
      </c>
      <c r="AH135">
        <f t="shared" si="109"/>
        <v>1</v>
      </c>
      <c r="AI135">
        <f t="shared" si="110"/>
        <v>0</v>
      </c>
      <c r="AJ135">
        <f t="shared" si="111"/>
        <v>51439.784129121654</v>
      </c>
      <c r="AK135">
        <f t="shared" si="112"/>
        <v>-8.9048122580645206E-2</v>
      </c>
      <c r="AL135">
        <f t="shared" si="113"/>
        <v>-4.3633580064516148E-2</v>
      </c>
      <c r="AM135">
        <f t="shared" si="114"/>
        <v>0.49</v>
      </c>
      <c r="AN135">
        <f t="shared" si="115"/>
        <v>0.39</v>
      </c>
      <c r="AO135">
        <v>8.77</v>
      </c>
      <c r="AP135">
        <v>0.5</v>
      </c>
      <c r="AQ135" t="s">
        <v>195</v>
      </c>
      <c r="AR135">
        <v>1587218563.0999999</v>
      </c>
      <c r="AS135">
        <v>414.24345161290302</v>
      </c>
      <c r="AT135">
        <v>409.99264516129</v>
      </c>
      <c r="AU135">
        <v>32.687741935483899</v>
      </c>
      <c r="AV135">
        <v>32.037870967741902</v>
      </c>
      <c r="AW135">
        <v>600.02019354838706</v>
      </c>
      <c r="AX135">
        <v>101.59619354838701</v>
      </c>
      <c r="AY135">
        <v>0.139704935483871</v>
      </c>
      <c r="AZ135">
        <v>40.491661290322597</v>
      </c>
      <c r="BA135">
        <v>40.569680645161299</v>
      </c>
      <c r="BB135">
        <v>40.678096774193598</v>
      </c>
      <c r="BC135">
        <v>10006.2016129032</v>
      </c>
      <c r="BD135">
        <v>-8.9048122580645206E-2</v>
      </c>
      <c r="BE135">
        <v>0.282605</v>
      </c>
      <c r="BF135">
        <v>1587218549.5999999</v>
      </c>
      <c r="BG135" t="s">
        <v>482</v>
      </c>
      <c r="BH135">
        <v>21</v>
      </c>
      <c r="BI135">
        <v>7.3520000000000003</v>
      </c>
      <c r="BJ135">
        <v>0.309</v>
      </c>
      <c r="BK135">
        <v>410</v>
      </c>
      <c r="BL135">
        <v>32</v>
      </c>
      <c r="BM135">
        <v>0.24</v>
      </c>
      <c r="BN135">
        <v>0.11</v>
      </c>
      <c r="BO135">
        <v>2.8891986859615399</v>
      </c>
      <c r="BP135">
        <v>12.551530761388101</v>
      </c>
      <c r="BQ135">
        <v>1.86373657581911</v>
      </c>
      <c r="BR135">
        <v>0</v>
      </c>
      <c r="BS135">
        <v>0.44387644846153901</v>
      </c>
      <c r="BT135">
        <v>1.91229915304491</v>
      </c>
      <c r="BU135">
        <v>0.27948148390930999</v>
      </c>
      <c r="BV135">
        <v>0</v>
      </c>
      <c r="BW135">
        <v>0</v>
      </c>
      <c r="BX135">
        <v>2</v>
      </c>
      <c r="BY135" t="s">
        <v>197</v>
      </c>
      <c r="BZ135">
        <v>100</v>
      </c>
      <c r="CA135">
        <v>100</v>
      </c>
      <c r="CB135">
        <v>7.3520000000000003</v>
      </c>
      <c r="CC135">
        <v>0.309</v>
      </c>
      <c r="CD135">
        <v>2</v>
      </c>
      <c r="CE135">
        <v>641.452</v>
      </c>
      <c r="CF135">
        <v>333.34399999999999</v>
      </c>
      <c r="CG135">
        <v>42.998399999999997</v>
      </c>
      <c r="CH135">
        <v>40.305700000000002</v>
      </c>
      <c r="CI135">
        <v>30.000499999999999</v>
      </c>
      <c r="CJ135">
        <v>39.9208</v>
      </c>
      <c r="CK135">
        <v>39.9694</v>
      </c>
      <c r="CL135">
        <v>20.173400000000001</v>
      </c>
      <c r="CM135">
        <v>0</v>
      </c>
      <c r="CN135">
        <v>100</v>
      </c>
      <c r="CO135">
        <v>43</v>
      </c>
      <c r="CP135">
        <v>410</v>
      </c>
      <c r="CQ135">
        <v>34.396299999999997</v>
      </c>
      <c r="CR135">
        <v>97.870500000000007</v>
      </c>
      <c r="CS135">
        <v>104.30500000000001</v>
      </c>
    </row>
    <row r="136" spans="1:97" x14ac:dyDescent="0.25">
      <c r="A136">
        <v>120</v>
      </c>
      <c r="B136">
        <v>1587218576.0999999</v>
      </c>
      <c r="C136">
        <v>9948.5</v>
      </c>
      <c r="D136" t="s">
        <v>483</v>
      </c>
      <c r="E136" t="s">
        <v>484</v>
      </c>
      <c r="F136">
        <v>1587218567.7451601</v>
      </c>
      <c r="G136">
        <f t="shared" si="87"/>
        <v>4.6064669766390521E-4</v>
      </c>
      <c r="H136">
        <f t="shared" si="88"/>
        <v>-3.0700719186195742</v>
      </c>
      <c r="I136">
        <f t="shared" si="89"/>
        <v>414.20045161290301</v>
      </c>
      <c r="J136">
        <f t="shared" si="90"/>
        <v>847.21998034992089</v>
      </c>
      <c r="K136">
        <f t="shared" si="91"/>
        <v>86.193006792122034</v>
      </c>
      <c r="L136">
        <f t="shared" si="92"/>
        <v>42.139211972344626</v>
      </c>
      <c r="M136">
        <f t="shared" si="93"/>
        <v>1.0288351528342581E-2</v>
      </c>
      <c r="N136">
        <f t="shared" si="94"/>
        <v>2.7909786605473283</v>
      </c>
      <c r="O136">
        <f t="shared" si="95"/>
        <v>1.0267328117729008E-2</v>
      </c>
      <c r="P136">
        <f t="shared" si="96"/>
        <v>6.4189653260024711E-3</v>
      </c>
      <c r="Q136">
        <f t="shared" si="97"/>
        <v>-2.0130484479677482E-2</v>
      </c>
      <c r="R136">
        <f t="shared" si="98"/>
        <v>40.371646637907617</v>
      </c>
      <c r="S136">
        <f t="shared" si="99"/>
        <v>40.574090322580602</v>
      </c>
      <c r="T136">
        <f t="shared" si="100"/>
        <v>7.6440734237481838</v>
      </c>
      <c r="U136">
        <f t="shared" si="101"/>
        <v>43.688844781523841</v>
      </c>
      <c r="V136">
        <f t="shared" si="102"/>
        <v>3.3257270689022951</v>
      </c>
      <c r="W136">
        <f t="shared" si="103"/>
        <v>7.6123026038645829</v>
      </c>
      <c r="X136">
        <f t="shared" si="104"/>
        <v>4.3183463548458887</v>
      </c>
      <c r="Y136">
        <f t="shared" si="105"/>
        <v>-20.314519366978221</v>
      </c>
      <c r="Z136">
        <f t="shared" si="106"/>
        <v>-11.775275096578051</v>
      </c>
      <c r="AA136">
        <f t="shared" si="107"/>
        <v>-1.0394023266644556</v>
      </c>
      <c r="AB136">
        <f t="shared" si="108"/>
        <v>-33.149327274700404</v>
      </c>
      <c r="AC136">
        <v>-1.22160200935368E-3</v>
      </c>
      <c r="AD136">
        <v>2.3594206280598301E-2</v>
      </c>
      <c r="AE136">
        <v>2.6780144246517001</v>
      </c>
      <c r="AF136">
        <v>0</v>
      </c>
      <c r="AG136">
        <v>0</v>
      </c>
      <c r="AH136">
        <f t="shared" si="109"/>
        <v>1</v>
      </c>
      <c r="AI136">
        <f t="shared" si="110"/>
        <v>0</v>
      </c>
      <c r="AJ136">
        <f t="shared" si="111"/>
        <v>51404.894123139617</v>
      </c>
      <c r="AK136">
        <f t="shared" si="112"/>
        <v>-0.10534005483871001</v>
      </c>
      <c r="AL136">
        <f t="shared" si="113"/>
        <v>-5.1616626870967901E-2</v>
      </c>
      <c r="AM136">
        <f t="shared" si="114"/>
        <v>0.49</v>
      </c>
      <c r="AN136">
        <f t="shared" si="115"/>
        <v>0.39</v>
      </c>
      <c r="AO136">
        <v>8.77</v>
      </c>
      <c r="AP136">
        <v>0.5</v>
      </c>
      <c r="AQ136" t="s">
        <v>195</v>
      </c>
      <c r="AR136">
        <v>1587218567.7451601</v>
      </c>
      <c r="AS136">
        <v>414.20045161290301</v>
      </c>
      <c r="AT136">
        <v>409.99196774193501</v>
      </c>
      <c r="AU136">
        <v>32.6896870967742</v>
      </c>
      <c r="AV136">
        <v>32.038393548387099</v>
      </c>
      <c r="AW136">
        <v>600.00738709677398</v>
      </c>
      <c r="AX136">
        <v>101.596548387097</v>
      </c>
      <c r="AY136">
        <v>0.13972883870967701</v>
      </c>
      <c r="AZ136">
        <v>40.495832258064503</v>
      </c>
      <c r="BA136">
        <v>40.574090322580602</v>
      </c>
      <c r="BB136">
        <v>40.684674193548403</v>
      </c>
      <c r="BC136">
        <v>9999.2274193548401</v>
      </c>
      <c r="BD136">
        <v>-0.10534005483871001</v>
      </c>
      <c r="BE136">
        <v>0.282605</v>
      </c>
      <c r="BF136">
        <v>1587218549.5999999</v>
      </c>
      <c r="BG136" t="s">
        <v>482</v>
      </c>
      <c r="BH136">
        <v>21</v>
      </c>
      <c r="BI136">
        <v>7.3520000000000003</v>
      </c>
      <c r="BJ136">
        <v>0.309</v>
      </c>
      <c r="BK136">
        <v>410</v>
      </c>
      <c r="BL136">
        <v>32</v>
      </c>
      <c r="BM136">
        <v>0.24</v>
      </c>
      <c r="BN136">
        <v>0.11</v>
      </c>
      <c r="BO136">
        <v>3.6899330571153799</v>
      </c>
      <c r="BP136">
        <v>6.2516253142226201</v>
      </c>
      <c r="BQ136">
        <v>1.25888634652245</v>
      </c>
      <c r="BR136">
        <v>0</v>
      </c>
      <c r="BS136">
        <v>0.565831635</v>
      </c>
      <c r="BT136">
        <v>1.0079771461451701</v>
      </c>
      <c r="BU136">
        <v>0.19177828202510799</v>
      </c>
      <c r="BV136">
        <v>0</v>
      </c>
      <c r="BW136">
        <v>0</v>
      </c>
      <c r="BX136">
        <v>2</v>
      </c>
      <c r="BY136" t="s">
        <v>197</v>
      </c>
      <c r="BZ136">
        <v>100</v>
      </c>
      <c r="CA136">
        <v>100</v>
      </c>
      <c r="CB136">
        <v>7.3520000000000003</v>
      </c>
      <c r="CC136">
        <v>0.309</v>
      </c>
      <c r="CD136">
        <v>2</v>
      </c>
      <c r="CE136">
        <v>641.41099999999994</v>
      </c>
      <c r="CF136">
        <v>333.42700000000002</v>
      </c>
      <c r="CG136">
        <v>42.998199999999997</v>
      </c>
      <c r="CH136">
        <v>40.309699999999999</v>
      </c>
      <c r="CI136">
        <v>30.000399999999999</v>
      </c>
      <c r="CJ136">
        <v>39.923000000000002</v>
      </c>
      <c r="CK136">
        <v>39.973300000000002</v>
      </c>
      <c r="CL136">
        <v>20.173100000000002</v>
      </c>
      <c r="CM136">
        <v>0</v>
      </c>
      <c r="CN136">
        <v>100</v>
      </c>
      <c r="CO136">
        <v>43</v>
      </c>
      <c r="CP136">
        <v>410</v>
      </c>
      <c r="CQ136">
        <v>34.396299999999997</v>
      </c>
      <c r="CR136">
        <v>97.870900000000006</v>
      </c>
      <c r="CS136">
        <v>104.30500000000001</v>
      </c>
    </row>
    <row r="137" spans="1:97" x14ac:dyDescent="0.25">
      <c r="A137">
        <v>121</v>
      </c>
      <c r="B137">
        <v>1587218581.0999999</v>
      </c>
      <c r="C137">
        <v>9953.5</v>
      </c>
      <c r="D137" t="s">
        <v>485</v>
      </c>
      <c r="E137" t="s">
        <v>486</v>
      </c>
      <c r="F137">
        <v>1587218572.53548</v>
      </c>
      <c r="G137">
        <f t="shared" si="87"/>
        <v>4.6203184765491166E-4</v>
      </c>
      <c r="H137">
        <f t="shared" si="88"/>
        <v>-3.053477488604547</v>
      </c>
      <c r="I137">
        <f t="shared" si="89"/>
        <v>414.173</v>
      </c>
      <c r="J137">
        <f t="shared" si="90"/>
        <v>843.52192267142982</v>
      </c>
      <c r="K137">
        <f t="shared" si="91"/>
        <v>85.817233060587611</v>
      </c>
      <c r="L137">
        <f t="shared" si="92"/>
        <v>42.136641518263886</v>
      </c>
      <c r="M137">
        <f t="shared" si="93"/>
        <v>1.0314357877820054E-2</v>
      </c>
      <c r="N137">
        <f t="shared" si="94"/>
        <v>2.7909205287345968</v>
      </c>
      <c r="O137">
        <f t="shared" si="95"/>
        <v>1.0293227727862501E-2</v>
      </c>
      <c r="P137">
        <f t="shared" si="96"/>
        <v>6.4351621449505979E-3</v>
      </c>
      <c r="Q137">
        <f t="shared" si="97"/>
        <v>-1.9495146022258016E-2</v>
      </c>
      <c r="R137">
        <f t="shared" si="98"/>
        <v>40.376391704958252</v>
      </c>
      <c r="S137">
        <f t="shared" si="99"/>
        <v>40.579787096774197</v>
      </c>
      <c r="T137">
        <f t="shared" si="100"/>
        <v>7.6463906514472155</v>
      </c>
      <c r="U137">
        <f t="shared" si="101"/>
        <v>43.680419250897359</v>
      </c>
      <c r="V137">
        <f t="shared" si="102"/>
        <v>3.3259914139208369</v>
      </c>
      <c r="W137">
        <f t="shared" si="103"/>
        <v>7.6143761231241118</v>
      </c>
      <c r="X137">
        <f t="shared" si="104"/>
        <v>4.3203992375263791</v>
      </c>
      <c r="Y137">
        <f t="shared" si="105"/>
        <v>-20.375604481581604</v>
      </c>
      <c r="Z137">
        <f t="shared" si="106"/>
        <v>-11.862396091620173</v>
      </c>
      <c r="AA137">
        <f t="shared" si="107"/>
        <v>-1.047168466799143</v>
      </c>
      <c r="AB137">
        <f t="shared" si="108"/>
        <v>-33.304664186023174</v>
      </c>
      <c r="AC137">
        <v>-1.22156251870945E-3</v>
      </c>
      <c r="AD137">
        <v>2.3593443552313E-2</v>
      </c>
      <c r="AE137">
        <v>2.67795994462606</v>
      </c>
      <c r="AF137">
        <v>0</v>
      </c>
      <c r="AG137">
        <v>0</v>
      </c>
      <c r="AH137">
        <f t="shared" si="109"/>
        <v>1</v>
      </c>
      <c r="AI137">
        <f t="shared" si="110"/>
        <v>0</v>
      </c>
      <c r="AJ137">
        <f t="shared" si="111"/>
        <v>51402.470041262255</v>
      </c>
      <c r="AK137">
        <f t="shared" si="112"/>
        <v>-0.102015416129032</v>
      </c>
      <c r="AL137">
        <f t="shared" si="113"/>
        <v>-4.9987553903225679E-2</v>
      </c>
      <c r="AM137">
        <f t="shared" si="114"/>
        <v>0.49</v>
      </c>
      <c r="AN137">
        <f t="shared" si="115"/>
        <v>0.39</v>
      </c>
      <c r="AO137">
        <v>8.77</v>
      </c>
      <c r="AP137">
        <v>0.5</v>
      </c>
      <c r="AQ137" t="s">
        <v>195</v>
      </c>
      <c r="AR137">
        <v>1587218572.53548</v>
      </c>
      <c r="AS137">
        <v>414.173</v>
      </c>
      <c r="AT137">
        <v>409.98964516129001</v>
      </c>
      <c r="AU137">
        <v>32.692112903225798</v>
      </c>
      <c r="AV137">
        <v>32.0388709677419</v>
      </c>
      <c r="AW137">
        <v>600.01509677419403</v>
      </c>
      <c r="AX137">
        <v>101.596967741936</v>
      </c>
      <c r="AY137">
        <v>0.13984638709677399</v>
      </c>
      <c r="AZ137">
        <v>40.500948387096798</v>
      </c>
      <c r="BA137">
        <v>40.579787096774197</v>
      </c>
      <c r="BB137">
        <v>40.688019354838701</v>
      </c>
      <c r="BC137">
        <v>9998.8629032258104</v>
      </c>
      <c r="BD137">
        <v>-0.102015416129032</v>
      </c>
      <c r="BE137">
        <v>0.282605</v>
      </c>
      <c r="BF137">
        <v>1587218549.5999999</v>
      </c>
      <c r="BG137" t="s">
        <v>482</v>
      </c>
      <c r="BH137">
        <v>21</v>
      </c>
      <c r="BI137">
        <v>7.3520000000000003</v>
      </c>
      <c r="BJ137">
        <v>0.309</v>
      </c>
      <c r="BK137">
        <v>410</v>
      </c>
      <c r="BL137">
        <v>32</v>
      </c>
      <c r="BM137">
        <v>0.24</v>
      </c>
      <c r="BN137">
        <v>0.11</v>
      </c>
      <c r="BO137">
        <v>4.2211274999999997</v>
      </c>
      <c r="BP137">
        <v>-0.41370233074360702</v>
      </c>
      <c r="BQ137">
        <v>6.3382121049630397E-2</v>
      </c>
      <c r="BR137">
        <v>0</v>
      </c>
      <c r="BS137">
        <v>0.65084084615384596</v>
      </c>
      <c r="BT137">
        <v>2.7460585674037301E-2</v>
      </c>
      <c r="BU137">
        <v>4.6929348099219899E-3</v>
      </c>
      <c r="BV137">
        <v>1</v>
      </c>
      <c r="BW137">
        <v>1</v>
      </c>
      <c r="BX137">
        <v>2</v>
      </c>
      <c r="BY137" t="s">
        <v>229</v>
      </c>
      <c r="BZ137">
        <v>100</v>
      </c>
      <c r="CA137">
        <v>100</v>
      </c>
      <c r="CB137">
        <v>7.3520000000000003</v>
      </c>
      <c r="CC137">
        <v>0.309</v>
      </c>
      <c r="CD137">
        <v>2</v>
      </c>
      <c r="CE137">
        <v>641.96900000000005</v>
      </c>
      <c r="CF137">
        <v>333.35700000000003</v>
      </c>
      <c r="CG137">
        <v>42.998100000000001</v>
      </c>
      <c r="CH137">
        <v>40.313400000000001</v>
      </c>
      <c r="CI137">
        <v>30.0002</v>
      </c>
      <c r="CJ137">
        <v>39.927</v>
      </c>
      <c r="CK137">
        <v>39.978200000000001</v>
      </c>
      <c r="CL137">
        <v>20.1736</v>
      </c>
      <c r="CM137">
        <v>0</v>
      </c>
      <c r="CN137">
        <v>100</v>
      </c>
      <c r="CO137">
        <v>43</v>
      </c>
      <c r="CP137">
        <v>410</v>
      </c>
      <c r="CQ137">
        <v>34.396299999999997</v>
      </c>
      <c r="CR137">
        <v>97.869200000000006</v>
      </c>
      <c r="CS137">
        <v>104.304</v>
      </c>
    </row>
    <row r="138" spans="1:97" x14ac:dyDescent="0.25">
      <c r="A138">
        <v>122</v>
      </c>
      <c r="B138">
        <v>1587218586.0999999</v>
      </c>
      <c r="C138">
        <v>9958.5</v>
      </c>
      <c r="D138" t="s">
        <v>487</v>
      </c>
      <c r="E138" t="s">
        <v>488</v>
      </c>
      <c r="F138">
        <v>1587218577.4709699</v>
      </c>
      <c r="G138">
        <f t="shared" si="87"/>
        <v>4.6326989844016687E-4</v>
      </c>
      <c r="H138">
        <f t="shared" si="88"/>
        <v>-3.0388339212001303</v>
      </c>
      <c r="I138">
        <f t="shared" si="89"/>
        <v>414.14719354838701</v>
      </c>
      <c r="J138">
        <f t="shared" si="90"/>
        <v>840.32561031944545</v>
      </c>
      <c r="K138">
        <f t="shared" si="91"/>
        <v>85.49285955006826</v>
      </c>
      <c r="L138">
        <f t="shared" si="92"/>
        <v>42.134414822401439</v>
      </c>
      <c r="M138">
        <f t="shared" si="93"/>
        <v>1.0335945139586324E-2</v>
      </c>
      <c r="N138">
        <f t="shared" si="94"/>
        <v>2.7892623293107142</v>
      </c>
      <c r="O138">
        <f t="shared" si="95"/>
        <v>1.0314713960975568E-2</v>
      </c>
      <c r="P138">
        <f t="shared" si="96"/>
        <v>6.4486000905451344E-3</v>
      </c>
      <c r="Q138">
        <f t="shared" si="97"/>
        <v>-1.675833431119355E-2</v>
      </c>
      <c r="R138">
        <f t="shared" si="98"/>
        <v>40.383755903942287</v>
      </c>
      <c r="S138">
        <f t="shared" si="99"/>
        <v>40.586690322580601</v>
      </c>
      <c r="T138">
        <f t="shared" si="100"/>
        <v>7.6491994326986523</v>
      </c>
      <c r="U138">
        <f t="shared" si="101"/>
        <v>43.666106975023553</v>
      </c>
      <c r="V138">
        <f t="shared" si="102"/>
        <v>3.3262732984131667</v>
      </c>
      <c r="W138">
        <f t="shared" si="103"/>
        <v>7.6175174038660041</v>
      </c>
      <c r="X138">
        <f t="shared" si="104"/>
        <v>4.3229261342854857</v>
      </c>
      <c r="Y138">
        <f t="shared" si="105"/>
        <v>-20.43020252121136</v>
      </c>
      <c r="Z138">
        <f t="shared" si="106"/>
        <v>-11.728257274989799</v>
      </c>
      <c r="AA138">
        <f t="shared" si="107"/>
        <v>-1.0360152988373879</v>
      </c>
      <c r="AB138">
        <f t="shared" si="108"/>
        <v>-33.21123342934974</v>
      </c>
      <c r="AC138">
        <v>-1.2204363915028799E-3</v>
      </c>
      <c r="AD138">
        <v>2.3571693360837601E-2</v>
      </c>
      <c r="AE138">
        <v>2.6764058806721902</v>
      </c>
      <c r="AF138">
        <v>0</v>
      </c>
      <c r="AG138">
        <v>0</v>
      </c>
      <c r="AH138">
        <f t="shared" si="109"/>
        <v>1</v>
      </c>
      <c r="AI138">
        <f t="shared" si="110"/>
        <v>0</v>
      </c>
      <c r="AJ138">
        <f t="shared" si="111"/>
        <v>51355.762744300351</v>
      </c>
      <c r="AK138">
        <f t="shared" si="112"/>
        <v>-8.7694057096774206E-2</v>
      </c>
      <c r="AL138">
        <f t="shared" si="113"/>
        <v>-4.2970087977419358E-2</v>
      </c>
      <c r="AM138">
        <f t="shared" si="114"/>
        <v>0.49</v>
      </c>
      <c r="AN138">
        <f t="shared" si="115"/>
        <v>0.39</v>
      </c>
      <c r="AO138">
        <v>8.77</v>
      </c>
      <c r="AP138">
        <v>0.5</v>
      </c>
      <c r="AQ138" t="s">
        <v>195</v>
      </c>
      <c r="AR138">
        <v>1587218577.4709699</v>
      </c>
      <c r="AS138">
        <v>414.14719354838701</v>
      </c>
      <c r="AT138">
        <v>409.985935483871</v>
      </c>
      <c r="AU138">
        <v>32.694574193548398</v>
      </c>
      <c r="AV138">
        <v>32.039577419354799</v>
      </c>
      <c r="AW138">
        <v>600.00951612903202</v>
      </c>
      <c r="AX138">
        <v>101.59790322580599</v>
      </c>
      <c r="AY138">
        <v>0.13987377419354799</v>
      </c>
      <c r="AZ138">
        <v>40.508696774193602</v>
      </c>
      <c r="BA138">
        <v>40.586690322580601</v>
      </c>
      <c r="BB138">
        <v>40.694964516128998</v>
      </c>
      <c r="BC138">
        <v>9989.5532258064504</v>
      </c>
      <c r="BD138">
        <v>-8.7694057096774206E-2</v>
      </c>
      <c r="BE138">
        <v>0.282605</v>
      </c>
      <c r="BF138">
        <v>1587218549.5999999</v>
      </c>
      <c r="BG138" t="s">
        <v>482</v>
      </c>
      <c r="BH138">
        <v>21</v>
      </c>
      <c r="BI138">
        <v>7.3520000000000003</v>
      </c>
      <c r="BJ138">
        <v>0.309</v>
      </c>
      <c r="BK138">
        <v>410</v>
      </c>
      <c r="BL138">
        <v>32</v>
      </c>
      <c r="BM138">
        <v>0.24</v>
      </c>
      <c r="BN138">
        <v>0.11</v>
      </c>
      <c r="BO138">
        <v>4.1866205769230804</v>
      </c>
      <c r="BP138">
        <v>-0.32379740459320699</v>
      </c>
      <c r="BQ138">
        <v>4.7558786109462702E-2</v>
      </c>
      <c r="BR138">
        <v>0</v>
      </c>
      <c r="BS138">
        <v>0.65313275000000004</v>
      </c>
      <c r="BT138">
        <v>2.3059993169982501E-2</v>
      </c>
      <c r="BU138">
        <v>3.0158514926901599E-3</v>
      </c>
      <c r="BV138">
        <v>1</v>
      </c>
      <c r="BW138">
        <v>1</v>
      </c>
      <c r="BX138">
        <v>2</v>
      </c>
      <c r="BY138" t="s">
        <v>229</v>
      </c>
      <c r="BZ138">
        <v>100</v>
      </c>
      <c r="CA138">
        <v>100</v>
      </c>
      <c r="CB138">
        <v>7.3520000000000003</v>
      </c>
      <c r="CC138">
        <v>0.309</v>
      </c>
      <c r="CD138">
        <v>2</v>
      </c>
      <c r="CE138">
        <v>641.63300000000004</v>
      </c>
      <c r="CF138">
        <v>333.28300000000002</v>
      </c>
      <c r="CG138">
        <v>42.997999999999998</v>
      </c>
      <c r="CH138">
        <v>40.316699999999997</v>
      </c>
      <c r="CI138">
        <v>30.000299999999999</v>
      </c>
      <c r="CJ138">
        <v>39.931899999999999</v>
      </c>
      <c r="CK138">
        <v>39.982100000000003</v>
      </c>
      <c r="CL138">
        <v>20.1736</v>
      </c>
      <c r="CM138">
        <v>0</v>
      </c>
      <c r="CN138">
        <v>100</v>
      </c>
      <c r="CO138">
        <v>43</v>
      </c>
      <c r="CP138">
        <v>410</v>
      </c>
      <c r="CQ138">
        <v>34.396299999999997</v>
      </c>
      <c r="CR138">
        <v>97.870500000000007</v>
      </c>
      <c r="CS138">
        <v>104.303</v>
      </c>
    </row>
    <row r="139" spans="1:97" x14ac:dyDescent="0.25">
      <c r="A139">
        <v>123</v>
      </c>
      <c r="B139">
        <v>1587218591.0999999</v>
      </c>
      <c r="C139">
        <v>9963.5</v>
      </c>
      <c r="D139" t="s">
        <v>489</v>
      </c>
      <c r="E139" t="s">
        <v>490</v>
      </c>
      <c r="F139">
        <v>1587218582.4709699</v>
      </c>
      <c r="G139">
        <f t="shared" si="87"/>
        <v>4.6477552087812948E-4</v>
      </c>
      <c r="H139">
        <f t="shared" si="88"/>
        <v>-3.0205983977883935</v>
      </c>
      <c r="I139">
        <f t="shared" si="89"/>
        <v>414.12832258064498</v>
      </c>
      <c r="J139">
        <f t="shared" si="90"/>
        <v>836.32257025898377</v>
      </c>
      <c r="K139">
        <f t="shared" si="91"/>
        <v>85.086289604802602</v>
      </c>
      <c r="L139">
        <f t="shared" si="92"/>
        <v>42.132836828421539</v>
      </c>
      <c r="M139">
        <f t="shared" si="93"/>
        <v>1.0364259178826558E-2</v>
      </c>
      <c r="N139">
        <f t="shared" si="94"/>
        <v>2.7904715748813649</v>
      </c>
      <c r="O139">
        <f t="shared" si="95"/>
        <v>1.0342920880583544E-2</v>
      </c>
      <c r="P139">
        <f t="shared" si="96"/>
        <v>6.4662390126695932E-3</v>
      </c>
      <c r="Q139">
        <f t="shared" si="97"/>
        <v>-1.5338932896677425E-2</v>
      </c>
      <c r="R139">
        <f t="shared" si="98"/>
        <v>40.389764219798757</v>
      </c>
      <c r="S139">
        <f t="shared" si="99"/>
        <v>40.592767741935504</v>
      </c>
      <c r="T139">
        <f t="shared" si="100"/>
        <v>7.6516729501465308</v>
      </c>
      <c r="U139">
        <f t="shared" si="101"/>
        <v>43.654966307845086</v>
      </c>
      <c r="V139">
        <f t="shared" si="102"/>
        <v>3.326549714091684</v>
      </c>
      <c r="W139">
        <f t="shared" si="103"/>
        <v>7.6200945629727377</v>
      </c>
      <c r="X139">
        <f t="shared" si="104"/>
        <v>4.3251232360548464</v>
      </c>
      <c r="Y139">
        <f t="shared" si="105"/>
        <v>-20.496600470725511</v>
      </c>
      <c r="Z139">
        <f t="shared" si="106"/>
        <v>-11.691606955510855</v>
      </c>
      <c r="AA139">
        <f t="shared" si="107"/>
        <v>-1.03239164092553</v>
      </c>
      <c r="AB139">
        <f t="shared" si="108"/>
        <v>-33.235938000058574</v>
      </c>
      <c r="AC139">
        <v>-1.22125755810784E-3</v>
      </c>
      <c r="AD139">
        <v>2.3587553497052102E-2</v>
      </c>
      <c r="AE139">
        <v>2.67753919115321</v>
      </c>
      <c r="AF139">
        <v>0</v>
      </c>
      <c r="AG139">
        <v>0</v>
      </c>
      <c r="AH139">
        <f t="shared" si="109"/>
        <v>1</v>
      </c>
      <c r="AI139">
        <f t="shared" si="110"/>
        <v>0</v>
      </c>
      <c r="AJ139">
        <f t="shared" si="111"/>
        <v>51387.883410128175</v>
      </c>
      <c r="AK139">
        <f t="shared" si="112"/>
        <v>-8.0266524838709705E-2</v>
      </c>
      <c r="AL139">
        <f t="shared" si="113"/>
        <v>-3.9330597170967756E-2</v>
      </c>
      <c r="AM139">
        <f t="shared" si="114"/>
        <v>0.49</v>
      </c>
      <c r="AN139">
        <f t="shared" si="115"/>
        <v>0.39</v>
      </c>
      <c r="AO139">
        <v>8.77</v>
      </c>
      <c r="AP139">
        <v>0.5</v>
      </c>
      <c r="AQ139" t="s">
        <v>195</v>
      </c>
      <c r="AR139">
        <v>1587218582.4709699</v>
      </c>
      <c r="AS139">
        <v>414.12832258064498</v>
      </c>
      <c r="AT139">
        <v>409.99464516129001</v>
      </c>
      <c r="AU139">
        <v>32.697025806451599</v>
      </c>
      <c r="AV139">
        <v>32.0399064516129</v>
      </c>
      <c r="AW139">
        <v>600.01361290322598</v>
      </c>
      <c r="AX139">
        <v>101.598612903226</v>
      </c>
      <c r="AY139">
        <v>0.139989677419355</v>
      </c>
      <c r="AZ139">
        <v>40.5150516129032</v>
      </c>
      <c r="BA139">
        <v>40.592767741935504</v>
      </c>
      <c r="BB139">
        <v>40.697077419354798</v>
      </c>
      <c r="BC139">
        <v>9996.2048387096802</v>
      </c>
      <c r="BD139">
        <v>-8.0266524838709705E-2</v>
      </c>
      <c r="BE139">
        <v>0.282605</v>
      </c>
      <c r="BF139">
        <v>1587218549.5999999</v>
      </c>
      <c r="BG139" t="s">
        <v>482</v>
      </c>
      <c r="BH139">
        <v>21</v>
      </c>
      <c r="BI139">
        <v>7.3520000000000003</v>
      </c>
      <c r="BJ139">
        <v>0.309</v>
      </c>
      <c r="BK139">
        <v>410</v>
      </c>
      <c r="BL139">
        <v>32</v>
      </c>
      <c r="BM139">
        <v>0.24</v>
      </c>
      <c r="BN139">
        <v>0.11</v>
      </c>
      <c r="BO139">
        <v>4.1585061538461501</v>
      </c>
      <c r="BP139">
        <v>-0.28792244514641901</v>
      </c>
      <c r="BQ139">
        <v>3.9494320339173501E-2</v>
      </c>
      <c r="BR139">
        <v>0</v>
      </c>
      <c r="BS139">
        <v>0.65506913461538496</v>
      </c>
      <c r="BT139">
        <v>2.2992314522325301E-2</v>
      </c>
      <c r="BU139">
        <v>2.9690395301980501E-3</v>
      </c>
      <c r="BV139">
        <v>1</v>
      </c>
      <c r="BW139">
        <v>1</v>
      </c>
      <c r="BX139">
        <v>2</v>
      </c>
      <c r="BY139" t="s">
        <v>229</v>
      </c>
      <c r="BZ139">
        <v>100</v>
      </c>
      <c r="CA139">
        <v>100</v>
      </c>
      <c r="CB139">
        <v>7.3520000000000003</v>
      </c>
      <c r="CC139">
        <v>0.309</v>
      </c>
      <c r="CD139">
        <v>2</v>
      </c>
      <c r="CE139">
        <v>642.33000000000004</v>
      </c>
      <c r="CF139">
        <v>333.39800000000002</v>
      </c>
      <c r="CG139">
        <v>42.998399999999997</v>
      </c>
      <c r="CH139">
        <v>40.319699999999997</v>
      </c>
      <c r="CI139">
        <v>30.000299999999999</v>
      </c>
      <c r="CJ139">
        <v>39.935899999999997</v>
      </c>
      <c r="CK139">
        <v>39.987099999999998</v>
      </c>
      <c r="CL139">
        <v>20.174800000000001</v>
      </c>
      <c r="CM139">
        <v>0</v>
      </c>
      <c r="CN139">
        <v>100</v>
      </c>
      <c r="CO139">
        <v>43</v>
      </c>
      <c r="CP139">
        <v>410</v>
      </c>
      <c r="CQ139">
        <v>34.396299999999997</v>
      </c>
      <c r="CR139">
        <v>97.871600000000001</v>
      </c>
      <c r="CS139">
        <v>104.303</v>
      </c>
    </row>
    <row r="140" spans="1:97" x14ac:dyDescent="0.25">
      <c r="A140">
        <v>124</v>
      </c>
      <c r="B140">
        <v>1587218596.0999999</v>
      </c>
      <c r="C140">
        <v>9968.5</v>
      </c>
      <c r="D140" t="s">
        <v>491</v>
      </c>
      <c r="E140" t="s">
        <v>492</v>
      </c>
      <c r="F140">
        <v>1587218587.4709699</v>
      </c>
      <c r="G140">
        <f t="shared" si="87"/>
        <v>4.6618785013950617E-4</v>
      </c>
      <c r="H140">
        <f t="shared" si="88"/>
        <v>-3.0181687346610593</v>
      </c>
      <c r="I140">
        <f t="shared" si="89"/>
        <v>414.12106451612902</v>
      </c>
      <c r="J140">
        <f t="shared" si="90"/>
        <v>834.80758803818128</v>
      </c>
      <c r="K140">
        <f t="shared" si="91"/>
        <v>84.932499998056628</v>
      </c>
      <c r="L140">
        <f t="shared" si="92"/>
        <v>42.132268339662801</v>
      </c>
      <c r="M140">
        <f t="shared" si="93"/>
        <v>1.0390175643105813E-2</v>
      </c>
      <c r="N140">
        <f t="shared" si="94"/>
        <v>2.7912187083236688</v>
      </c>
      <c r="O140">
        <f t="shared" si="95"/>
        <v>1.0368736342670179E-2</v>
      </c>
      <c r="P140">
        <f t="shared" si="96"/>
        <v>6.482382725440803E-3</v>
      </c>
      <c r="Q140">
        <f t="shared" si="97"/>
        <v>-1.4185960019903224E-2</v>
      </c>
      <c r="R140">
        <f t="shared" si="98"/>
        <v>40.394496428441037</v>
      </c>
      <c r="S140">
        <f t="shared" si="99"/>
        <v>40.599054838709698</v>
      </c>
      <c r="T140">
        <f t="shared" si="100"/>
        <v>7.6542325358827448</v>
      </c>
      <c r="U140">
        <f t="shared" si="101"/>
        <v>43.646625779680846</v>
      </c>
      <c r="V140">
        <f t="shared" si="102"/>
        <v>3.3268125561513004</v>
      </c>
      <c r="W140">
        <f t="shared" si="103"/>
        <v>7.6221529080950337</v>
      </c>
      <c r="X140">
        <f t="shared" si="104"/>
        <v>4.3274199797314443</v>
      </c>
      <c r="Y140">
        <f t="shared" si="105"/>
        <v>-20.558884191152224</v>
      </c>
      <c r="Z140">
        <f t="shared" si="106"/>
        <v>-11.877255218459373</v>
      </c>
      <c r="AA140">
        <f t="shared" si="107"/>
        <v>-1.0485610012120941</v>
      </c>
      <c r="AB140">
        <f t="shared" si="108"/>
        <v>-33.498886370843593</v>
      </c>
      <c r="AC140">
        <v>-1.22176508930667E-3</v>
      </c>
      <c r="AD140">
        <v>2.3597356031517001E-2</v>
      </c>
      <c r="AE140">
        <v>2.6782393920645999</v>
      </c>
      <c r="AF140">
        <v>0</v>
      </c>
      <c r="AG140">
        <v>0</v>
      </c>
      <c r="AH140">
        <f t="shared" si="109"/>
        <v>1</v>
      </c>
      <c r="AI140">
        <f t="shared" si="110"/>
        <v>0</v>
      </c>
      <c r="AJ140">
        <f t="shared" si="111"/>
        <v>51407.543051602152</v>
      </c>
      <c r="AK140">
        <f t="shared" si="112"/>
        <v>-7.4233176451612898E-2</v>
      </c>
      <c r="AL140">
        <f t="shared" si="113"/>
        <v>-3.6374256461290319E-2</v>
      </c>
      <c r="AM140">
        <f t="shared" si="114"/>
        <v>0.49</v>
      </c>
      <c r="AN140">
        <f t="shared" si="115"/>
        <v>0.39</v>
      </c>
      <c r="AO140">
        <v>8.77</v>
      </c>
      <c r="AP140">
        <v>0.5</v>
      </c>
      <c r="AQ140" t="s">
        <v>195</v>
      </c>
      <c r="AR140">
        <v>1587218587.4709699</v>
      </c>
      <c r="AS140">
        <v>414.12106451612902</v>
      </c>
      <c r="AT140">
        <v>409.99183870967698</v>
      </c>
      <c r="AU140">
        <v>32.6994774193548</v>
      </c>
      <c r="AV140">
        <v>32.0403709677419</v>
      </c>
      <c r="AW140">
        <v>600.02093548387097</v>
      </c>
      <c r="AX140">
        <v>101.599</v>
      </c>
      <c r="AY140">
        <v>0.140012935483871</v>
      </c>
      <c r="AZ140">
        <v>40.520125806451603</v>
      </c>
      <c r="BA140">
        <v>40.599054838709698</v>
      </c>
      <c r="BB140">
        <v>40.699225806451601</v>
      </c>
      <c r="BC140">
        <v>10000.3209677419</v>
      </c>
      <c r="BD140">
        <v>-7.4233176451612898E-2</v>
      </c>
      <c r="BE140">
        <v>0.282605</v>
      </c>
      <c r="BF140">
        <v>1587218549.5999999</v>
      </c>
      <c r="BG140" t="s">
        <v>482</v>
      </c>
      <c r="BH140">
        <v>21</v>
      </c>
      <c r="BI140">
        <v>7.3520000000000003</v>
      </c>
      <c r="BJ140">
        <v>0.309</v>
      </c>
      <c r="BK140">
        <v>410</v>
      </c>
      <c r="BL140">
        <v>32</v>
      </c>
      <c r="BM140">
        <v>0.24</v>
      </c>
      <c r="BN140">
        <v>0.11</v>
      </c>
      <c r="BO140">
        <v>4.1465300000000003</v>
      </c>
      <c r="BP140">
        <v>-0.18178335183130401</v>
      </c>
      <c r="BQ140">
        <v>3.25978194763911E-2</v>
      </c>
      <c r="BR140">
        <v>0</v>
      </c>
      <c r="BS140">
        <v>0.65695475000000003</v>
      </c>
      <c r="BT140">
        <v>2.4956982839581199E-2</v>
      </c>
      <c r="BU140">
        <v>3.2154443398828402E-3</v>
      </c>
      <c r="BV140">
        <v>1</v>
      </c>
      <c r="BW140">
        <v>1</v>
      </c>
      <c r="BX140">
        <v>2</v>
      </c>
      <c r="BY140" t="s">
        <v>229</v>
      </c>
      <c r="BZ140">
        <v>100</v>
      </c>
      <c r="CA140">
        <v>100</v>
      </c>
      <c r="CB140">
        <v>7.3520000000000003</v>
      </c>
      <c r="CC140">
        <v>0.309</v>
      </c>
      <c r="CD140">
        <v>2</v>
      </c>
      <c r="CE140">
        <v>641.89200000000005</v>
      </c>
      <c r="CF140">
        <v>333.38900000000001</v>
      </c>
      <c r="CG140">
        <v>42.9985</v>
      </c>
      <c r="CH140">
        <v>40.321399999999997</v>
      </c>
      <c r="CI140">
        <v>30.000299999999999</v>
      </c>
      <c r="CJ140">
        <v>39.9405</v>
      </c>
      <c r="CK140">
        <v>39.991</v>
      </c>
      <c r="CL140">
        <v>20.174199999999999</v>
      </c>
      <c r="CM140">
        <v>0</v>
      </c>
      <c r="CN140">
        <v>100</v>
      </c>
      <c r="CO140">
        <v>43</v>
      </c>
      <c r="CP140">
        <v>410</v>
      </c>
      <c r="CQ140">
        <v>34.396299999999997</v>
      </c>
      <c r="CR140">
        <v>97.871799999999993</v>
      </c>
      <c r="CS140">
        <v>104.30200000000001</v>
      </c>
    </row>
    <row r="141" spans="1:97" x14ac:dyDescent="0.25">
      <c r="A141">
        <v>125</v>
      </c>
      <c r="B141">
        <v>1587218854.0999999</v>
      </c>
      <c r="C141">
        <v>10226.5</v>
      </c>
      <c r="D141" t="s">
        <v>495</v>
      </c>
      <c r="E141" t="s">
        <v>496</v>
      </c>
      <c r="F141">
        <v>1587218846.0999999</v>
      </c>
      <c r="G141">
        <f t="shared" si="87"/>
        <v>8.5180250275574429E-4</v>
      </c>
      <c r="H141">
        <f t="shared" si="88"/>
        <v>-5.9975240553809606</v>
      </c>
      <c r="I141">
        <f t="shared" si="89"/>
        <v>416.10329032258102</v>
      </c>
      <c r="J141">
        <f t="shared" si="90"/>
        <v>857.48679386604454</v>
      </c>
      <c r="K141">
        <f t="shared" si="91"/>
        <v>87.227009273477066</v>
      </c>
      <c r="L141">
        <f t="shared" si="92"/>
        <v>42.327702097954543</v>
      </c>
      <c r="M141">
        <f t="shared" si="93"/>
        <v>1.9841674910279092E-2</v>
      </c>
      <c r="N141">
        <f t="shared" si="94"/>
        <v>2.7798396850321607</v>
      </c>
      <c r="O141">
        <f t="shared" si="95"/>
        <v>1.9763330350194355E-2</v>
      </c>
      <c r="P141">
        <f t="shared" si="96"/>
        <v>1.2359094531147117E-2</v>
      </c>
      <c r="Q141">
        <f t="shared" si="97"/>
        <v>-9.0171527487096755E-4</v>
      </c>
      <c r="R141">
        <f t="shared" si="98"/>
        <v>40.259500348625885</v>
      </c>
      <c r="S141">
        <f t="shared" si="99"/>
        <v>40.2206451612903</v>
      </c>
      <c r="T141">
        <f t="shared" si="100"/>
        <v>7.5014903309333496</v>
      </c>
      <c r="U141">
        <f t="shared" si="101"/>
        <v>44.035633135642968</v>
      </c>
      <c r="V141">
        <f t="shared" si="102"/>
        <v>3.3510424277515019</v>
      </c>
      <c r="W141">
        <f t="shared" si="103"/>
        <v>7.6098427322011819</v>
      </c>
      <c r="X141">
        <f t="shared" si="104"/>
        <v>4.1504479031818473</v>
      </c>
      <c r="Y141">
        <f t="shared" si="105"/>
        <v>-37.564490371528322</v>
      </c>
      <c r="Z141">
        <f t="shared" si="106"/>
        <v>40.331550776583533</v>
      </c>
      <c r="AA141">
        <f t="shared" si="107"/>
        <v>3.5681835773395152</v>
      </c>
      <c r="AB141">
        <f t="shared" si="108"/>
        <v>6.3343422671198581</v>
      </c>
      <c r="AC141">
        <v>-1.2217065119770199E-3</v>
      </c>
      <c r="AD141">
        <v>2.3596224660097701E-2</v>
      </c>
      <c r="AE141">
        <v>2.6781585874432499</v>
      </c>
      <c r="AF141">
        <v>0</v>
      </c>
      <c r="AG141">
        <v>0</v>
      </c>
      <c r="AH141">
        <f t="shared" si="109"/>
        <v>1</v>
      </c>
      <c r="AI141">
        <f t="shared" si="110"/>
        <v>0</v>
      </c>
      <c r="AJ141">
        <f t="shared" si="111"/>
        <v>51409.843123987812</v>
      </c>
      <c r="AK141">
        <f t="shared" si="112"/>
        <v>-4.7185519354838697E-3</v>
      </c>
      <c r="AL141">
        <f t="shared" si="113"/>
        <v>-2.3120904483870963E-3</v>
      </c>
      <c r="AM141">
        <f t="shared" si="114"/>
        <v>0.49</v>
      </c>
      <c r="AN141">
        <f t="shared" si="115"/>
        <v>0.39</v>
      </c>
      <c r="AO141">
        <v>6.49</v>
      </c>
      <c r="AP141">
        <v>0.5</v>
      </c>
      <c r="AQ141" t="s">
        <v>195</v>
      </c>
      <c r="AR141">
        <v>1587218846.0999999</v>
      </c>
      <c r="AS141">
        <v>416.10329032258102</v>
      </c>
      <c r="AT141">
        <v>409.99951612903197</v>
      </c>
      <c r="AU141">
        <v>32.942487096774201</v>
      </c>
      <c r="AV141">
        <v>32.051496774193602</v>
      </c>
      <c r="AW141">
        <v>600.01612903225805</v>
      </c>
      <c r="AX141">
        <v>101.583774193548</v>
      </c>
      <c r="AY141">
        <v>0.140252225806452</v>
      </c>
      <c r="AZ141">
        <v>40.489761290322598</v>
      </c>
      <c r="BA141">
        <v>40.2206451612903</v>
      </c>
      <c r="BB141">
        <v>40.619670967741897</v>
      </c>
      <c r="BC141">
        <v>10001.3403225806</v>
      </c>
      <c r="BD141">
        <v>-4.7185519354838697E-3</v>
      </c>
      <c r="BE141">
        <v>0.282605</v>
      </c>
      <c r="BF141">
        <v>1587218822.5999999</v>
      </c>
      <c r="BG141" t="s">
        <v>497</v>
      </c>
      <c r="BH141">
        <v>22</v>
      </c>
      <c r="BI141">
        <v>7.3630000000000004</v>
      </c>
      <c r="BJ141">
        <v>0.30299999999999999</v>
      </c>
      <c r="BK141">
        <v>410</v>
      </c>
      <c r="BL141">
        <v>32</v>
      </c>
      <c r="BM141">
        <v>0.35</v>
      </c>
      <c r="BN141">
        <v>0.15</v>
      </c>
      <c r="BO141">
        <v>6.1331480769230797</v>
      </c>
      <c r="BP141">
        <v>-0.26640799112098401</v>
      </c>
      <c r="BQ141">
        <v>0.10233249239683299</v>
      </c>
      <c r="BR141">
        <v>0</v>
      </c>
      <c r="BS141">
        <v>0.88654951923076897</v>
      </c>
      <c r="BT141">
        <v>5.1642450268927699E-2</v>
      </c>
      <c r="BU141">
        <v>1.36153317687344E-2</v>
      </c>
      <c r="BV141">
        <v>1</v>
      </c>
      <c r="BW141">
        <v>1</v>
      </c>
      <c r="BX141">
        <v>2</v>
      </c>
      <c r="BY141" t="s">
        <v>229</v>
      </c>
      <c r="BZ141">
        <v>100</v>
      </c>
      <c r="CA141">
        <v>100</v>
      </c>
      <c r="CB141">
        <v>7.3630000000000004</v>
      </c>
      <c r="CC141">
        <v>0.30299999999999999</v>
      </c>
      <c r="CD141">
        <v>2</v>
      </c>
      <c r="CE141">
        <v>642.65899999999999</v>
      </c>
      <c r="CF141">
        <v>332.11700000000002</v>
      </c>
      <c r="CG141">
        <v>42.998199999999997</v>
      </c>
      <c r="CH141">
        <v>40.369500000000002</v>
      </c>
      <c r="CI141">
        <v>30</v>
      </c>
      <c r="CJ141">
        <v>40.062800000000003</v>
      </c>
      <c r="CK141">
        <v>40.110199999999999</v>
      </c>
      <c r="CL141">
        <v>20.1815</v>
      </c>
      <c r="CM141">
        <v>0</v>
      </c>
      <c r="CN141">
        <v>100</v>
      </c>
      <c r="CO141">
        <v>43</v>
      </c>
      <c r="CP141">
        <v>410</v>
      </c>
      <c r="CQ141">
        <v>34.396299999999997</v>
      </c>
      <c r="CR141">
        <v>97.876999999999995</v>
      </c>
      <c r="CS141">
        <v>104.298</v>
      </c>
    </row>
    <row r="142" spans="1:97" x14ac:dyDescent="0.25">
      <c r="A142">
        <v>126</v>
      </c>
      <c r="B142">
        <v>1587218859.0999999</v>
      </c>
      <c r="C142">
        <v>10231.5</v>
      </c>
      <c r="D142" t="s">
        <v>498</v>
      </c>
      <c r="E142" t="s">
        <v>499</v>
      </c>
      <c r="F142">
        <v>1587218850.7451601</v>
      </c>
      <c r="G142">
        <f t="shared" si="87"/>
        <v>8.5309647008750865E-4</v>
      </c>
      <c r="H142">
        <f t="shared" si="88"/>
        <v>-5.9944784376005602</v>
      </c>
      <c r="I142">
        <f t="shared" si="89"/>
        <v>416.084580645161</v>
      </c>
      <c r="J142">
        <f t="shared" si="90"/>
        <v>856.58352928508816</v>
      </c>
      <c r="K142">
        <f t="shared" si="91"/>
        <v>87.135540647179681</v>
      </c>
      <c r="L142">
        <f t="shared" si="92"/>
        <v>42.32600050076902</v>
      </c>
      <c r="M142">
        <f t="shared" si="93"/>
        <v>1.9868945374599691E-2</v>
      </c>
      <c r="N142">
        <f t="shared" si="94"/>
        <v>2.7796608694299434</v>
      </c>
      <c r="O142">
        <f t="shared" si="95"/>
        <v>1.9790380740546148E-2</v>
      </c>
      <c r="P142">
        <f t="shared" si="96"/>
        <v>1.237602068823463E-2</v>
      </c>
      <c r="Q142">
        <f t="shared" si="97"/>
        <v>9.6496644056128997E-4</v>
      </c>
      <c r="R142">
        <f t="shared" si="98"/>
        <v>40.262994235906795</v>
      </c>
      <c r="S142">
        <f t="shared" si="99"/>
        <v>40.221851612903201</v>
      </c>
      <c r="T142">
        <f t="shared" si="100"/>
        <v>7.5019730767215629</v>
      </c>
      <c r="U142">
        <f t="shared" si="101"/>
        <v>44.024591991093715</v>
      </c>
      <c r="V142">
        <f t="shared" si="102"/>
        <v>3.3508880845231306</v>
      </c>
      <c r="W142">
        <f t="shared" si="103"/>
        <v>7.6114006580708882</v>
      </c>
      <c r="X142">
        <f t="shared" si="104"/>
        <v>4.1510849921984327</v>
      </c>
      <c r="Y142">
        <f t="shared" si="105"/>
        <v>-37.621554330859134</v>
      </c>
      <c r="Z142">
        <f t="shared" si="106"/>
        <v>40.724385733308779</v>
      </c>
      <c r="AA142">
        <f t="shared" si="107"/>
        <v>3.6032571065488348</v>
      </c>
      <c r="AB142">
        <f t="shared" si="108"/>
        <v>6.7070534754390394</v>
      </c>
      <c r="AC142">
        <v>-1.22158426571579E-3</v>
      </c>
      <c r="AD142">
        <v>2.3593863577287998E-2</v>
      </c>
      <c r="AE142">
        <v>2.67798994624372</v>
      </c>
      <c r="AF142">
        <v>0</v>
      </c>
      <c r="AG142">
        <v>0</v>
      </c>
      <c r="AH142">
        <f t="shared" si="109"/>
        <v>1</v>
      </c>
      <c r="AI142">
        <f t="shared" si="110"/>
        <v>0</v>
      </c>
      <c r="AJ142">
        <f t="shared" si="111"/>
        <v>51404.288809777674</v>
      </c>
      <c r="AK142">
        <f t="shared" si="112"/>
        <v>5.0495365806451599E-3</v>
      </c>
      <c r="AL142">
        <f t="shared" si="113"/>
        <v>2.4742729245161282E-3</v>
      </c>
      <c r="AM142">
        <f t="shared" si="114"/>
        <v>0.49</v>
      </c>
      <c r="AN142">
        <f t="shared" si="115"/>
        <v>0.39</v>
      </c>
      <c r="AO142">
        <v>6.49</v>
      </c>
      <c r="AP142">
        <v>0.5</v>
      </c>
      <c r="AQ142" t="s">
        <v>195</v>
      </c>
      <c r="AR142">
        <v>1587218850.7451601</v>
      </c>
      <c r="AS142">
        <v>416.084580645161</v>
      </c>
      <c r="AT142">
        <v>409.98464516129002</v>
      </c>
      <c r="AU142">
        <v>32.940812903225797</v>
      </c>
      <c r="AV142">
        <v>32.048464516129002</v>
      </c>
      <c r="AW142">
        <v>600.01409677419304</v>
      </c>
      <c r="AX142">
        <v>101.58425806451601</v>
      </c>
      <c r="AY142">
        <v>0.14025293548387099</v>
      </c>
      <c r="AZ142">
        <v>40.493606451612898</v>
      </c>
      <c r="BA142">
        <v>40.221851612903201</v>
      </c>
      <c r="BB142">
        <v>40.624325806451601</v>
      </c>
      <c r="BC142">
        <v>10000.2919354839</v>
      </c>
      <c r="BD142">
        <v>5.0495365806451599E-3</v>
      </c>
      <c r="BE142">
        <v>0.282605</v>
      </c>
      <c r="BF142">
        <v>1587218822.5999999</v>
      </c>
      <c r="BG142" t="s">
        <v>497</v>
      </c>
      <c r="BH142">
        <v>22</v>
      </c>
      <c r="BI142">
        <v>7.3630000000000004</v>
      </c>
      <c r="BJ142">
        <v>0.30299999999999999</v>
      </c>
      <c r="BK142">
        <v>410</v>
      </c>
      <c r="BL142">
        <v>32</v>
      </c>
      <c r="BM142">
        <v>0.35</v>
      </c>
      <c r="BN142">
        <v>0.15</v>
      </c>
      <c r="BO142">
        <v>6.1178684615384604</v>
      </c>
      <c r="BP142">
        <v>-0.209726457781957</v>
      </c>
      <c r="BQ142">
        <v>3.8098838079628501E-2</v>
      </c>
      <c r="BR142">
        <v>0</v>
      </c>
      <c r="BS142">
        <v>0.89043173076923099</v>
      </c>
      <c r="BT142">
        <v>2.3482533936653199E-2</v>
      </c>
      <c r="BU142">
        <v>3.07868376667807E-3</v>
      </c>
      <c r="BV142">
        <v>1</v>
      </c>
      <c r="BW142">
        <v>1</v>
      </c>
      <c r="BX142">
        <v>2</v>
      </c>
      <c r="BY142" t="s">
        <v>229</v>
      </c>
      <c r="BZ142">
        <v>100</v>
      </c>
      <c r="CA142">
        <v>100</v>
      </c>
      <c r="CB142">
        <v>7.3630000000000004</v>
      </c>
      <c r="CC142">
        <v>0.30299999999999999</v>
      </c>
      <c r="CD142">
        <v>2</v>
      </c>
      <c r="CE142">
        <v>642.9</v>
      </c>
      <c r="CF142">
        <v>332.03899999999999</v>
      </c>
      <c r="CG142">
        <v>42.997999999999998</v>
      </c>
      <c r="CH142">
        <v>40.369500000000002</v>
      </c>
      <c r="CI142">
        <v>30</v>
      </c>
      <c r="CJ142">
        <v>40.062800000000003</v>
      </c>
      <c r="CK142">
        <v>40.110199999999999</v>
      </c>
      <c r="CL142">
        <v>20.182600000000001</v>
      </c>
      <c r="CM142">
        <v>0</v>
      </c>
      <c r="CN142">
        <v>100</v>
      </c>
      <c r="CO142">
        <v>43</v>
      </c>
      <c r="CP142">
        <v>410</v>
      </c>
      <c r="CQ142">
        <v>34.396299999999997</v>
      </c>
      <c r="CR142">
        <v>97.875200000000007</v>
      </c>
      <c r="CS142">
        <v>104.298</v>
      </c>
    </row>
    <row r="143" spans="1:97" x14ac:dyDescent="0.25">
      <c r="A143">
        <v>127</v>
      </c>
      <c r="B143">
        <v>1587218864.0999999</v>
      </c>
      <c r="C143">
        <v>10236.5</v>
      </c>
      <c r="D143" t="s">
        <v>500</v>
      </c>
      <c r="E143" t="s">
        <v>501</v>
      </c>
      <c r="F143">
        <v>1587218855.53548</v>
      </c>
      <c r="G143">
        <f t="shared" si="87"/>
        <v>8.5459213826654084E-4</v>
      </c>
      <c r="H143">
        <f t="shared" si="88"/>
        <v>-5.973094814064476</v>
      </c>
      <c r="I143">
        <f t="shared" si="89"/>
        <v>416.06822580645201</v>
      </c>
      <c r="J143">
        <f t="shared" si="90"/>
        <v>854.34484364937032</v>
      </c>
      <c r="K143">
        <f t="shared" si="91"/>
        <v>86.907695337383373</v>
      </c>
      <c r="L143">
        <f t="shared" si="92"/>
        <v>42.324280267784829</v>
      </c>
      <c r="M143">
        <f t="shared" si="93"/>
        <v>1.9891467329638236E-2</v>
      </c>
      <c r="N143">
        <f t="shared" si="94"/>
        <v>2.7803075468496483</v>
      </c>
      <c r="O143">
        <f t="shared" si="95"/>
        <v>1.9812743102243426E-2</v>
      </c>
      <c r="P143">
        <f t="shared" si="96"/>
        <v>1.2390011427113625E-2</v>
      </c>
      <c r="Q143">
        <f t="shared" si="97"/>
        <v>4.1607743743548475E-4</v>
      </c>
      <c r="R143">
        <f t="shared" si="98"/>
        <v>40.265113772472674</v>
      </c>
      <c r="S143">
        <f t="shared" si="99"/>
        <v>40.227851612903201</v>
      </c>
      <c r="T143">
        <f t="shared" si="100"/>
        <v>7.5043742979482904</v>
      </c>
      <c r="U143">
        <f t="shared" si="101"/>
        <v>44.01710218524719</v>
      </c>
      <c r="V143">
        <f t="shared" si="102"/>
        <v>3.3507598977945601</v>
      </c>
      <c r="W143">
        <f t="shared" si="103"/>
        <v>7.6124045687805495</v>
      </c>
      <c r="X143">
        <f t="shared" si="104"/>
        <v>4.1536144001537298</v>
      </c>
      <c r="Y143">
        <f t="shared" si="105"/>
        <v>-37.687513297554453</v>
      </c>
      <c r="Z143">
        <f t="shared" si="106"/>
        <v>40.205853656814945</v>
      </c>
      <c r="AA143">
        <f t="shared" si="107"/>
        <v>3.5566947462708893</v>
      </c>
      <c r="AB143">
        <f t="shared" si="108"/>
        <v>6.0754511829688198</v>
      </c>
      <c r="AC143">
        <v>-1.2220263994878E-3</v>
      </c>
      <c r="AD143">
        <v>2.3602403015943699E-2</v>
      </c>
      <c r="AE143">
        <v>2.6785998254252399</v>
      </c>
      <c r="AF143">
        <v>0</v>
      </c>
      <c r="AG143">
        <v>0</v>
      </c>
      <c r="AH143">
        <f t="shared" si="109"/>
        <v>1</v>
      </c>
      <c r="AI143">
        <f t="shared" si="110"/>
        <v>0</v>
      </c>
      <c r="AJ143">
        <f t="shared" si="111"/>
        <v>51421.724592950639</v>
      </c>
      <c r="AK143">
        <f t="shared" si="112"/>
        <v>2.1772759677419402E-3</v>
      </c>
      <c r="AL143">
        <f t="shared" si="113"/>
        <v>1.0668652241935506E-3</v>
      </c>
      <c r="AM143">
        <f t="shared" si="114"/>
        <v>0.49</v>
      </c>
      <c r="AN143">
        <f t="shared" si="115"/>
        <v>0.39</v>
      </c>
      <c r="AO143">
        <v>6.49</v>
      </c>
      <c r="AP143">
        <v>0.5</v>
      </c>
      <c r="AQ143" t="s">
        <v>195</v>
      </c>
      <c r="AR143">
        <v>1587218855.53548</v>
      </c>
      <c r="AS143">
        <v>416.06822580645201</v>
      </c>
      <c r="AT143">
        <v>409.99212903225799</v>
      </c>
      <c r="AU143">
        <v>32.939596774193603</v>
      </c>
      <c r="AV143">
        <v>32.045690322580597</v>
      </c>
      <c r="AW143">
        <v>600.01916129032202</v>
      </c>
      <c r="AX143">
        <v>101.58419354838701</v>
      </c>
      <c r="AY143">
        <v>0.14018154838709701</v>
      </c>
      <c r="AZ143">
        <v>40.496083870967801</v>
      </c>
      <c r="BA143">
        <v>40.227851612903201</v>
      </c>
      <c r="BB143">
        <v>40.625964516129002</v>
      </c>
      <c r="BC143">
        <v>10003.9177419355</v>
      </c>
      <c r="BD143">
        <v>2.1772759677419402E-3</v>
      </c>
      <c r="BE143">
        <v>0.282605</v>
      </c>
      <c r="BF143">
        <v>1587218822.5999999</v>
      </c>
      <c r="BG143" t="s">
        <v>497</v>
      </c>
      <c r="BH143">
        <v>22</v>
      </c>
      <c r="BI143">
        <v>7.3630000000000004</v>
      </c>
      <c r="BJ143">
        <v>0.30299999999999999</v>
      </c>
      <c r="BK143">
        <v>410</v>
      </c>
      <c r="BL143">
        <v>32</v>
      </c>
      <c r="BM143">
        <v>0.35</v>
      </c>
      <c r="BN143">
        <v>0.15</v>
      </c>
      <c r="BO143">
        <v>6.0949521153846202</v>
      </c>
      <c r="BP143">
        <v>-0.17897892939465501</v>
      </c>
      <c r="BQ143">
        <v>3.16001364004199E-2</v>
      </c>
      <c r="BR143">
        <v>0</v>
      </c>
      <c r="BS143">
        <v>0.89218126923076901</v>
      </c>
      <c r="BT143">
        <v>1.77138666438958E-2</v>
      </c>
      <c r="BU143">
        <v>2.4074545136320001E-3</v>
      </c>
      <c r="BV143">
        <v>1</v>
      </c>
      <c r="BW143">
        <v>1</v>
      </c>
      <c r="BX143">
        <v>2</v>
      </c>
      <c r="BY143" t="s">
        <v>229</v>
      </c>
      <c r="BZ143">
        <v>100</v>
      </c>
      <c r="CA143">
        <v>100</v>
      </c>
      <c r="CB143">
        <v>7.3630000000000004</v>
      </c>
      <c r="CC143">
        <v>0.30299999999999999</v>
      </c>
      <c r="CD143">
        <v>2</v>
      </c>
      <c r="CE143">
        <v>642.86099999999999</v>
      </c>
      <c r="CF143">
        <v>332.065</v>
      </c>
      <c r="CG143">
        <v>42.997700000000002</v>
      </c>
      <c r="CH143">
        <v>40.368200000000002</v>
      </c>
      <c r="CI143">
        <v>30</v>
      </c>
      <c r="CJ143">
        <v>40.062800000000003</v>
      </c>
      <c r="CK143">
        <v>40.110199999999999</v>
      </c>
      <c r="CL143">
        <v>20.181799999999999</v>
      </c>
      <c r="CM143">
        <v>0</v>
      </c>
      <c r="CN143">
        <v>100</v>
      </c>
      <c r="CO143">
        <v>43</v>
      </c>
      <c r="CP143">
        <v>410</v>
      </c>
      <c r="CQ143">
        <v>34.396299999999997</v>
      </c>
      <c r="CR143">
        <v>97.875600000000006</v>
      </c>
      <c r="CS143">
        <v>104.29900000000001</v>
      </c>
    </row>
    <row r="144" spans="1:97" x14ac:dyDescent="0.25">
      <c r="A144">
        <v>128</v>
      </c>
      <c r="B144">
        <v>1587218869.0999999</v>
      </c>
      <c r="C144">
        <v>10241.5</v>
      </c>
      <c r="D144" t="s">
        <v>502</v>
      </c>
      <c r="E144" t="s">
        <v>503</v>
      </c>
      <c r="F144">
        <v>1587218860.4709699</v>
      </c>
      <c r="G144">
        <f t="shared" si="87"/>
        <v>8.5606354245823817E-4</v>
      </c>
      <c r="H144">
        <f t="shared" si="88"/>
        <v>-5.9611643956893277</v>
      </c>
      <c r="I144">
        <f t="shared" si="89"/>
        <v>416.058516129032</v>
      </c>
      <c r="J144">
        <f t="shared" si="90"/>
        <v>852.72783998974478</v>
      </c>
      <c r="K144">
        <f t="shared" si="91"/>
        <v>86.743108229282043</v>
      </c>
      <c r="L144">
        <f t="shared" si="92"/>
        <v>42.323244535711595</v>
      </c>
      <c r="M144">
        <f t="shared" si="93"/>
        <v>1.9920059043869315E-2</v>
      </c>
      <c r="N144">
        <f t="shared" si="94"/>
        <v>2.779592590838325</v>
      </c>
      <c r="O144">
        <f t="shared" si="95"/>
        <v>1.9841088604130308E-2</v>
      </c>
      <c r="P144">
        <f t="shared" si="96"/>
        <v>1.240774936161238E-2</v>
      </c>
      <c r="Q144">
        <f t="shared" si="97"/>
        <v>3.0195080616580729E-3</v>
      </c>
      <c r="R144">
        <f t="shared" si="98"/>
        <v>40.267016514950505</v>
      </c>
      <c r="S144">
        <f t="shared" si="99"/>
        <v>40.230390322580597</v>
      </c>
      <c r="T144">
        <f t="shared" si="100"/>
        <v>7.5053904990672589</v>
      </c>
      <c r="U144">
        <f t="shared" si="101"/>
        <v>44.009417388892999</v>
      </c>
      <c r="V144">
        <f t="shared" si="102"/>
        <v>3.3505920245409819</v>
      </c>
      <c r="W144">
        <f t="shared" si="103"/>
        <v>7.6133523762270867</v>
      </c>
      <c r="X144">
        <f t="shared" si="104"/>
        <v>4.1547984745262774</v>
      </c>
      <c r="Y144">
        <f t="shared" si="105"/>
        <v>-37.7524022224083</v>
      </c>
      <c r="Z144">
        <f t="shared" si="106"/>
        <v>40.165544043470874</v>
      </c>
      <c r="AA144">
        <f t="shared" si="107"/>
        <v>3.5541257713966101</v>
      </c>
      <c r="AB144">
        <f t="shared" si="108"/>
        <v>5.9702871005208422</v>
      </c>
      <c r="AC144">
        <v>-1.2215375894807799E-3</v>
      </c>
      <c r="AD144">
        <v>2.3592962065413701E-2</v>
      </c>
      <c r="AE144">
        <v>2.6779255524564798</v>
      </c>
      <c r="AF144">
        <v>0</v>
      </c>
      <c r="AG144">
        <v>0</v>
      </c>
      <c r="AH144">
        <f t="shared" si="109"/>
        <v>1</v>
      </c>
      <c r="AI144">
        <f t="shared" si="110"/>
        <v>0</v>
      </c>
      <c r="AJ144">
        <f t="shared" si="111"/>
        <v>51401.61328349512</v>
      </c>
      <c r="AK144">
        <f t="shared" si="112"/>
        <v>1.5800670129032302E-2</v>
      </c>
      <c r="AL144">
        <f t="shared" si="113"/>
        <v>7.7423283632258276E-3</v>
      </c>
      <c r="AM144">
        <f t="shared" si="114"/>
        <v>0.49</v>
      </c>
      <c r="AN144">
        <f t="shared" si="115"/>
        <v>0.39</v>
      </c>
      <c r="AO144">
        <v>6.49</v>
      </c>
      <c r="AP144">
        <v>0.5</v>
      </c>
      <c r="AQ144" t="s">
        <v>195</v>
      </c>
      <c r="AR144">
        <v>1587218860.4709699</v>
      </c>
      <c r="AS144">
        <v>416.058516129032</v>
      </c>
      <c r="AT144">
        <v>409.99596774193498</v>
      </c>
      <c r="AU144">
        <v>32.937983870967699</v>
      </c>
      <c r="AV144">
        <v>32.042535483870999</v>
      </c>
      <c r="AW144">
        <v>600.01825806451598</v>
      </c>
      <c r="AX144">
        <v>101.584161290323</v>
      </c>
      <c r="AY144">
        <v>0.140098387096774</v>
      </c>
      <c r="AZ144">
        <v>40.498422580645197</v>
      </c>
      <c r="BA144">
        <v>40.230390322580597</v>
      </c>
      <c r="BB144">
        <v>40.6272709677419</v>
      </c>
      <c r="BC144">
        <v>9999.9193548387102</v>
      </c>
      <c r="BD144">
        <v>1.5800670129032302E-2</v>
      </c>
      <c r="BE144">
        <v>0.282605</v>
      </c>
      <c r="BF144">
        <v>1587218822.5999999</v>
      </c>
      <c r="BG144" t="s">
        <v>497</v>
      </c>
      <c r="BH144">
        <v>22</v>
      </c>
      <c r="BI144">
        <v>7.3630000000000004</v>
      </c>
      <c r="BJ144">
        <v>0.30299999999999999</v>
      </c>
      <c r="BK144">
        <v>410</v>
      </c>
      <c r="BL144">
        <v>32</v>
      </c>
      <c r="BM144">
        <v>0.35</v>
      </c>
      <c r="BN144">
        <v>0.15</v>
      </c>
      <c r="BO144">
        <v>6.0782384615384597</v>
      </c>
      <c r="BP144">
        <v>-0.229596994792098</v>
      </c>
      <c r="BQ144">
        <v>3.5912699402890401E-2</v>
      </c>
      <c r="BR144">
        <v>0</v>
      </c>
      <c r="BS144">
        <v>0.89375998076923102</v>
      </c>
      <c r="BT144">
        <v>2.05978775719283E-2</v>
      </c>
      <c r="BU144">
        <v>2.7532876745558102E-3</v>
      </c>
      <c r="BV144">
        <v>1</v>
      </c>
      <c r="BW144">
        <v>1</v>
      </c>
      <c r="BX144">
        <v>2</v>
      </c>
      <c r="BY144" t="s">
        <v>229</v>
      </c>
      <c r="BZ144">
        <v>100</v>
      </c>
      <c r="CA144">
        <v>100</v>
      </c>
      <c r="CB144">
        <v>7.3630000000000004</v>
      </c>
      <c r="CC144">
        <v>0.30299999999999999</v>
      </c>
      <c r="CD144">
        <v>2</v>
      </c>
      <c r="CE144">
        <v>643.08100000000002</v>
      </c>
      <c r="CF144">
        <v>332.03899999999999</v>
      </c>
      <c r="CG144">
        <v>42.997500000000002</v>
      </c>
      <c r="CH144">
        <v>40.365400000000001</v>
      </c>
      <c r="CI144">
        <v>29.9999</v>
      </c>
      <c r="CJ144">
        <v>40.062800000000003</v>
      </c>
      <c r="CK144">
        <v>40.110199999999999</v>
      </c>
      <c r="CL144">
        <v>20.1814</v>
      </c>
      <c r="CM144">
        <v>0</v>
      </c>
      <c r="CN144">
        <v>100</v>
      </c>
      <c r="CO144">
        <v>43</v>
      </c>
      <c r="CP144">
        <v>410</v>
      </c>
      <c r="CQ144">
        <v>34.396299999999997</v>
      </c>
      <c r="CR144">
        <v>97.877700000000004</v>
      </c>
      <c r="CS144">
        <v>104.3</v>
      </c>
    </row>
    <row r="145" spans="1:97" x14ac:dyDescent="0.25">
      <c r="A145">
        <v>129</v>
      </c>
      <c r="B145">
        <v>1587218874.2</v>
      </c>
      <c r="C145">
        <v>10246.6000001431</v>
      </c>
      <c r="D145" t="s">
        <v>504</v>
      </c>
      <c r="E145" t="s">
        <v>505</v>
      </c>
      <c r="F145">
        <v>1587218865.9451599</v>
      </c>
      <c r="G145">
        <f t="shared" ref="G145:G158" si="116">AW145*AH145*(AU145-AV145)/(100*AO145*(1000-AH145*AU145))</f>
        <v>8.5737523082166079E-4</v>
      </c>
      <c r="H145">
        <f t="shared" ref="H145:H158" si="117">AW145*AH145*(AT145-AS145*(1000-AH145*AV145)/(1000-AH145*AU145))/(100*AO145)</f>
        <v>-5.9529842489304201</v>
      </c>
      <c r="I145">
        <f t="shared" ref="I145:I176" si="118">AS145 - IF(AH145&gt;1, H145*AO145*100/(AJ145*BC145), 0)</f>
        <v>416.05261290322602</v>
      </c>
      <c r="J145">
        <f t="shared" ref="J145:J176" si="119">((P145-G145/2)*I145-H145)/(P145+G145/2)</f>
        <v>851.57321382436589</v>
      </c>
      <c r="K145">
        <f t="shared" ref="K145:K176" si="120">J145*(AX145+AY145)/1000</f>
        <v>86.625031166051201</v>
      </c>
      <c r="L145">
        <f t="shared" ref="L145:L158" si="121">(AS145 - IF(AH145&gt;1, H145*AO145*100/(AJ145*BC145), 0))*(AX145+AY145)/1000</f>
        <v>42.322339376555632</v>
      </c>
      <c r="M145">
        <f t="shared" ref="M145:M176" si="122">2/((1/O145-1/N145)+SIGN(O145)*SQRT((1/O145-1/N145)*(1/O145-1/N145) + 4*AP145/((AP145+1)*(AP145+1))*(2*1/O145*1/N145-1/N145*1/N145)))</f>
        <v>1.9941283055807921E-2</v>
      </c>
      <c r="N145">
        <f t="shared" ref="N145:N158" si="123">AE145+AD145*AO145+AC145*AO145*AO145</f>
        <v>2.7796391631807666</v>
      </c>
      <c r="O145">
        <f t="shared" ref="O145:O158" si="124">G145*(1000-(1000*0.61365*EXP(17.502*S145/(240.97+S145))/(AX145+AY145)+AU145)/2)/(1000*0.61365*EXP(17.502*S145/(240.97+S145))/(AX145+AY145)-AU145)</f>
        <v>1.9862145927973453E-2</v>
      </c>
      <c r="P145">
        <f t="shared" ref="P145:P158" si="125">1/((AP145+1)/(M145/1.6)+1/(N145/1.37)) + AP145/((AP145+1)/(M145/1.6) + AP145/(N145/1.37))</f>
        <v>1.2420925082753782E-2</v>
      </c>
      <c r="Q145">
        <f t="shared" ref="Q145:Q158" si="126">(AL145*AN145)</f>
        <v>5.387974374774198E-3</v>
      </c>
      <c r="R145">
        <f t="shared" ref="R145:R176" si="127">(AZ145+(Q145+2*0.95*0.0000000567*(((AZ145+$B$7)+273)^4-(AZ145+273)^4)-44100*G145)/(1.84*29.3*N145+8*0.95*0.0000000567*(AZ145+273)^3))</f>
        <v>40.267373677956321</v>
      </c>
      <c r="S145">
        <f t="shared" ref="S145:S176" si="128">($C$7*BA145+$D$7*BB145+$E$7*R145)</f>
        <v>40.234580645161302</v>
      </c>
      <c r="T145">
        <f t="shared" ref="T145:T176" si="129">0.61365*EXP(17.502*S145/(240.97+S145))</f>
        <v>7.5070680728445618</v>
      </c>
      <c r="U145">
        <f t="shared" ref="U145:U176" si="130">(V145/W145*100)</f>
        <v>44.004984657599167</v>
      </c>
      <c r="V145">
        <f t="shared" ref="V145:V158" si="131">AU145*(AX145+AY145)/1000</f>
        <v>3.3503782402790856</v>
      </c>
      <c r="W145">
        <f t="shared" ref="W145:W158" si="132">0.61365*EXP(17.502*AZ145/(240.97+AZ145))</f>
        <v>7.6136334698176356</v>
      </c>
      <c r="X145">
        <f t="shared" ref="X145:X158" si="133">(T145-AU145*(AX145+AY145)/1000)</f>
        <v>4.1566898325654762</v>
      </c>
      <c r="Y145">
        <f t="shared" ref="Y145:Y158" si="134">(-G145*44100)</f>
        <v>-37.810247679235239</v>
      </c>
      <c r="Z145">
        <f t="shared" ref="Z145:Z158" si="135">2*29.3*N145*0.92*(AZ145-S145)</f>
        <v>39.642204754205942</v>
      </c>
      <c r="AA145">
        <f t="shared" ref="AA145:AA158" si="136">2*0.95*0.0000000567*(((AZ145+$B$7)+273)^4-(S145+273)^4)</f>
        <v>3.5078402984489259</v>
      </c>
      <c r="AB145">
        <f t="shared" ref="AB145:AB176" si="137">Q145+AA145+Y145+Z145</f>
        <v>5.3451853477944056</v>
      </c>
      <c r="AC145">
        <v>-1.2215694268874E-3</v>
      </c>
      <c r="AD145">
        <v>2.3593576977908599E-2</v>
      </c>
      <c r="AE145">
        <v>2.6779694750115799</v>
      </c>
      <c r="AF145">
        <v>0</v>
      </c>
      <c r="AG145">
        <v>0</v>
      </c>
      <c r="AH145">
        <f t="shared" ref="AH145:AH158" si="138">IF(AF145*$H$13&gt;=AJ145,1,(AJ145/(AJ145-AF145*$H$13)))</f>
        <v>1</v>
      </c>
      <c r="AI145">
        <f t="shared" ref="AI145:AI176" si="139">(AH145-1)*100</f>
        <v>0</v>
      </c>
      <c r="AJ145">
        <f t="shared" ref="AJ145:AJ158" si="140">MAX(0,($B$13+$C$13*BC145)/(1+$D$13*BC145)*AX145/(AZ145+273)*$E$13)</f>
        <v>51402.771828734185</v>
      </c>
      <c r="AK145">
        <f t="shared" ref="AK145:AK158" si="141">$B$11*BD145+$C$11*BE145</f>
        <v>2.8194528387096799E-2</v>
      </c>
      <c r="AL145">
        <f t="shared" ref="AL145:AL176" si="142">AK145*AM145</f>
        <v>1.3815318909677431E-2</v>
      </c>
      <c r="AM145">
        <f t="shared" ref="AM145:AM158" si="143">($B$11*$D$9+$C$11*$D$9)/($B$11+$C$11)</f>
        <v>0.49</v>
      </c>
      <c r="AN145">
        <f t="shared" ref="AN145:AN158" si="144">($B$11*$K$9+$C$11*$K$9)/($B$11+$C$11)</f>
        <v>0.39</v>
      </c>
      <c r="AO145">
        <v>6.49</v>
      </c>
      <c r="AP145">
        <v>0.5</v>
      </c>
      <c r="AQ145" t="s">
        <v>195</v>
      </c>
      <c r="AR145">
        <v>1587218865.9451599</v>
      </c>
      <c r="AS145">
        <v>416.05261290322602</v>
      </c>
      <c r="AT145">
        <v>409.99951612903197</v>
      </c>
      <c r="AU145">
        <v>32.936119354838702</v>
      </c>
      <c r="AV145">
        <v>32.039299999999997</v>
      </c>
      <c r="AW145">
        <v>600.02012903225796</v>
      </c>
      <c r="AX145">
        <v>101.583548387097</v>
      </c>
      <c r="AY145">
        <v>0.13997903225806499</v>
      </c>
      <c r="AZ145">
        <v>40.499116129032302</v>
      </c>
      <c r="BA145">
        <v>40.234580645161302</v>
      </c>
      <c r="BB145">
        <v>40.629038709677403</v>
      </c>
      <c r="BC145">
        <v>10000.240322580599</v>
      </c>
      <c r="BD145">
        <v>2.8194528387096799E-2</v>
      </c>
      <c r="BE145">
        <v>0.282605</v>
      </c>
      <c r="BF145">
        <v>1587218822.5999999</v>
      </c>
      <c r="BG145" t="s">
        <v>497</v>
      </c>
      <c r="BH145">
        <v>22</v>
      </c>
      <c r="BI145">
        <v>7.3630000000000004</v>
      </c>
      <c r="BJ145">
        <v>0.30299999999999999</v>
      </c>
      <c r="BK145">
        <v>410</v>
      </c>
      <c r="BL145">
        <v>32</v>
      </c>
      <c r="BM145">
        <v>0.35</v>
      </c>
      <c r="BN145">
        <v>0.15</v>
      </c>
      <c r="BO145">
        <v>6.0653363461538499</v>
      </c>
      <c r="BP145">
        <v>-0.112438160104247</v>
      </c>
      <c r="BQ145">
        <v>2.77069729510632E-2</v>
      </c>
      <c r="BR145">
        <v>0</v>
      </c>
      <c r="BS145">
        <v>0.89548426923076896</v>
      </c>
      <c r="BT145">
        <v>1.51415425187647E-2</v>
      </c>
      <c r="BU145">
        <v>2.10156396080656E-3</v>
      </c>
      <c r="BV145">
        <v>1</v>
      </c>
      <c r="BW145">
        <v>1</v>
      </c>
      <c r="BX145">
        <v>2</v>
      </c>
      <c r="BY145" t="s">
        <v>229</v>
      </c>
      <c r="BZ145">
        <v>100</v>
      </c>
      <c r="CA145">
        <v>100</v>
      </c>
      <c r="CB145">
        <v>7.3630000000000004</v>
      </c>
      <c r="CC145">
        <v>0.30299999999999999</v>
      </c>
      <c r="CD145">
        <v>2</v>
      </c>
      <c r="CE145">
        <v>642.59900000000005</v>
      </c>
      <c r="CF145">
        <v>331.98200000000003</v>
      </c>
      <c r="CG145">
        <v>42.997999999999998</v>
      </c>
      <c r="CH145">
        <v>40.365400000000001</v>
      </c>
      <c r="CI145">
        <v>29.9998</v>
      </c>
      <c r="CJ145">
        <v>40.062800000000003</v>
      </c>
      <c r="CK145">
        <v>40.109200000000001</v>
      </c>
      <c r="CL145">
        <v>20.1828</v>
      </c>
      <c r="CM145">
        <v>0</v>
      </c>
      <c r="CN145">
        <v>100</v>
      </c>
      <c r="CO145">
        <v>43</v>
      </c>
      <c r="CP145">
        <v>410</v>
      </c>
      <c r="CQ145">
        <v>34.396299999999997</v>
      </c>
      <c r="CR145">
        <v>97.877799999999993</v>
      </c>
      <c r="CS145">
        <v>104.301</v>
      </c>
    </row>
    <row r="146" spans="1:97" x14ac:dyDescent="0.25">
      <c r="A146">
        <v>130</v>
      </c>
      <c r="B146">
        <v>1587218879.2</v>
      </c>
      <c r="C146">
        <v>10251.6000001431</v>
      </c>
      <c r="D146" t="s">
        <v>506</v>
      </c>
      <c r="E146" t="s">
        <v>507</v>
      </c>
      <c r="F146">
        <v>1587218870.8129001</v>
      </c>
      <c r="G146">
        <f t="shared" si="116"/>
        <v>8.588562845979811E-4</v>
      </c>
      <c r="H146">
        <f t="shared" si="117"/>
        <v>-5.9448095905506531</v>
      </c>
      <c r="I146">
        <f t="shared" si="118"/>
        <v>416.04283870967703</v>
      </c>
      <c r="J146">
        <f t="shared" si="119"/>
        <v>850.10678036471552</v>
      </c>
      <c r="K146">
        <f t="shared" si="120"/>
        <v>86.476162964977462</v>
      </c>
      <c r="L146">
        <f t="shared" si="121"/>
        <v>42.32149319551899</v>
      </c>
      <c r="M146">
        <f t="shared" si="122"/>
        <v>1.9976986265782235E-2</v>
      </c>
      <c r="N146">
        <f t="shared" si="123"/>
        <v>2.7786561272605388</v>
      </c>
      <c r="O146">
        <f t="shared" si="124"/>
        <v>1.9897538139840507E-2</v>
      </c>
      <c r="P146">
        <f t="shared" si="125"/>
        <v>1.2443072997874911E-2</v>
      </c>
      <c r="Q146">
        <f t="shared" si="126"/>
        <v>1.8198565194193551E-3</v>
      </c>
      <c r="R146">
        <f t="shared" si="127"/>
        <v>40.267918105721265</v>
      </c>
      <c r="S146">
        <f t="shared" si="128"/>
        <v>40.233629032258101</v>
      </c>
      <c r="T146">
        <f t="shared" si="129"/>
        <v>7.5066870710682831</v>
      </c>
      <c r="U146">
        <f t="shared" si="130"/>
        <v>44.000146571710395</v>
      </c>
      <c r="V146">
        <f t="shared" si="131"/>
        <v>3.350195703609598</v>
      </c>
      <c r="W146">
        <f t="shared" si="132"/>
        <v>7.614055780813203</v>
      </c>
      <c r="X146">
        <f t="shared" si="133"/>
        <v>4.1564913674586847</v>
      </c>
      <c r="Y146">
        <f t="shared" si="134"/>
        <v>-37.875562150770968</v>
      </c>
      <c r="Z146">
        <f t="shared" si="135"/>
        <v>39.926824400616866</v>
      </c>
      <c r="AA146">
        <f t="shared" si="136"/>
        <v>3.5342770395906511</v>
      </c>
      <c r="AB146">
        <f t="shared" si="137"/>
        <v>5.5873591459559719</v>
      </c>
      <c r="AC146">
        <v>-1.2208975227186399E-3</v>
      </c>
      <c r="AD146">
        <v>2.3580599718999999E-2</v>
      </c>
      <c r="AE146">
        <v>2.6770423608308902</v>
      </c>
      <c r="AF146">
        <v>0</v>
      </c>
      <c r="AG146">
        <v>0</v>
      </c>
      <c r="AH146">
        <f t="shared" si="138"/>
        <v>1</v>
      </c>
      <c r="AI146">
        <f t="shared" si="139"/>
        <v>0</v>
      </c>
      <c r="AJ146">
        <f t="shared" si="140"/>
        <v>51375.487403351231</v>
      </c>
      <c r="AK146">
        <f t="shared" si="141"/>
        <v>9.5230587096774202E-3</v>
      </c>
      <c r="AL146">
        <f t="shared" si="142"/>
        <v>4.6662987677419361E-3</v>
      </c>
      <c r="AM146">
        <f t="shared" si="143"/>
        <v>0.49</v>
      </c>
      <c r="AN146">
        <f t="shared" si="144"/>
        <v>0.39</v>
      </c>
      <c r="AO146">
        <v>6.49</v>
      </c>
      <c r="AP146">
        <v>0.5</v>
      </c>
      <c r="AQ146" t="s">
        <v>195</v>
      </c>
      <c r="AR146">
        <v>1587218870.8129001</v>
      </c>
      <c r="AS146">
        <v>416.04283870967703</v>
      </c>
      <c r="AT146">
        <v>409.99919354838698</v>
      </c>
      <c r="AU146">
        <v>32.934209677419403</v>
      </c>
      <c r="AV146">
        <v>32.035832258064502</v>
      </c>
      <c r="AW146">
        <v>600.01538709677402</v>
      </c>
      <c r="AX146">
        <v>101.583838709677</v>
      </c>
      <c r="AY146">
        <v>0.14004464516129</v>
      </c>
      <c r="AZ146">
        <v>40.5001580645161</v>
      </c>
      <c r="BA146">
        <v>40.233629032258101</v>
      </c>
      <c r="BB146">
        <v>40.6343580645161</v>
      </c>
      <c r="BC146">
        <v>9994.7112903225807</v>
      </c>
      <c r="BD146">
        <v>9.5230587096774202E-3</v>
      </c>
      <c r="BE146">
        <v>0.282605</v>
      </c>
      <c r="BF146">
        <v>1587218822.5999999</v>
      </c>
      <c r="BG146" t="s">
        <v>497</v>
      </c>
      <c r="BH146">
        <v>22</v>
      </c>
      <c r="BI146">
        <v>7.3630000000000004</v>
      </c>
      <c r="BJ146">
        <v>0.30299999999999999</v>
      </c>
      <c r="BK146">
        <v>410</v>
      </c>
      <c r="BL146">
        <v>32</v>
      </c>
      <c r="BM146">
        <v>0.35</v>
      </c>
      <c r="BN146">
        <v>0.15</v>
      </c>
      <c r="BO146">
        <v>6.0580230769230798</v>
      </c>
      <c r="BP146">
        <v>-0.135589894347899</v>
      </c>
      <c r="BQ146">
        <v>2.93147131303917E-2</v>
      </c>
      <c r="BR146">
        <v>0</v>
      </c>
      <c r="BS146">
        <v>0.89682653846153904</v>
      </c>
      <c r="BT146">
        <v>1.6815576116483301E-2</v>
      </c>
      <c r="BU146">
        <v>2.2640710309387601E-3</v>
      </c>
      <c r="BV146">
        <v>1</v>
      </c>
      <c r="BW146">
        <v>1</v>
      </c>
      <c r="BX146">
        <v>2</v>
      </c>
      <c r="BY146" t="s">
        <v>229</v>
      </c>
      <c r="BZ146">
        <v>100</v>
      </c>
      <c r="CA146">
        <v>100</v>
      </c>
      <c r="CB146">
        <v>7.3630000000000004</v>
      </c>
      <c r="CC146">
        <v>0.30299999999999999</v>
      </c>
      <c r="CD146">
        <v>2</v>
      </c>
      <c r="CE146">
        <v>643.00099999999998</v>
      </c>
      <c r="CF146">
        <v>332.04700000000003</v>
      </c>
      <c r="CG146">
        <v>42.9983</v>
      </c>
      <c r="CH146">
        <v>40.361499999999999</v>
      </c>
      <c r="CI146">
        <v>29.9999</v>
      </c>
      <c r="CJ146">
        <v>40.062800000000003</v>
      </c>
      <c r="CK146">
        <v>40.106299999999997</v>
      </c>
      <c r="CL146">
        <v>20.1843</v>
      </c>
      <c r="CM146">
        <v>0</v>
      </c>
      <c r="CN146">
        <v>100</v>
      </c>
      <c r="CO146">
        <v>43</v>
      </c>
      <c r="CP146">
        <v>410</v>
      </c>
      <c r="CQ146">
        <v>34.396299999999997</v>
      </c>
      <c r="CR146">
        <v>97.877099999999999</v>
      </c>
      <c r="CS146">
        <v>104.30200000000001</v>
      </c>
    </row>
    <row r="147" spans="1:97" x14ac:dyDescent="0.25">
      <c r="A147">
        <v>131</v>
      </c>
      <c r="B147">
        <v>1587219190.2</v>
      </c>
      <c r="C147">
        <v>10562.6000001431</v>
      </c>
      <c r="D147" t="s">
        <v>510</v>
      </c>
      <c r="E147" t="s">
        <v>511</v>
      </c>
      <c r="F147">
        <v>1587219180.19677</v>
      </c>
      <c r="G147">
        <f t="shared" si="116"/>
        <v>3.8711831946554347E-4</v>
      </c>
      <c r="H147">
        <f t="shared" si="117"/>
        <v>-2.6983953261226539</v>
      </c>
      <c r="I147">
        <f t="shared" si="118"/>
        <v>413.52893548387101</v>
      </c>
      <c r="J147">
        <f t="shared" si="119"/>
        <v>867.22736242574172</v>
      </c>
      <c r="K147">
        <f t="shared" si="120"/>
        <v>88.214196378230682</v>
      </c>
      <c r="L147">
        <f t="shared" si="121"/>
        <v>42.064081812200072</v>
      </c>
      <c r="M147">
        <f t="shared" si="122"/>
        <v>8.6545973349619644E-3</v>
      </c>
      <c r="N147">
        <f t="shared" si="123"/>
        <v>2.7884605936847153</v>
      </c>
      <c r="O147">
        <f t="shared" si="124"/>
        <v>8.6397020510256863E-3</v>
      </c>
      <c r="P147">
        <f t="shared" si="125"/>
        <v>5.4011498999329329E-3</v>
      </c>
      <c r="Q147">
        <f t="shared" si="126"/>
        <v>-8.2328099225806501E-4</v>
      </c>
      <c r="R147">
        <f t="shared" si="127"/>
        <v>40.255673132456408</v>
      </c>
      <c r="S147">
        <f t="shared" si="128"/>
        <v>40.487129032258103</v>
      </c>
      <c r="T147">
        <f t="shared" si="129"/>
        <v>7.6087763919436924</v>
      </c>
      <c r="U147">
        <f t="shared" si="130"/>
        <v>43.603578777915999</v>
      </c>
      <c r="V147">
        <f t="shared" si="131"/>
        <v>3.2953160473664833</v>
      </c>
      <c r="W147">
        <f t="shared" si="132"/>
        <v>7.5574439982331656</v>
      </c>
      <c r="X147">
        <f t="shared" si="133"/>
        <v>4.3134603445772086</v>
      </c>
      <c r="Y147">
        <f t="shared" si="134"/>
        <v>-17.071917888430466</v>
      </c>
      <c r="Z147">
        <f t="shared" si="135"/>
        <v>-19.106162184083441</v>
      </c>
      <c r="AA147">
        <f t="shared" si="136"/>
        <v>-1.6862236816541012</v>
      </c>
      <c r="AB147">
        <f t="shared" si="137"/>
        <v>-37.86512703516027</v>
      </c>
      <c r="AC147">
        <v>-1.2207662908171801E-3</v>
      </c>
      <c r="AD147">
        <v>2.3578065086173602E-2</v>
      </c>
      <c r="AE147">
        <v>2.6768612432438701</v>
      </c>
      <c r="AF147">
        <v>0</v>
      </c>
      <c r="AG147">
        <v>0</v>
      </c>
      <c r="AH147">
        <f t="shared" si="138"/>
        <v>1</v>
      </c>
      <c r="AI147">
        <f t="shared" si="139"/>
        <v>0</v>
      </c>
      <c r="AJ147">
        <f t="shared" si="140"/>
        <v>51393.026585719548</v>
      </c>
      <c r="AK147">
        <f t="shared" si="141"/>
        <v>-4.3081161290322604E-3</v>
      </c>
      <c r="AL147">
        <f t="shared" si="142"/>
        <v>-2.1109769032258076E-3</v>
      </c>
      <c r="AM147">
        <f t="shared" si="143"/>
        <v>0.49</v>
      </c>
      <c r="AN147">
        <f t="shared" si="144"/>
        <v>0.39</v>
      </c>
      <c r="AO147">
        <v>8.3000000000000007</v>
      </c>
      <c r="AP147">
        <v>0.5</v>
      </c>
      <c r="AQ147" t="s">
        <v>195</v>
      </c>
      <c r="AR147">
        <v>1587219180.19677</v>
      </c>
      <c r="AS147">
        <v>413.52893548387101</v>
      </c>
      <c r="AT147">
        <v>410.01977419354802</v>
      </c>
      <c r="AU147">
        <v>32.396012903225802</v>
      </c>
      <c r="AV147">
        <v>31.878167741935499</v>
      </c>
      <c r="AW147">
        <v>600.37077419354796</v>
      </c>
      <c r="AX147">
        <v>101.577322580645</v>
      </c>
      <c r="AY147">
        <v>0.142480322580645</v>
      </c>
      <c r="AZ147">
        <v>40.360035483871002</v>
      </c>
      <c r="BA147">
        <v>40.487129032258103</v>
      </c>
      <c r="BB147">
        <v>40.471932258064498</v>
      </c>
      <c r="BC147">
        <v>9994.2780645161292</v>
      </c>
      <c r="BD147">
        <v>-4.3081161290322604E-3</v>
      </c>
      <c r="BE147">
        <v>0.282605</v>
      </c>
      <c r="BF147">
        <v>1587219176.2</v>
      </c>
      <c r="BG147" t="s">
        <v>512</v>
      </c>
      <c r="BH147">
        <v>23</v>
      </c>
      <c r="BI147">
        <v>7.3650000000000002</v>
      </c>
      <c r="BJ147">
        <v>0.307</v>
      </c>
      <c r="BK147">
        <v>410</v>
      </c>
      <c r="BL147">
        <v>32</v>
      </c>
      <c r="BM147">
        <v>0.49</v>
      </c>
      <c r="BN147">
        <v>0.19</v>
      </c>
      <c r="BO147">
        <v>1.75032398365385</v>
      </c>
      <c r="BP147">
        <v>14.506480190344901</v>
      </c>
      <c r="BQ147">
        <v>2.0496552662653902</v>
      </c>
      <c r="BR147">
        <v>0</v>
      </c>
      <c r="BS147">
        <v>0.256659091884615</v>
      </c>
      <c r="BT147">
        <v>2.17249576629662</v>
      </c>
      <c r="BU147">
        <v>0.30616261527857203</v>
      </c>
      <c r="BV147">
        <v>0</v>
      </c>
      <c r="BW147">
        <v>0</v>
      </c>
      <c r="BX147">
        <v>2</v>
      </c>
      <c r="BY147" t="s">
        <v>197</v>
      </c>
      <c r="BZ147">
        <v>100</v>
      </c>
      <c r="CA147">
        <v>100</v>
      </c>
      <c r="CB147">
        <v>7.3650000000000002</v>
      </c>
      <c r="CC147">
        <v>0.307</v>
      </c>
      <c r="CD147">
        <v>2</v>
      </c>
      <c r="CE147">
        <v>642.52300000000002</v>
      </c>
      <c r="CF147">
        <v>330.28500000000003</v>
      </c>
      <c r="CG147">
        <v>42.995699999999999</v>
      </c>
      <c r="CH147">
        <v>40.273200000000003</v>
      </c>
      <c r="CI147">
        <v>30.0001</v>
      </c>
      <c r="CJ147">
        <v>40.0276</v>
      </c>
      <c r="CK147">
        <v>40.068600000000004</v>
      </c>
      <c r="CL147">
        <v>20.199200000000001</v>
      </c>
      <c r="CM147">
        <v>0</v>
      </c>
      <c r="CN147">
        <v>100</v>
      </c>
      <c r="CO147">
        <v>43</v>
      </c>
      <c r="CP147">
        <v>410</v>
      </c>
      <c r="CQ147">
        <v>34.396299999999997</v>
      </c>
      <c r="CR147">
        <v>97.894800000000004</v>
      </c>
      <c r="CS147">
        <v>104.31100000000001</v>
      </c>
    </row>
    <row r="148" spans="1:97" x14ac:dyDescent="0.25">
      <c r="A148">
        <v>132</v>
      </c>
      <c r="B148">
        <v>1587219195.2</v>
      </c>
      <c r="C148">
        <v>10567.6000001431</v>
      </c>
      <c r="D148" t="s">
        <v>513</v>
      </c>
      <c r="E148" t="s">
        <v>514</v>
      </c>
      <c r="F148">
        <v>1587219186.84516</v>
      </c>
      <c r="G148">
        <f t="shared" si="116"/>
        <v>4.7239260795041741E-4</v>
      </c>
      <c r="H148">
        <f t="shared" si="117"/>
        <v>-3.2786145951836088</v>
      </c>
      <c r="I148">
        <f t="shared" si="118"/>
        <v>414.26629032258103</v>
      </c>
      <c r="J148">
        <f t="shared" si="119"/>
        <v>864.87318949191604</v>
      </c>
      <c r="K148">
        <f t="shared" si="120"/>
        <v>87.97251258545181</v>
      </c>
      <c r="L148">
        <f t="shared" si="121"/>
        <v>42.138023102024178</v>
      </c>
      <c r="M148">
        <f t="shared" si="122"/>
        <v>1.0587881189389808E-2</v>
      </c>
      <c r="N148">
        <f t="shared" si="123"/>
        <v>2.7907044337823361</v>
      </c>
      <c r="O148">
        <f t="shared" si="124"/>
        <v>1.0565615077753642E-2</v>
      </c>
      <c r="P148">
        <f t="shared" si="125"/>
        <v>6.6055060037243452E-3</v>
      </c>
      <c r="Q148">
        <f t="shared" si="126"/>
        <v>-5.2498609800000001E-4</v>
      </c>
      <c r="R148">
        <f t="shared" si="127"/>
        <v>40.235823497805363</v>
      </c>
      <c r="S148">
        <f t="shared" si="128"/>
        <v>40.489932258064499</v>
      </c>
      <c r="T148">
        <f t="shared" si="129"/>
        <v>7.6099119965247182</v>
      </c>
      <c r="U148">
        <f t="shared" si="130"/>
        <v>43.739528595940094</v>
      </c>
      <c r="V148">
        <f t="shared" si="131"/>
        <v>3.3061262345993003</v>
      </c>
      <c r="W148">
        <f t="shared" si="132"/>
        <v>7.5586691048750243</v>
      </c>
      <c r="X148">
        <f t="shared" si="133"/>
        <v>4.3037857619254183</v>
      </c>
      <c r="Y148">
        <f t="shared" si="134"/>
        <v>-20.832514010613409</v>
      </c>
      <c r="Z148">
        <f t="shared" si="135"/>
        <v>-19.085622221276932</v>
      </c>
      <c r="AA148">
        <f t="shared" si="136"/>
        <v>-1.6831036643414106</v>
      </c>
      <c r="AB148">
        <f t="shared" si="137"/>
        <v>-41.601764882329746</v>
      </c>
      <c r="AC148">
        <v>-1.2222916484660199E-3</v>
      </c>
      <c r="AD148">
        <v>2.3607526074894001E-2</v>
      </c>
      <c r="AE148">
        <v>2.6789656390235401</v>
      </c>
      <c r="AF148">
        <v>0</v>
      </c>
      <c r="AG148">
        <v>0</v>
      </c>
      <c r="AH148">
        <f t="shared" si="138"/>
        <v>1</v>
      </c>
      <c r="AI148">
        <f t="shared" si="139"/>
        <v>0</v>
      </c>
      <c r="AJ148">
        <f t="shared" si="140"/>
        <v>51454.113369152525</v>
      </c>
      <c r="AK148">
        <f t="shared" si="141"/>
        <v>-2.7471800000000001E-3</v>
      </c>
      <c r="AL148">
        <f t="shared" si="142"/>
        <v>-1.3461181999999999E-3</v>
      </c>
      <c r="AM148">
        <f t="shared" si="143"/>
        <v>0.49</v>
      </c>
      <c r="AN148">
        <f t="shared" si="144"/>
        <v>0.39</v>
      </c>
      <c r="AO148">
        <v>8.3000000000000007</v>
      </c>
      <c r="AP148">
        <v>0.5</v>
      </c>
      <c r="AQ148" t="s">
        <v>195</v>
      </c>
      <c r="AR148">
        <v>1587219186.84516</v>
      </c>
      <c r="AS148">
        <v>414.26629032258103</v>
      </c>
      <c r="AT148">
        <v>410.00329032258099</v>
      </c>
      <c r="AU148">
        <v>32.503106451612901</v>
      </c>
      <c r="AV148">
        <v>31.871122580645199</v>
      </c>
      <c r="AW148">
        <v>600.23977419354799</v>
      </c>
      <c r="AX148">
        <v>101.577193548387</v>
      </c>
      <c r="AY148">
        <v>0.140045064516129</v>
      </c>
      <c r="AZ148">
        <v>40.363077419354802</v>
      </c>
      <c r="BA148">
        <v>40.489932258064499</v>
      </c>
      <c r="BB148">
        <v>40.476051612903198</v>
      </c>
      <c r="BC148">
        <v>10006.778709677399</v>
      </c>
      <c r="BD148">
        <v>-2.7471800000000001E-3</v>
      </c>
      <c r="BE148">
        <v>0.282605</v>
      </c>
      <c r="BF148">
        <v>1587219176.2</v>
      </c>
      <c r="BG148" t="s">
        <v>512</v>
      </c>
      <c r="BH148">
        <v>23</v>
      </c>
      <c r="BI148">
        <v>7.3650000000000002</v>
      </c>
      <c r="BJ148">
        <v>0.307</v>
      </c>
      <c r="BK148">
        <v>410</v>
      </c>
      <c r="BL148">
        <v>32</v>
      </c>
      <c r="BM148">
        <v>0.49</v>
      </c>
      <c r="BN148">
        <v>0.19</v>
      </c>
      <c r="BO148">
        <v>2.6022348473076899</v>
      </c>
      <c r="BP148">
        <v>14.891875311125901</v>
      </c>
      <c r="BQ148">
        <v>2.0767798606550398</v>
      </c>
      <c r="BR148">
        <v>0</v>
      </c>
      <c r="BS148">
        <v>0.38473067900000002</v>
      </c>
      <c r="BT148">
        <v>2.2129443997823399</v>
      </c>
      <c r="BU148">
        <v>0.30897197524492998</v>
      </c>
      <c r="BV148">
        <v>0</v>
      </c>
      <c r="BW148">
        <v>0</v>
      </c>
      <c r="BX148">
        <v>2</v>
      </c>
      <c r="BY148" t="s">
        <v>197</v>
      </c>
      <c r="BZ148">
        <v>100</v>
      </c>
      <c r="CA148">
        <v>100</v>
      </c>
      <c r="CB148">
        <v>7.3650000000000002</v>
      </c>
      <c r="CC148">
        <v>0.307</v>
      </c>
      <c r="CD148">
        <v>2</v>
      </c>
      <c r="CE148">
        <v>642.54200000000003</v>
      </c>
      <c r="CF148">
        <v>330.45400000000001</v>
      </c>
      <c r="CG148">
        <v>42.996699999999997</v>
      </c>
      <c r="CH148">
        <v>40.269500000000001</v>
      </c>
      <c r="CI148">
        <v>30</v>
      </c>
      <c r="CJ148">
        <v>40.021000000000001</v>
      </c>
      <c r="CK148">
        <v>40.0657</v>
      </c>
      <c r="CL148">
        <v>20.1996</v>
      </c>
      <c r="CM148">
        <v>0</v>
      </c>
      <c r="CN148">
        <v>100</v>
      </c>
      <c r="CO148">
        <v>43</v>
      </c>
      <c r="CP148">
        <v>410</v>
      </c>
      <c r="CQ148">
        <v>34.396299999999997</v>
      </c>
      <c r="CR148">
        <v>97.895200000000003</v>
      </c>
      <c r="CS148">
        <v>104.312</v>
      </c>
    </row>
    <row r="149" spans="1:97" x14ac:dyDescent="0.25">
      <c r="A149">
        <v>133</v>
      </c>
      <c r="B149">
        <v>1587219200.2</v>
      </c>
      <c r="C149">
        <v>10572.6000001431</v>
      </c>
      <c r="D149" t="s">
        <v>515</v>
      </c>
      <c r="E149" t="s">
        <v>516</v>
      </c>
      <c r="F149">
        <v>1587219191.6354799</v>
      </c>
      <c r="G149">
        <f t="shared" si="116"/>
        <v>4.9454829665291364E-4</v>
      </c>
      <c r="H149">
        <f t="shared" si="117"/>
        <v>-3.4200837435040898</v>
      </c>
      <c r="I149">
        <f t="shared" si="118"/>
        <v>414.42577419354802</v>
      </c>
      <c r="J149">
        <f t="shared" si="119"/>
        <v>863.2805654885484</v>
      </c>
      <c r="K149">
        <f t="shared" si="120"/>
        <v>87.81040557735308</v>
      </c>
      <c r="L149">
        <f t="shared" si="121"/>
        <v>42.15419270217167</v>
      </c>
      <c r="M149">
        <f t="shared" si="122"/>
        <v>1.1085995724789357E-2</v>
      </c>
      <c r="N149">
        <f t="shared" si="123"/>
        <v>2.7923785515305539</v>
      </c>
      <c r="O149">
        <f t="shared" si="124"/>
        <v>1.1061602486780675E-2</v>
      </c>
      <c r="P149">
        <f t="shared" si="125"/>
        <v>6.9156886742638216E-3</v>
      </c>
      <c r="Q149">
        <f t="shared" si="126"/>
        <v>-3.4265436395806491E-3</v>
      </c>
      <c r="R149">
        <f t="shared" si="127"/>
        <v>40.232701613246199</v>
      </c>
      <c r="S149">
        <f t="shared" si="128"/>
        <v>40.495009677419397</v>
      </c>
      <c r="T149">
        <f t="shared" si="129"/>
        <v>7.611969265282954</v>
      </c>
      <c r="U149">
        <f t="shared" si="130"/>
        <v>43.763926366132047</v>
      </c>
      <c r="V149">
        <f t="shared" si="131"/>
        <v>3.308462254412841</v>
      </c>
      <c r="W149">
        <f t="shared" si="132"/>
        <v>7.5597930284728481</v>
      </c>
      <c r="X149">
        <f t="shared" si="133"/>
        <v>4.3035070108701134</v>
      </c>
      <c r="Y149">
        <f t="shared" si="134"/>
        <v>-21.809579882393493</v>
      </c>
      <c r="Z149">
        <f t="shared" si="135"/>
        <v>-19.44137726138597</v>
      </c>
      <c r="AA149">
        <f t="shared" si="136"/>
        <v>-1.7135132708606757</v>
      </c>
      <c r="AB149">
        <f t="shared" si="137"/>
        <v>-42.967896958279724</v>
      </c>
      <c r="AC149">
        <v>-1.2234304878867099E-3</v>
      </c>
      <c r="AD149">
        <v>2.36295217919987E-2</v>
      </c>
      <c r="AE149">
        <v>2.6805356469674799</v>
      </c>
      <c r="AF149">
        <v>0</v>
      </c>
      <c r="AG149">
        <v>0</v>
      </c>
      <c r="AH149">
        <f t="shared" si="138"/>
        <v>1</v>
      </c>
      <c r="AI149">
        <f t="shared" si="139"/>
        <v>0</v>
      </c>
      <c r="AJ149">
        <f t="shared" si="140"/>
        <v>51499.631755233844</v>
      </c>
      <c r="AK149">
        <f t="shared" si="141"/>
        <v>-1.7930631290322602E-2</v>
      </c>
      <c r="AL149">
        <f t="shared" si="142"/>
        <v>-8.7860093322580744E-3</v>
      </c>
      <c r="AM149">
        <f t="shared" si="143"/>
        <v>0.49</v>
      </c>
      <c r="AN149">
        <f t="shared" si="144"/>
        <v>0.39</v>
      </c>
      <c r="AO149">
        <v>8.3000000000000007</v>
      </c>
      <c r="AP149">
        <v>0.5</v>
      </c>
      <c r="AQ149" t="s">
        <v>195</v>
      </c>
      <c r="AR149">
        <v>1587219191.6354799</v>
      </c>
      <c r="AS149">
        <v>414.42577419354802</v>
      </c>
      <c r="AT149">
        <v>409.978322580645</v>
      </c>
      <c r="AU149">
        <v>32.526112903225801</v>
      </c>
      <c r="AV149">
        <v>31.864261290322599</v>
      </c>
      <c r="AW149">
        <v>600.019580645161</v>
      </c>
      <c r="AX149">
        <v>101.57764516128999</v>
      </c>
      <c r="AY149">
        <v>0.139466387096774</v>
      </c>
      <c r="AZ149">
        <v>40.365867741935503</v>
      </c>
      <c r="BA149">
        <v>40.495009677419397</v>
      </c>
      <c r="BB149">
        <v>40.478461290322599</v>
      </c>
      <c r="BC149">
        <v>10016.0577419355</v>
      </c>
      <c r="BD149">
        <v>-1.7930631290322602E-2</v>
      </c>
      <c r="BE149">
        <v>0.28780119354838701</v>
      </c>
      <c r="BF149">
        <v>1587219176.2</v>
      </c>
      <c r="BG149" t="s">
        <v>512</v>
      </c>
      <c r="BH149">
        <v>23</v>
      </c>
      <c r="BI149">
        <v>7.3650000000000002</v>
      </c>
      <c r="BJ149">
        <v>0.307</v>
      </c>
      <c r="BK149">
        <v>410</v>
      </c>
      <c r="BL149">
        <v>32</v>
      </c>
      <c r="BM149">
        <v>0.49</v>
      </c>
      <c r="BN149">
        <v>0.19</v>
      </c>
      <c r="BO149">
        <v>3.4577331261538502</v>
      </c>
      <c r="BP149">
        <v>10.4797992717304</v>
      </c>
      <c r="BQ149">
        <v>1.7017684885400199</v>
      </c>
      <c r="BR149">
        <v>0</v>
      </c>
      <c r="BS149">
        <v>0.51328692265384601</v>
      </c>
      <c r="BT149">
        <v>1.5823281877380699</v>
      </c>
      <c r="BU149">
        <v>0.25493255976999901</v>
      </c>
      <c r="BV149">
        <v>0</v>
      </c>
      <c r="BW149">
        <v>0</v>
      </c>
      <c r="BX149">
        <v>2</v>
      </c>
      <c r="BY149" t="s">
        <v>197</v>
      </c>
      <c r="BZ149">
        <v>100</v>
      </c>
      <c r="CA149">
        <v>100</v>
      </c>
      <c r="CB149">
        <v>7.3650000000000002</v>
      </c>
      <c r="CC149">
        <v>0.307</v>
      </c>
      <c r="CD149">
        <v>2</v>
      </c>
      <c r="CE149">
        <v>642.88599999999997</v>
      </c>
      <c r="CF149">
        <v>330.53199999999998</v>
      </c>
      <c r="CG149">
        <v>42.997599999999998</v>
      </c>
      <c r="CH149">
        <v>40.269500000000001</v>
      </c>
      <c r="CI149">
        <v>30</v>
      </c>
      <c r="CJ149">
        <v>40.018999999999998</v>
      </c>
      <c r="CK149">
        <v>40.062800000000003</v>
      </c>
      <c r="CL149">
        <v>20.200900000000001</v>
      </c>
      <c r="CM149">
        <v>0</v>
      </c>
      <c r="CN149">
        <v>100</v>
      </c>
      <c r="CO149">
        <v>43</v>
      </c>
      <c r="CP149">
        <v>410</v>
      </c>
      <c r="CQ149">
        <v>34.396299999999997</v>
      </c>
      <c r="CR149">
        <v>97.896199999999993</v>
      </c>
      <c r="CS149">
        <v>104.312</v>
      </c>
    </row>
    <row r="150" spans="1:97" x14ac:dyDescent="0.25">
      <c r="A150">
        <v>134</v>
      </c>
      <c r="B150">
        <v>1587219205.2</v>
      </c>
      <c r="C150">
        <v>10577.6000001431</v>
      </c>
      <c r="D150" t="s">
        <v>517</v>
      </c>
      <c r="E150" t="s">
        <v>518</v>
      </c>
      <c r="F150">
        <v>1587219196.5709701</v>
      </c>
      <c r="G150">
        <f t="shared" si="116"/>
        <v>4.956663431134944E-4</v>
      </c>
      <c r="H150">
        <f t="shared" si="117"/>
        <v>-3.408971464578368</v>
      </c>
      <c r="I150">
        <f t="shared" si="118"/>
        <v>414.40938709677403</v>
      </c>
      <c r="J150">
        <f t="shared" si="119"/>
        <v>860.84670742438902</v>
      </c>
      <c r="K150">
        <f t="shared" si="120"/>
        <v>87.562731487539438</v>
      </c>
      <c r="L150">
        <f t="shared" si="121"/>
        <v>42.152473344341402</v>
      </c>
      <c r="M150">
        <f t="shared" si="122"/>
        <v>1.1105793468557874E-2</v>
      </c>
      <c r="N150">
        <f t="shared" si="123"/>
        <v>2.7904523253272218</v>
      </c>
      <c r="O150">
        <f t="shared" si="124"/>
        <v>1.1081296273765273E-2</v>
      </c>
      <c r="P150">
        <f t="shared" si="125"/>
        <v>6.9280066009185749E-3</v>
      </c>
      <c r="Q150">
        <f t="shared" si="126"/>
        <v>-5.5203302964193512E-3</v>
      </c>
      <c r="R150">
        <f t="shared" si="127"/>
        <v>40.235361528710328</v>
      </c>
      <c r="S150">
        <f t="shared" si="128"/>
        <v>40.498725806451603</v>
      </c>
      <c r="T150">
        <f t="shared" si="129"/>
        <v>7.6134752718532956</v>
      </c>
      <c r="U150">
        <f t="shared" si="130"/>
        <v>43.749784902683032</v>
      </c>
      <c r="V150">
        <f t="shared" si="131"/>
        <v>3.307932157792163</v>
      </c>
      <c r="W150">
        <f t="shared" si="132"/>
        <v>7.5610249630948436</v>
      </c>
      <c r="X150">
        <f t="shared" si="133"/>
        <v>4.3055431140611322</v>
      </c>
      <c r="Y150">
        <f t="shared" si="134"/>
        <v>-21.858885731305104</v>
      </c>
      <c r="Z150">
        <f t="shared" si="135"/>
        <v>-19.526964776043201</v>
      </c>
      <c r="AA150">
        <f t="shared" si="136"/>
        <v>-1.7223006026107019</v>
      </c>
      <c r="AB150">
        <f t="shared" si="137"/>
        <v>-43.11367144025543</v>
      </c>
      <c r="AC150">
        <v>-1.22212020617926E-3</v>
      </c>
      <c r="AD150">
        <v>2.3604214812594101E-2</v>
      </c>
      <c r="AE150">
        <v>2.6787292033863799</v>
      </c>
      <c r="AF150">
        <v>0</v>
      </c>
      <c r="AG150">
        <v>0</v>
      </c>
      <c r="AH150">
        <f t="shared" si="138"/>
        <v>1</v>
      </c>
      <c r="AI150">
        <f t="shared" si="139"/>
        <v>0</v>
      </c>
      <c r="AJ150">
        <f t="shared" si="140"/>
        <v>51446.24150180263</v>
      </c>
      <c r="AK150">
        <f t="shared" si="141"/>
        <v>-2.8887128709677402E-2</v>
      </c>
      <c r="AL150">
        <f t="shared" si="142"/>
        <v>-1.4154693067741926E-2</v>
      </c>
      <c r="AM150">
        <f t="shared" si="143"/>
        <v>0.49</v>
      </c>
      <c r="AN150">
        <f t="shared" si="144"/>
        <v>0.39</v>
      </c>
      <c r="AO150">
        <v>8.3000000000000007</v>
      </c>
      <c r="AP150">
        <v>0.5</v>
      </c>
      <c r="AQ150" t="s">
        <v>195</v>
      </c>
      <c r="AR150">
        <v>1587219196.5709701</v>
      </c>
      <c r="AS150">
        <v>414.40938709677403</v>
      </c>
      <c r="AT150">
        <v>409.97793548387102</v>
      </c>
      <c r="AU150">
        <v>32.520941935483897</v>
      </c>
      <c r="AV150">
        <v>31.857590322580698</v>
      </c>
      <c r="AW150">
        <v>600.01941935483899</v>
      </c>
      <c r="AX150">
        <v>101.57764516128999</v>
      </c>
      <c r="AY150">
        <v>0.13933967741935499</v>
      </c>
      <c r="AZ150">
        <v>40.3689258064516</v>
      </c>
      <c r="BA150">
        <v>40.498725806451603</v>
      </c>
      <c r="BB150">
        <v>40.479270967741897</v>
      </c>
      <c r="BC150">
        <v>10005.330645161301</v>
      </c>
      <c r="BD150">
        <v>-2.8887128709677402E-2</v>
      </c>
      <c r="BE150">
        <v>0.28903187096774202</v>
      </c>
      <c r="BF150">
        <v>1587219176.2</v>
      </c>
      <c r="BG150" t="s">
        <v>512</v>
      </c>
      <c r="BH150">
        <v>23</v>
      </c>
      <c r="BI150">
        <v>7.3650000000000002</v>
      </c>
      <c r="BJ150">
        <v>0.307</v>
      </c>
      <c r="BK150">
        <v>410</v>
      </c>
      <c r="BL150">
        <v>32</v>
      </c>
      <c r="BM150">
        <v>0.49</v>
      </c>
      <c r="BN150">
        <v>0.19</v>
      </c>
      <c r="BO150">
        <v>4.2710026923076896</v>
      </c>
      <c r="BP150">
        <v>2.0396535131901699</v>
      </c>
      <c r="BQ150">
        <v>0.56472477377894004</v>
      </c>
      <c r="BR150">
        <v>0</v>
      </c>
      <c r="BS150">
        <v>0.63703103846153797</v>
      </c>
      <c r="BT150">
        <v>0.33904555963454702</v>
      </c>
      <c r="BU150">
        <v>8.5041431971752499E-2</v>
      </c>
      <c r="BV150">
        <v>0</v>
      </c>
      <c r="BW150">
        <v>0</v>
      </c>
      <c r="BX150">
        <v>2</v>
      </c>
      <c r="BY150" t="s">
        <v>197</v>
      </c>
      <c r="BZ150">
        <v>100</v>
      </c>
      <c r="CA150">
        <v>100</v>
      </c>
      <c r="CB150">
        <v>7.3650000000000002</v>
      </c>
      <c r="CC150">
        <v>0.307</v>
      </c>
      <c r="CD150">
        <v>2</v>
      </c>
      <c r="CE150">
        <v>642.51099999999997</v>
      </c>
      <c r="CF150">
        <v>330.654</v>
      </c>
      <c r="CG150">
        <v>42.9985</v>
      </c>
      <c r="CH150">
        <v>40.265500000000003</v>
      </c>
      <c r="CI150">
        <v>30</v>
      </c>
      <c r="CJ150">
        <v>40.0154</v>
      </c>
      <c r="CK150">
        <v>40.0608</v>
      </c>
      <c r="CL150">
        <v>20.2011</v>
      </c>
      <c r="CM150">
        <v>0</v>
      </c>
      <c r="CN150">
        <v>100</v>
      </c>
      <c r="CO150">
        <v>43</v>
      </c>
      <c r="CP150">
        <v>410</v>
      </c>
      <c r="CQ150">
        <v>34.396299999999997</v>
      </c>
      <c r="CR150">
        <v>97.896600000000007</v>
      </c>
      <c r="CS150">
        <v>104.312</v>
      </c>
    </row>
    <row r="151" spans="1:97" x14ac:dyDescent="0.25">
      <c r="A151">
        <v>135</v>
      </c>
      <c r="B151">
        <v>1587219210.2</v>
      </c>
      <c r="C151">
        <v>10582.6000001431</v>
      </c>
      <c r="D151" t="s">
        <v>519</v>
      </c>
      <c r="E151" t="s">
        <v>520</v>
      </c>
      <c r="F151">
        <v>1587219201.5709701</v>
      </c>
      <c r="G151">
        <f t="shared" si="116"/>
        <v>4.9712450080681609E-4</v>
      </c>
      <c r="H151">
        <f t="shared" si="117"/>
        <v>-3.3948405107636899</v>
      </c>
      <c r="I151">
        <f t="shared" si="118"/>
        <v>414.39867741935501</v>
      </c>
      <c r="J151">
        <f t="shared" si="119"/>
        <v>857.78371433008749</v>
      </c>
      <c r="K151">
        <f t="shared" si="120"/>
        <v>87.251136512751344</v>
      </c>
      <c r="L151">
        <f t="shared" si="121"/>
        <v>42.15136632951522</v>
      </c>
      <c r="M151">
        <f t="shared" si="122"/>
        <v>1.1130615546969171E-2</v>
      </c>
      <c r="N151">
        <f t="shared" si="123"/>
        <v>2.7889874229622231</v>
      </c>
      <c r="O151">
        <f t="shared" si="124"/>
        <v>1.1105995961868582E-2</v>
      </c>
      <c r="P151">
        <f t="shared" si="125"/>
        <v>6.9434548671219237E-3</v>
      </c>
      <c r="Q151">
        <f t="shared" si="126"/>
        <v>-3.7090441804838743E-3</v>
      </c>
      <c r="R151">
        <f t="shared" si="127"/>
        <v>40.239757557790576</v>
      </c>
      <c r="S151">
        <f t="shared" si="128"/>
        <v>40.504899999999999</v>
      </c>
      <c r="T151">
        <f t="shared" si="129"/>
        <v>7.6159780098640093</v>
      </c>
      <c r="U151">
        <f t="shared" si="130"/>
        <v>43.731712987892251</v>
      </c>
      <c r="V151">
        <f t="shared" si="131"/>
        <v>3.3074189060776167</v>
      </c>
      <c r="W151">
        <f t="shared" si="132"/>
        <v>7.562975882040849</v>
      </c>
      <c r="X151">
        <f t="shared" si="133"/>
        <v>4.3085591037863926</v>
      </c>
      <c r="Y151">
        <f t="shared" si="134"/>
        <v>-21.923190485580591</v>
      </c>
      <c r="Z151">
        <f t="shared" si="135"/>
        <v>-19.717031891045181</v>
      </c>
      <c r="AA151">
        <f t="shared" si="136"/>
        <v>-1.7400699093666709</v>
      </c>
      <c r="AB151">
        <f t="shared" si="137"/>
        <v>-43.384001330172929</v>
      </c>
      <c r="AC151">
        <v>-1.2211243210823099E-3</v>
      </c>
      <c r="AD151">
        <v>2.3584980136955799E-2</v>
      </c>
      <c r="AE151">
        <v>2.6773553423048502</v>
      </c>
      <c r="AF151">
        <v>0</v>
      </c>
      <c r="AG151">
        <v>0</v>
      </c>
      <c r="AH151">
        <f t="shared" si="138"/>
        <v>1</v>
      </c>
      <c r="AI151">
        <f t="shared" si="139"/>
        <v>0</v>
      </c>
      <c r="AJ151">
        <f t="shared" si="140"/>
        <v>51405.237977130069</v>
      </c>
      <c r="AK151">
        <f t="shared" si="141"/>
        <v>-1.94089177419355E-2</v>
      </c>
      <c r="AL151">
        <f t="shared" si="142"/>
        <v>-9.5103696935483952E-3</v>
      </c>
      <c r="AM151">
        <f t="shared" si="143"/>
        <v>0.49</v>
      </c>
      <c r="AN151">
        <f t="shared" si="144"/>
        <v>0.39</v>
      </c>
      <c r="AO151">
        <v>8.3000000000000007</v>
      </c>
      <c r="AP151">
        <v>0.5</v>
      </c>
      <c r="AQ151" t="s">
        <v>195</v>
      </c>
      <c r="AR151">
        <v>1587219201.5709701</v>
      </c>
      <c r="AS151">
        <v>414.39867741935501</v>
      </c>
      <c r="AT151">
        <v>409.98758064516102</v>
      </c>
      <c r="AU151">
        <v>32.515909677419401</v>
      </c>
      <c r="AV151">
        <v>31.8506</v>
      </c>
      <c r="AW151">
        <v>600.01658064516096</v>
      </c>
      <c r="AX151">
        <v>101.577612903226</v>
      </c>
      <c r="AY151">
        <v>0.13932932258064501</v>
      </c>
      <c r="AZ151">
        <v>40.373767741935502</v>
      </c>
      <c r="BA151">
        <v>40.504899999999999</v>
      </c>
      <c r="BB151">
        <v>40.4819903225806</v>
      </c>
      <c r="BC151">
        <v>9997.1806451612902</v>
      </c>
      <c r="BD151">
        <v>-1.94089177419355E-2</v>
      </c>
      <c r="BE151">
        <v>0.28903187096774202</v>
      </c>
      <c r="BF151">
        <v>1587219176.2</v>
      </c>
      <c r="BG151" t="s">
        <v>512</v>
      </c>
      <c r="BH151">
        <v>23</v>
      </c>
      <c r="BI151">
        <v>7.3650000000000002</v>
      </c>
      <c r="BJ151">
        <v>0.307</v>
      </c>
      <c r="BK151">
        <v>410</v>
      </c>
      <c r="BL151">
        <v>32</v>
      </c>
      <c r="BM151">
        <v>0.49</v>
      </c>
      <c r="BN151">
        <v>0.19</v>
      </c>
      <c r="BO151">
        <v>4.4294334615384603</v>
      </c>
      <c r="BP151">
        <v>-0.211847895500728</v>
      </c>
      <c r="BQ151">
        <v>2.8811624382464301E-2</v>
      </c>
      <c r="BR151">
        <v>0</v>
      </c>
      <c r="BS151">
        <v>0.66338257692307701</v>
      </c>
      <c r="BT151">
        <v>2.0291966191412401E-2</v>
      </c>
      <c r="BU151">
        <v>2.754541566955E-3</v>
      </c>
      <c r="BV151">
        <v>1</v>
      </c>
      <c r="BW151">
        <v>1</v>
      </c>
      <c r="BX151">
        <v>2</v>
      </c>
      <c r="BY151" t="s">
        <v>229</v>
      </c>
      <c r="BZ151">
        <v>100</v>
      </c>
      <c r="CA151">
        <v>100</v>
      </c>
      <c r="CB151">
        <v>7.3650000000000002</v>
      </c>
      <c r="CC151">
        <v>0.307</v>
      </c>
      <c r="CD151">
        <v>2</v>
      </c>
      <c r="CE151">
        <v>643.48500000000001</v>
      </c>
      <c r="CF151">
        <v>330.52800000000002</v>
      </c>
      <c r="CG151">
        <v>42.998899999999999</v>
      </c>
      <c r="CH151">
        <v>40.265500000000003</v>
      </c>
      <c r="CI151">
        <v>29.9999</v>
      </c>
      <c r="CJ151">
        <v>40.014200000000002</v>
      </c>
      <c r="CK151">
        <v>40.058799999999998</v>
      </c>
      <c r="CL151">
        <v>20.200900000000001</v>
      </c>
      <c r="CM151">
        <v>0</v>
      </c>
      <c r="CN151">
        <v>100</v>
      </c>
      <c r="CO151">
        <v>43</v>
      </c>
      <c r="CP151">
        <v>410</v>
      </c>
      <c r="CQ151">
        <v>34.396299999999997</v>
      </c>
      <c r="CR151">
        <v>97.8964</v>
      </c>
      <c r="CS151">
        <v>104.313</v>
      </c>
    </row>
    <row r="152" spans="1:97" x14ac:dyDescent="0.25">
      <c r="A152">
        <v>136</v>
      </c>
      <c r="B152">
        <v>1587219215.2</v>
      </c>
      <c r="C152">
        <v>10587.6000001431</v>
      </c>
      <c r="D152" t="s">
        <v>521</v>
      </c>
      <c r="E152" t="s">
        <v>522</v>
      </c>
      <c r="F152">
        <v>1587219206.5709701</v>
      </c>
      <c r="G152">
        <f t="shared" si="116"/>
        <v>4.981934088724993E-4</v>
      </c>
      <c r="H152">
        <f t="shared" si="117"/>
        <v>-3.3804843803012856</v>
      </c>
      <c r="I152">
        <f t="shared" si="118"/>
        <v>414.38180645161299</v>
      </c>
      <c r="J152">
        <f t="shared" si="119"/>
        <v>854.92941438773687</v>
      </c>
      <c r="K152">
        <f t="shared" si="120"/>
        <v>86.96085562937472</v>
      </c>
      <c r="L152">
        <f t="shared" si="121"/>
        <v>42.149674393978955</v>
      </c>
      <c r="M152">
        <f t="shared" si="122"/>
        <v>1.1150234607048727E-2</v>
      </c>
      <c r="N152">
        <f t="shared" si="123"/>
        <v>2.7886111304692029</v>
      </c>
      <c r="O152">
        <f t="shared" si="124"/>
        <v>1.1125524933579406E-2</v>
      </c>
      <c r="P152">
        <f t="shared" si="125"/>
        <v>6.9556685431612936E-3</v>
      </c>
      <c r="Q152">
        <f t="shared" si="126"/>
        <v>-1.65456432783871E-3</v>
      </c>
      <c r="R152">
        <f t="shared" si="127"/>
        <v>40.24456267039298</v>
      </c>
      <c r="S152">
        <f t="shared" si="128"/>
        <v>40.5076903225807</v>
      </c>
      <c r="T152">
        <f t="shared" si="129"/>
        <v>7.617109313944983</v>
      </c>
      <c r="U152">
        <f t="shared" si="130"/>
        <v>43.712659619259291</v>
      </c>
      <c r="V152">
        <f t="shared" si="131"/>
        <v>3.3068757930918644</v>
      </c>
      <c r="W152">
        <f t="shared" si="132"/>
        <v>7.5650299521809314</v>
      </c>
      <c r="X152">
        <f t="shared" si="133"/>
        <v>4.3102335208531191</v>
      </c>
      <c r="Y152">
        <f t="shared" si="134"/>
        <v>-21.97032933127722</v>
      </c>
      <c r="Z152">
        <f t="shared" si="135"/>
        <v>-19.367620632352633</v>
      </c>
      <c r="AA152">
        <f t="shared" si="136"/>
        <v>-1.7095287878367686</v>
      </c>
      <c r="AB152">
        <f t="shared" si="137"/>
        <v>-43.049133315794464</v>
      </c>
      <c r="AC152">
        <v>-1.2208685880795299E-3</v>
      </c>
      <c r="AD152">
        <v>2.3580040870996601E-2</v>
      </c>
      <c r="AE152">
        <v>2.6770024282727301</v>
      </c>
      <c r="AF152">
        <v>0</v>
      </c>
      <c r="AG152">
        <v>0</v>
      </c>
      <c r="AH152">
        <f t="shared" si="138"/>
        <v>1</v>
      </c>
      <c r="AI152">
        <f t="shared" si="139"/>
        <v>0</v>
      </c>
      <c r="AJ152">
        <f t="shared" si="140"/>
        <v>51394.076891022705</v>
      </c>
      <c r="AK152">
        <f t="shared" si="141"/>
        <v>-8.6581074193548407E-3</v>
      </c>
      <c r="AL152">
        <f t="shared" si="142"/>
        <v>-4.2424726354838719E-3</v>
      </c>
      <c r="AM152">
        <f t="shared" si="143"/>
        <v>0.49</v>
      </c>
      <c r="AN152">
        <f t="shared" si="144"/>
        <v>0.39</v>
      </c>
      <c r="AO152">
        <v>8.3000000000000007</v>
      </c>
      <c r="AP152">
        <v>0.5</v>
      </c>
      <c r="AQ152" t="s">
        <v>195</v>
      </c>
      <c r="AR152">
        <v>1587219206.5709701</v>
      </c>
      <c r="AS152">
        <v>414.38180645161299</v>
      </c>
      <c r="AT152">
        <v>409.99116129032302</v>
      </c>
      <c r="AU152">
        <v>32.5105516129032</v>
      </c>
      <c r="AV152">
        <v>31.843806451612899</v>
      </c>
      <c r="AW152">
        <v>600.01545161290301</v>
      </c>
      <c r="AX152">
        <v>101.577677419355</v>
      </c>
      <c r="AY152">
        <v>0.139323032258065</v>
      </c>
      <c r="AZ152">
        <v>40.378864516128999</v>
      </c>
      <c r="BA152">
        <v>40.5076903225807</v>
      </c>
      <c r="BB152">
        <v>40.485235483871001</v>
      </c>
      <c r="BC152">
        <v>9995.0806451612898</v>
      </c>
      <c r="BD152">
        <v>-8.6581074193548407E-3</v>
      </c>
      <c r="BE152">
        <v>0.287482129032258</v>
      </c>
      <c r="BF152">
        <v>1587219176.2</v>
      </c>
      <c r="BG152" t="s">
        <v>512</v>
      </c>
      <c r="BH152">
        <v>23</v>
      </c>
      <c r="BI152">
        <v>7.3650000000000002</v>
      </c>
      <c r="BJ152">
        <v>0.307</v>
      </c>
      <c r="BK152">
        <v>410</v>
      </c>
      <c r="BL152">
        <v>32</v>
      </c>
      <c r="BM152">
        <v>0.49</v>
      </c>
      <c r="BN152">
        <v>0.19</v>
      </c>
      <c r="BO152">
        <v>4.4119415384615399</v>
      </c>
      <c r="BP152">
        <v>-0.241280423461112</v>
      </c>
      <c r="BQ152">
        <v>3.2422133666359598E-2</v>
      </c>
      <c r="BR152">
        <v>0</v>
      </c>
      <c r="BS152">
        <v>0.66494151923076905</v>
      </c>
      <c r="BT152">
        <v>2.0730315034577299E-2</v>
      </c>
      <c r="BU152">
        <v>2.7862596618901799E-3</v>
      </c>
      <c r="BV152">
        <v>1</v>
      </c>
      <c r="BW152">
        <v>1</v>
      </c>
      <c r="BX152">
        <v>2</v>
      </c>
      <c r="BY152" t="s">
        <v>229</v>
      </c>
      <c r="BZ152">
        <v>100</v>
      </c>
      <c r="CA152">
        <v>100</v>
      </c>
      <c r="CB152">
        <v>7.3650000000000002</v>
      </c>
      <c r="CC152">
        <v>0.307</v>
      </c>
      <c r="CD152">
        <v>2</v>
      </c>
      <c r="CE152">
        <v>643.178</v>
      </c>
      <c r="CF152">
        <v>330.50599999999997</v>
      </c>
      <c r="CG152">
        <v>42.999499999999998</v>
      </c>
      <c r="CH152">
        <v>40.261499999999998</v>
      </c>
      <c r="CI152">
        <v>29.9998</v>
      </c>
      <c r="CJ152">
        <v>40.011400000000002</v>
      </c>
      <c r="CK152">
        <v>40.056899999999999</v>
      </c>
      <c r="CL152">
        <v>20.201000000000001</v>
      </c>
      <c r="CM152">
        <v>0</v>
      </c>
      <c r="CN152">
        <v>100</v>
      </c>
      <c r="CO152">
        <v>43</v>
      </c>
      <c r="CP152">
        <v>410</v>
      </c>
      <c r="CQ152">
        <v>34.396299999999997</v>
      </c>
      <c r="CR152">
        <v>97.897000000000006</v>
      </c>
      <c r="CS152">
        <v>104.315</v>
      </c>
    </row>
    <row r="153" spans="1:97" x14ac:dyDescent="0.25">
      <c r="A153">
        <v>137</v>
      </c>
      <c r="B153">
        <v>1587219383.2</v>
      </c>
      <c r="C153">
        <v>10755.6000001431</v>
      </c>
      <c r="D153" t="s">
        <v>524</v>
      </c>
      <c r="E153" t="s">
        <v>525</v>
      </c>
      <c r="F153">
        <v>1587219375.2612901</v>
      </c>
      <c r="G153">
        <f t="shared" si="116"/>
        <v>4.6745978686835312E-4</v>
      </c>
      <c r="H153">
        <f t="shared" si="117"/>
        <v>-4.2159096844558555</v>
      </c>
      <c r="I153">
        <f t="shared" si="118"/>
        <v>418.13883870967697</v>
      </c>
      <c r="J153">
        <f t="shared" si="119"/>
        <v>1005.8307544916166</v>
      </c>
      <c r="K153">
        <f t="shared" si="120"/>
        <v>102.31389197726065</v>
      </c>
      <c r="L153">
        <f t="shared" si="121"/>
        <v>42.533410103235887</v>
      </c>
      <c r="M153">
        <f t="shared" si="122"/>
        <v>1.059086814727914E-2</v>
      </c>
      <c r="N153">
        <f t="shared" si="123"/>
        <v>2.7866263012831602</v>
      </c>
      <c r="O153">
        <f t="shared" si="124"/>
        <v>1.056855695521329E-2</v>
      </c>
      <c r="P153">
        <f t="shared" si="125"/>
        <v>6.6073487126615676E-3</v>
      </c>
      <c r="Q153">
        <f t="shared" si="126"/>
        <v>-1.6388357498709676E-3</v>
      </c>
      <c r="R153">
        <f t="shared" si="127"/>
        <v>40.127446047206064</v>
      </c>
      <c r="S153">
        <f t="shared" si="128"/>
        <v>40.391032258064499</v>
      </c>
      <c r="T153">
        <f t="shared" si="129"/>
        <v>7.5699356744784669</v>
      </c>
      <c r="U153">
        <f t="shared" si="130"/>
        <v>44.065158655435681</v>
      </c>
      <c r="V153">
        <f t="shared" si="131"/>
        <v>3.3113511049128204</v>
      </c>
      <c r="W153">
        <f t="shared" si="132"/>
        <v>7.5146696527424091</v>
      </c>
      <c r="X153">
        <f t="shared" si="133"/>
        <v>4.258584569565647</v>
      </c>
      <c r="Y153">
        <f t="shared" si="134"/>
        <v>-20.614976600894373</v>
      </c>
      <c r="Z153">
        <f t="shared" si="135"/>
        <v>-20.653105138534666</v>
      </c>
      <c r="AA153">
        <f t="shared" si="136"/>
        <v>-1.8221819920810947</v>
      </c>
      <c r="AB153">
        <f t="shared" si="137"/>
        <v>-43.091902567260007</v>
      </c>
      <c r="AC153">
        <v>-1.22311450023417E-3</v>
      </c>
      <c r="AD153">
        <v>2.3623418758605599E-2</v>
      </c>
      <c r="AE153">
        <v>2.6801001233524002</v>
      </c>
      <c r="AF153">
        <v>0</v>
      </c>
      <c r="AG153">
        <v>0</v>
      </c>
      <c r="AH153">
        <f t="shared" si="138"/>
        <v>1</v>
      </c>
      <c r="AI153">
        <f t="shared" si="139"/>
        <v>0</v>
      </c>
      <c r="AJ153">
        <f t="shared" si="140"/>
        <v>51505.373864772824</v>
      </c>
      <c r="AK153">
        <f t="shared" si="141"/>
        <v>-8.5758019354838701E-3</v>
      </c>
      <c r="AL153">
        <f t="shared" si="142"/>
        <v>-4.2021429483870961E-3</v>
      </c>
      <c r="AM153">
        <f t="shared" si="143"/>
        <v>0.49</v>
      </c>
      <c r="AN153">
        <f t="shared" si="144"/>
        <v>0.39</v>
      </c>
      <c r="AO153">
        <v>12.14</v>
      </c>
      <c r="AP153">
        <v>0.5</v>
      </c>
      <c r="AQ153" t="s">
        <v>195</v>
      </c>
      <c r="AR153">
        <v>1587219375.2612901</v>
      </c>
      <c r="AS153">
        <v>418.13883870967697</v>
      </c>
      <c r="AT153">
        <v>410.00948387096798</v>
      </c>
      <c r="AU153">
        <v>32.553338709677398</v>
      </c>
      <c r="AV153">
        <v>31.638903225806501</v>
      </c>
      <c r="AW153">
        <v>600.39477419354796</v>
      </c>
      <c r="AX153">
        <v>101.57935483871</v>
      </c>
      <c r="AY153">
        <v>0.14142822580645201</v>
      </c>
      <c r="AZ153">
        <v>40.253558064516099</v>
      </c>
      <c r="BA153">
        <v>40.391032258064499</v>
      </c>
      <c r="BB153">
        <v>40.442338709677401</v>
      </c>
      <c r="BC153">
        <v>10013.302258064499</v>
      </c>
      <c r="BD153">
        <v>-8.5758019354838701E-3</v>
      </c>
      <c r="BE153">
        <v>0.282605</v>
      </c>
      <c r="BF153">
        <v>1587219367.2</v>
      </c>
      <c r="BG153" t="s">
        <v>526</v>
      </c>
      <c r="BH153">
        <v>24</v>
      </c>
      <c r="BI153">
        <v>7.3819999999999997</v>
      </c>
      <c r="BJ153">
        <v>0.315</v>
      </c>
      <c r="BK153">
        <v>410</v>
      </c>
      <c r="BL153">
        <v>32</v>
      </c>
      <c r="BM153">
        <v>0.15</v>
      </c>
      <c r="BN153">
        <v>0.11</v>
      </c>
      <c r="BO153">
        <v>4.8395746665384598</v>
      </c>
      <c r="BP153">
        <v>33.949342191753601</v>
      </c>
      <c r="BQ153">
        <v>4.6918536450829196</v>
      </c>
      <c r="BR153">
        <v>0</v>
      </c>
      <c r="BS153">
        <v>0.54236236355961498</v>
      </c>
      <c r="BT153">
        <v>3.8673555854522101</v>
      </c>
      <c r="BU153">
        <v>0.53190778533508998</v>
      </c>
      <c r="BV153">
        <v>0</v>
      </c>
      <c r="BW153">
        <v>0</v>
      </c>
      <c r="BX153">
        <v>2</v>
      </c>
      <c r="BY153" t="s">
        <v>197</v>
      </c>
      <c r="BZ153">
        <v>100</v>
      </c>
      <c r="CA153">
        <v>100</v>
      </c>
      <c r="CB153">
        <v>7.3819999999999997</v>
      </c>
      <c r="CC153">
        <v>0.315</v>
      </c>
      <c r="CD153">
        <v>2</v>
      </c>
      <c r="CE153">
        <v>642.78599999999994</v>
      </c>
      <c r="CF153">
        <v>329.99200000000002</v>
      </c>
      <c r="CG153">
        <v>42.9878</v>
      </c>
      <c r="CH153">
        <v>40.097999999999999</v>
      </c>
      <c r="CI153">
        <v>29.999199999999998</v>
      </c>
      <c r="CJ153">
        <v>39.901600000000002</v>
      </c>
      <c r="CK153">
        <v>39.935899999999997</v>
      </c>
      <c r="CL153">
        <v>20.207799999999999</v>
      </c>
      <c r="CM153">
        <v>0</v>
      </c>
      <c r="CN153">
        <v>100</v>
      </c>
      <c r="CO153">
        <v>43</v>
      </c>
      <c r="CP153">
        <v>410</v>
      </c>
      <c r="CQ153">
        <v>34.396299999999997</v>
      </c>
      <c r="CR153">
        <v>97.927999999999997</v>
      </c>
      <c r="CS153">
        <v>104.34699999999999</v>
      </c>
    </row>
    <row r="154" spans="1:97" x14ac:dyDescent="0.25">
      <c r="A154">
        <v>138</v>
      </c>
      <c r="B154">
        <v>1587219388.2</v>
      </c>
      <c r="C154">
        <v>10760.6000001431</v>
      </c>
      <c r="D154" t="s">
        <v>527</v>
      </c>
      <c r="E154" t="s">
        <v>528</v>
      </c>
      <c r="F154">
        <v>1587219379.87097</v>
      </c>
      <c r="G154">
        <f t="shared" si="116"/>
        <v>5.7140388431823816E-4</v>
      </c>
      <c r="H154">
        <f t="shared" si="117"/>
        <v>-5.100946188777983</v>
      </c>
      <c r="I154">
        <f t="shared" si="118"/>
        <v>419.83877419354798</v>
      </c>
      <c r="J154">
        <f t="shared" si="119"/>
        <v>997.97801708954796</v>
      </c>
      <c r="K154">
        <f t="shared" si="120"/>
        <v>101.51234825599614</v>
      </c>
      <c r="L154">
        <f t="shared" si="121"/>
        <v>42.705168979169812</v>
      </c>
      <c r="M154">
        <f t="shared" si="122"/>
        <v>1.3024731194904647E-2</v>
      </c>
      <c r="N154">
        <f t="shared" si="123"/>
        <v>2.7851575232194659</v>
      </c>
      <c r="O154">
        <f t="shared" si="124"/>
        <v>1.2990987039462549E-2</v>
      </c>
      <c r="P154">
        <f t="shared" si="125"/>
        <v>8.1223913366616426E-3</v>
      </c>
      <c r="Q154">
        <f t="shared" si="126"/>
        <v>-3.3879222679354774E-3</v>
      </c>
      <c r="R154">
        <f t="shared" si="127"/>
        <v>40.085148006189726</v>
      </c>
      <c r="S154">
        <f t="shared" si="128"/>
        <v>40.379870967741901</v>
      </c>
      <c r="T154">
        <f t="shared" si="129"/>
        <v>7.5654356231843733</v>
      </c>
      <c r="U154">
        <f t="shared" si="130"/>
        <v>44.360730396840751</v>
      </c>
      <c r="V154">
        <f t="shared" si="131"/>
        <v>3.3310440119573541</v>
      </c>
      <c r="W154">
        <f t="shared" si="132"/>
        <v>7.5089927108021248</v>
      </c>
      <c r="X154">
        <f t="shared" si="133"/>
        <v>4.2343916112270197</v>
      </c>
      <c r="Y154">
        <f t="shared" si="134"/>
        <v>-25.198911298434304</v>
      </c>
      <c r="Z154">
        <f t="shared" si="135"/>
        <v>-21.094132611810497</v>
      </c>
      <c r="AA154">
        <f t="shared" si="136"/>
        <v>-1.8618486133307357</v>
      </c>
      <c r="AB154">
        <f t="shared" si="137"/>
        <v>-48.158280445843474</v>
      </c>
      <c r="AC154">
        <v>-1.2221125261916599E-3</v>
      </c>
      <c r="AD154">
        <v>2.36040664801501E-2</v>
      </c>
      <c r="AE154">
        <v>2.6787186114155599</v>
      </c>
      <c r="AF154">
        <v>0</v>
      </c>
      <c r="AG154">
        <v>0</v>
      </c>
      <c r="AH154">
        <f t="shared" si="138"/>
        <v>1</v>
      </c>
      <c r="AI154">
        <f t="shared" si="139"/>
        <v>0</v>
      </c>
      <c r="AJ154">
        <f t="shared" si="140"/>
        <v>51467.23751344932</v>
      </c>
      <c r="AK154">
        <f t="shared" si="141"/>
        <v>-1.77285309677419E-2</v>
      </c>
      <c r="AL154">
        <f t="shared" si="142"/>
        <v>-8.6869801741935315E-3</v>
      </c>
      <c r="AM154">
        <f t="shared" si="143"/>
        <v>0.49</v>
      </c>
      <c r="AN154">
        <f t="shared" si="144"/>
        <v>0.39</v>
      </c>
      <c r="AO154">
        <v>12.14</v>
      </c>
      <c r="AP154">
        <v>0.5</v>
      </c>
      <c r="AQ154" t="s">
        <v>195</v>
      </c>
      <c r="AR154">
        <v>1587219379.87097</v>
      </c>
      <c r="AS154">
        <v>419.83877419354798</v>
      </c>
      <c r="AT154">
        <v>410.00406451612901</v>
      </c>
      <c r="AU154">
        <v>32.747825806451601</v>
      </c>
      <c r="AV154">
        <v>31.629638709677401</v>
      </c>
      <c r="AW154">
        <v>600.04954838709705</v>
      </c>
      <c r="AX154">
        <v>101.579129032258</v>
      </c>
      <c r="AY154">
        <v>0.13889132258064499</v>
      </c>
      <c r="AZ154">
        <v>40.239387096774202</v>
      </c>
      <c r="BA154">
        <v>40.379870967741901</v>
      </c>
      <c r="BB154">
        <v>40.431087096774199</v>
      </c>
      <c r="BC154">
        <v>10005.1216129032</v>
      </c>
      <c r="BD154">
        <v>-1.77285309677419E-2</v>
      </c>
      <c r="BE154">
        <v>0.282605</v>
      </c>
      <c r="BF154">
        <v>1587219367.2</v>
      </c>
      <c r="BG154" t="s">
        <v>526</v>
      </c>
      <c r="BH154">
        <v>24</v>
      </c>
      <c r="BI154">
        <v>7.3819999999999997</v>
      </c>
      <c r="BJ154">
        <v>0.315</v>
      </c>
      <c r="BK154">
        <v>410</v>
      </c>
      <c r="BL154">
        <v>32</v>
      </c>
      <c r="BM154">
        <v>0.15</v>
      </c>
      <c r="BN154">
        <v>0.11</v>
      </c>
      <c r="BO154">
        <v>6.5213149740384599</v>
      </c>
      <c r="BP154">
        <v>29.979455363616001</v>
      </c>
      <c r="BQ154">
        <v>4.38256753657644</v>
      </c>
      <c r="BR154">
        <v>0</v>
      </c>
      <c r="BS154">
        <v>0.73800226009807701</v>
      </c>
      <c r="BT154">
        <v>3.4699921028403602</v>
      </c>
      <c r="BU154">
        <v>0.50016519012652705</v>
      </c>
      <c r="BV154">
        <v>0</v>
      </c>
      <c r="BW154">
        <v>0</v>
      </c>
      <c r="BX154">
        <v>2</v>
      </c>
      <c r="BY154" t="s">
        <v>197</v>
      </c>
      <c r="BZ154">
        <v>100</v>
      </c>
      <c r="CA154">
        <v>100</v>
      </c>
      <c r="CB154">
        <v>7.3819999999999997</v>
      </c>
      <c r="CC154">
        <v>0.315</v>
      </c>
      <c r="CD154">
        <v>2</v>
      </c>
      <c r="CE154">
        <v>642.85</v>
      </c>
      <c r="CF154">
        <v>330.10399999999998</v>
      </c>
      <c r="CG154">
        <v>42.988599999999998</v>
      </c>
      <c r="CH154">
        <v>40.083100000000002</v>
      </c>
      <c r="CI154">
        <v>29.998999999999999</v>
      </c>
      <c r="CJ154">
        <v>39.888800000000003</v>
      </c>
      <c r="CK154">
        <v>39.923099999999998</v>
      </c>
      <c r="CL154">
        <v>20.208500000000001</v>
      </c>
      <c r="CM154">
        <v>0</v>
      </c>
      <c r="CN154">
        <v>100</v>
      </c>
      <c r="CO154">
        <v>43</v>
      </c>
      <c r="CP154">
        <v>410</v>
      </c>
      <c r="CQ154">
        <v>34.396299999999997</v>
      </c>
      <c r="CR154">
        <v>97.929199999999994</v>
      </c>
      <c r="CS154">
        <v>104.349</v>
      </c>
    </row>
    <row r="155" spans="1:97" x14ac:dyDescent="0.25">
      <c r="A155">
        <v>139</v>
      </c>
      <c r="B155">
        <v>1587219393.2</v>
      </c>
      <c r="C155">
        <v>10765.6000001431</v>
      </c>
      <c r="D155" t="s">
        <v>529</v>
      </c>
      <c r="E155" t="s">
        <v>530</v>
      </c>
      <c r="F155">
        <v>1587219384.6483901</v>
      </c>
      <c r="G155">
        <f t="shared" si="116"/>
        <v>5.7287502092914549E-4</v>
      </c>
      <c r="H155">
        <f t="shared" si="117"/>
        <v>-5.0558689404442303</v>
      </c>
      <c r="I155">
        <f t="shared" si="118"/>
        <v>419.74309677419399</v>
      </c>
      <c r="J155">
        <f t="shared" si="119"/>
        <v>990.57576635683222</v>
      </c>
      <c r="K155">
        <f t="shared" si="120"/>
        <v>100.75910141117721</v>
      </c>
      <c r="L155">
        <f t="shared" si="121"/>
        <v>42.695307810788421</v>
      </c>
      <c r="M155">
        <f t="shared" si="122"/>
        <v>1.3068024943722265E-2</v>
      </c>
      <c r="N155">
        <f t="shared" si="123"/>
        <v>2.7843630800007815</v>
      </c>
      <c r="O155">
        <f t="shared" si="124"/>
        <v>1.3034046737713243E-2</v>
      </c>
      <c r="P155">
        <f t="shared" si="125"/>
        <v>8.149324599324298E-3</v>
      </c>
      <c r="Q155">
        <f t="shared" si="126"/>
        <v>-4.4075840312903245E-3</v>
      </c>
      <c r="R155">
        <f t="shared" si="127"/>
        <v>40.073760919784576</v>
      </c>
      <c r="S155">
        <f t="shared" si="128"/>
        <v>40.370683870967703</v>
      </c>
      <c r="T155">
        <f t="shared" si="129"/>
        <v>7.5617332743048911</v>
      </c>
      <c r="U155">
        <f t="shared" si="130"/>
        <v>44.377808602979243</v>
      </c>
      <c r="V155">
        <f t="shared" si="131"/>
        <v>3.3303822939796053</v>
      </c>
      <c r="W155">
        <f t="shared" si="132"/>
        <v>7.5046118743141914</v>
      </c>
      <c r="X155">
        <f t="shared" si="133"/>
        <v>4.2313509803252858</v>
      </c>
      <c r="Y155">
        <f t="shared" si="134"/>
        <v>-25.263788422975317</v>
      </c>
      <c r="Z155">
        <f t="shared" si="135"/>
        <v>-21.351535545089977</v>
      </c>
      <c r="AA155">
        <f t="shared" si="136"/>
        <v>-1.884924030198232</v>
      </c>
      <c r="AB155">
        <f t="shared" si="137"/>
        <v>-48.504655582294816</v>
      </c>
      <c r="AC155">
        <v>-1.22157078641787E-3</v>
      </c>
      <c r="AD155">
        <v>2.3593603236085899E-2</v>
      </c>
      <c r="AE155">
        <v>2.67797135058865</v>
      </c>
      <c r="AF155">
        <v>0</v>
      </c>
      <c r="AG155">
        <v>0</v>
      </c>
      <c r="AH155">
        <f t="shared" si="138"/>
        <v>1</v>
      </c>
      <c r="AI155">
        <f t="shared" si="139"/>
        <v>0</v>
      </c>
      <c r="AJ155">
        <f t="shared" si="140"/>
        <v>51447.148713237133</v>
      </c>
      <c r="AK155">
        <f t="shared" si="141"/>
        <v>-2.3064280645161299E-2</v>
      </c>
      <c r="AL155">
        <f t="shared" si="142"/>
        <v>-1.1301497516129036E-2</v>
      </c>
      <c r="AM155">
        <f t="shared" si="143"/>
        <v>0.49</v>
      </c>
      <c r="AN155">
        <f t="shared" si="144"/>
        <v>0.39</v>
      </c>
      <c r="AO155">
        <v>12.14</v>
      </c>
      <c r="AP155">
        <v>0.5</v>
      </c>
      <c r="AQ155" t="s">
        <v>195</v>
      </c>
      <c r="AR155">
        <v>1587219384.6483901</v>
      </c>
      <c r="AS155">
        <v>419.74309677419399</v>
      </c>
      <c r="AT155">
        <v>410.00012903225797</v>
      </c>
      <c r="AU155">
        <v>32.741419354838698</v>
      </c>
      <c r="AV155">
        <v>31.6202774193548</v>
      </c>
      <c r="AW155">
        <v>600.01287096774195</v>
      </c>
      <c r="AX155">
        <v>101.57887096774201</v>
      </c>
      <c r="AY155">
        <v>0.138841935483871</v>
      </c>
      <c r="AZ155">
        <v>40.228445161290303</v>
      </c>
      <c r="BA155">
        <v>40.370683870967703</v>
      </c>
      <c r="BB155">
        <v>40.420851612903199</v>
      </c>
      <c r="BC155">
        <v>10000.7119354839</v>
      </c>
      <c r="BD155">
        <v>-2.3064280645161299E-2</v>
      </c>
      <c r="BE155">
        <v>0.282605</v>
      </c>
      <c r="BF155">
        <v>1587219367.2</v>
      </c>
      <c r="BG155" t="s">
        <v>526</v>
      </c>
      <c r="BH155">
        <v>24</v>
      </c>
      <c r="BI155">
        <v>7.3819999999999997</v>
      </c>
      <c r="BJ155">
        <v>0.315</v>
      </c>
      <c r="BK155">
        <v>410</v>
      </c>
      <c r="BL155">
        <v>32</v>
      </c>
      <c r="BM155">
        <v>0.15</v>
      </c>
      <c r="BN155">
        <v>0.11</v>
      </c>
      <c r="BO155">
        <v>8.3821273121153794</v>
      </c>
      <c r="BP155">
        <v>15.8658954739801</v>
      </c>
      <c r="BQ155">
        <v>3.0634176860552098</v>
      </c>
      <c r="BR155">
        <v>0</v>
      </c>
      <c r="BS155">
        <v>0.95522747348269199</v>
      </c>
      <c r="BT155">
        <v>1.92884984350898</v>
      </c>
      <c r="BU155">
        <v>0.35332046279880203</v>
      </c>
      <c r="BV155">
        <v>0</v>
      </c>
      <c r="BW155">
        <v>0</v>
      </c>
      <c r="BX155">
        <v>2</v>
      </c>
      <c r="BY155" t="s">
        <v>197</v>
      </c>
      <c r="BZ155">
        <v>100</v>
      </c>
      <c r="CA155">
        <v>100</v>
      </c>
      <c r="CB155">
        <v>7.3819999999999997</v>
      </c>
      <c r="CC155">
        <v>0.315</v>
      </c>
      <c r="CD155">
        <v>2</v>
      </c>
      <c r="CE155">
        <v>644.149</v>
      </c>
      <c r="CF155">
        <v>330.12599999999998</v>
      </c>
      <c r="CG155">
        <v>42.990200000000002</v>
      </c>
      <c r="CH155">
        <v>40.069299999999998</v>
      </c>
      <c r="CI155">
        <v>29.998899999999999</v>
      </c>
      <c r="CJ155">
        <v>39.877200000000002</v>
      </c>
      <c r="CK155">
        <v>39.9133</v>
      </c>
      <c r="CL155">
        <v>20.208200000000001</v>
      </c>
      <c r="CM155">
        <v>0</v>
      </c>
      <c r="CN155">
        <v>100</v>
      </c>
      <c r="CO155">
        <v>43</v>
      </c>
      <c r="CP155">
        <v>410</v>
      </c>
      <c r="CQ155">
        <v>34.396299999999997</v>
      </c>
      <c r="CR155">
        <v>97.932500000000005</v>
      </c>
      <c r="CS155">
        <v>104.352</v>
      </c>
    </row>
    <row r="156" spans="1:97" x14ac:dyDescent="0.25">
      <c r="A156">
        <v>140</v>
      </c>
      <c r="B156">
        <v>1587219398.2</v>
      </c>
      <c r="C156">
        <v>10770.6000001431</v>
      </c>
      <c r="D156" t="s">
        <v>531</v>
      </c>
      <c r="E156" t="s">
        <v>532</v>
      </c>
      <c r="F156">
        <v>1587219389.5838699</v>
      </c>
      <c r="G156">
        <f t="shared" si="116"/>
        <v>5.7407930828308419E-4</v>
      </c>
      <c r="H156">
        <f t="shared" si="117"/>
        <v>-5.0130989387668281</v>
      </c>
      <c r="I156">
        <f t="shared" si="118"/>
        <v>419.66129032258101</v>
      </c>
      <c r="J156">
        <f t="shared" si="119"/>
        <v>983.8580413707424</v>
      </c>
      <c r="K156">
        <f t="shared" si="120"/>
        <v>100.07474531328761</v>
      </c>
      <c r="L156">
        <f t="shared" si="121"/>
        <v>42.686541127788814</v>
      </c>
      <c r="M156">
        <f t="shared" si="122"/>
        <v>1.3103377482290592E-2</v>
      </c>
      <c r="N156">
        <f t="shared" si="123"/>
        <v>2.7844155232915622</v>
      </c>
      <c r="O156">
        <f t="shared" si="124"/>
        <v>1.3069216088218564E-2</v>
      </c>
      <c r="P156">
        <f t="shared" si="125"/>
        <v>8.1713218423391191E-3</v>
      </c>
      <c r="Q156">
        <f t="shared" si="126"/>
        <v>1.4743679390322576E-3</v>
      </c>
      <c r="R156">
        <f t="shared" si="127"/>
        <v>40.065654196213643</v>
      </c>
      <c r="S156">
        <f t="shared" si="128"/>
        <v>40.362638709677398</v>
      </c>
      <c r="T156">
        <f t="shared" si="129"/>
        <v>7.5584924086738292</v>
      </c>
      <c r="U156">
        <f t="shared" si="130"/>
        <v>44.386099215337239</v>
      </c>
      <c r="V156">
        <f t="shared" si="131"/>
        <v>3.3296155034952926</v>
      </c>
      <c r="W156">
        <f t="shared" si="132"/>
        <v>7.5014825865679411</v>
      </c>
      <c r="X156">
        <f t="shared" si="133"/>
        <v>4.2288769051785362</v>
      </c>
      <c r="Y156">
        <f t="shared" si="134"/>
        <v>-25.316897495284014</v>
      </c>
      <c r="Z156">
        <f t="shared" si="135"/>
        <v>-21.318041123441134</v>
      </c>
      <c r="AA156">
        <f t="shared" si="136"/>
        <v>-1.8817887407316085</v>
      </c>
      <c r="AB156">
        <f t="shared" si="137"/>
        <v>-48.515252991517727</v>
      </c>
      <c r="AC156">
        <v>-1.22160654343576E-3</v>
      </c>
      <c r="AD156">
        <v>2.3594293852546699E-2</v>
      </c>
      <c r="AE156">
        <v>2.6780206796505901</v>
      </c>
      <c r="AF156">
        <v>0</v>
      </c>
      <c r="AG156">
        <v>0</v>
      </c>
      <c r="AH156">
        <f t="shared" si="138"/>
        <v>1</v>
      </c>
      <c r="AI156">
        <f t="shared" si="139"/>
        <v>0</v>
      </c>
      <c r="AJ156">
        <f t="shared" si="140"/>
        <v>51449.858060101418</v>
      </c>
      <c r="AK156">
        <f t="shared" si="141"/>
        <v>7.7151645161290302E-3</v>
      </c>
      <c r="AL156">
        <f t="shared" si="142"/>
        <v>3.7804306129032247E-3</v>
      </c>
      <c r="AM156">
        <f t="shared" si="143"/>
        <v>0.49</v>
      </c>
      <c r="AN156">
        <f t="shared" si="144"/>
        <v>0.39</v>
      </c>
      <c r="AO156">
        <v>12.14</v>
      </c>
      <c r="AP156">
        <v>0.5</v>
      </c>
      <c r="AQ156" t="s">
        <v>195</v>
      </c>
      <c r="AR156">
        <v>1587219389.5838699</v>
      </c>
      <c r="AS156">
        <v>419.66129032258101</v>
      </c>
      <c r="AT156">
        <v>410.00590322580598</v>
      </c>
      <c r="AU156">
        <v>32.734222580645202</v>
      </c>
      <c r="AV156">
        <v>31.610729032258099</v>
      </c>
      <c r="AW156">
        <v>600.02012903225796</v>
      </c>
      <c r="AX156">
        <v>101.577935483871</v>
      </c>
      <c r="AY156">
        <v>0.13871580645161299</v>
      </c>
      <c r="AZ156">
        <v>40.220625806451601</v>
      </c>
      <c r="BA156">
        <v>40.362638709677398</v>
      </c>
      <c r="BB156">
        <v>40.410603225806398</v>
      </c>
      <c r="BC156">
        <v>10001.0967741935</v>
      </c>
      <c r="BD156">
        <v>7.7151645161290302E-3</v>
      </c>
      <c r="BE156">
        <v>0.282605</v>
      </c>
      <c r="BF156">
        <v>1587219367.2</v>
      </c>
      <c r="BG156" t="s">
        <v>526</v>
      </c>
      <c r="BH156">
        <v>24</v>
      </c>
      <c r="BI156">
        <v>7.3819999999999997</v>
      </c>
      <c r="BJ156">
        <v>0.315</v>
      </c>
      <c r="BK156">
        <v>410</v>
      </c>
      <c r="BL156">
        <v>32</v>
      </c>
      <c r="BM156">
        <v>0.15</v>
      </c>
      <c r="BN156">
        <v>0.11</v>
      </c>
      <c r="BO156">
        <v>9.7468357692307706</v>
      </c>
      <c r="BP156">
        <v>-1.0658019204128499</v>
      </c>
      <c r="BQ156">
        <v>0.14042595469261199</v>
      </c>
      <c r="BR156">
        <v>0</v>
      </c>
      <c r="BS156">
        <v>1.12087615384615</v>
      </c>
      <c r="BT156">
        <v>3.6443042848254899E-2</v>
      </c>
      <c r="BU156">
        <v>6.3196017260845998E-3</v>
      </c>
      <c r="BV156">
        <v>1</v>
      </c>
      <c r="BW156">
        <v>1</v>
      </c>
      <c r="BX156">
        <v>2</v>
      </c>
      <c r="BY156" t="s">
        <v>229</v>
      </c>
      <c r="BZ156">
        <v>100</v>
      </c>
      <c r="CA156">
        <v>100</v>
      </c>
      <c r="CB156">
        <v>7.3819999999999997</v>
      </c>
      <c r="CC156">
        <v>0.315</v>
      </c>
      <c r="CD156">
        <v>2</v>
      </c>
      <c r="CE156">
        <v>644.04100000000005</v>
      </c>
      <c r="CF156">
        <v>330.28100000000001</v>
      </c>
      <c r="CG156">
        <v>42.991399999999999</v>
      </c>
      <c r="CH156">
        <v>40.0535</v>
      </c>
      <c r="CI156">
        <v>29.998899999999999</v>
      </c>
      <c r="CJ156">
        <v>39.867400000000004</v>
      </c>
      <c r="CK156">
        <v>39.901600000000002</v>
      </c>
      <c r="CL156">
        <v>20.208300000000001</v>
      </c>
      <c r="CM156">
        <v>0</v>
      </c>
      <c r="CN156">
        <v>100</v>
      </c>
      <c r="CO156">
        <v>43</v>
      </c>
      <c r="CP156">
        <v>410</v>
      </c>
      <c r="CQ156">
        <v>34.396299999999997</v>
      </c>
      <c r="CR156">
        <v>97.935000000000002</v>
      </c>
      <c r="CS156">
        <v>104.354</v>
      </c>
    </row>
    <row r="157" spans="1:97" x14ac:dyDescent="0.25">
      <c r="A157">
        <v>141</v>
      </c>
      <c r="B157">
        <v>1587219403.3</v>
      </c>
      <c r="C157">
        <v>10775.7000000477</v>
      </c>
      <c r="D157" t="s">
        <v>533</v>
      </c>
      <c r="E157" t="s">
        <v>534</v>
      </c>
      <c r="F157">
        <v>1587219394.57742</v>
      </c>
      <c r="G157">
        <f t="shared" si="116"/>
        <v>5.7544300327339211E-4</v>
      </c>
      <c r="H157">
        <f t="shared" si="117"/>
        <v>-4.9840448694711021</v>
      </c>
      <c r="I157">
        <f t="shared" si="118"/>
        <v>419.58874193548399</v>
      </c>
      <c r="J157">
        <f t="shared" si="119"/>
        <v>978.63787623518715</v>
      </c>
      <c r="K157">
        <f t="shared" si="120"/>
        <v>99.542636796234945</v>
      </c>
      <c r="L157">
        <f t="shared" si="121"/>
        <v>42.678676920773057</v>
      </c>
      <c r="M157">
        <f t="shared" si="122"/>
        <v>1.3142407333078176E-2</v>
      </c>
      <c r="N157">
        <f t="shared" si="123"/>
        <v>2.7839485582754619</v>
      </c>
      <c r="O157">
        <f t="shared" si="124"/>
        <v>1.3108036669195888E-2</v>
      </c>
      <c r="P157">
        <f t="shared" si="125"/>
        <v>8.1956034383310408E-3</v>
      </c>
      <c r="Q157">
        <f t="shared" si="126"/>
        <v>4.3368559486451725E-3</v>
      </c>
      <c r="R157">
        <f t="shared" si="127"/>
        <v>40.056068841931669</v>
      </c>
      <c r="S157">
        <f t="shared" si="128"/>
        <v>40.3544451612903</v>
      </c>
      <c r="T157">
        <f t="shared" si="129"/>
        <v>7.5551930049134484</v>
      </c>
      <c r="U157">
        <f t="shared" si="130"/>
        <v>44.396827889448971</v>
      </c>
      <c r="V157">
        <f t="shared" si="131"/>
        <v>3.3287846268762795</v>
      </c>
      <c r="W157">
        <f t="shared" si="132"/>
        <v>7.4977983453348802</v>
      </c>
      <c r="X157">
        <f t="shared" si="133"/>
        <v>4.2264083780371688</v>
      </c>
      <c r="Y157">
        <f t="shared" si="134"/>
        <v>-25.377036444356591</v>
      </c>
      <c r="Z157">
        <f t="shared" si="135"/>
        <v>-21.466974958697477</v>
      </c>
      <c r="AA157">
        <f t="shared" si="136"/>
        <v>-1.8950953780342521</v>
      </c>
      <c r="AB157">
        <f t="shared" si="137"/>
        <v>-48.734769925139673</v>
      </c>
      <c r="AC157">
        <v>-1.22128817929404E-3</v>
      </c>
      <c r="AD157">
        <v>2.3588144919281399E-2</v>
      </c>
      <c r="AE157">
        <v>2.6775814423044699</v>
      </c>
      <c r="AF157">
        <v>0</v>
      </c>
      <c r="AG157">
        <v>0</v>
      </c>
      <c r="AH157">
        <f t="shared" si="138"/>
        <v>1</v>
      </c>
      <c r="AI157">
        <f t="shared" si="139"/>
        <v>0</v>
      </c>
      <c r="AJ157">
        <f t="shared" si="140"/>
        <v>51438.488002818121</v>
      </c>
      <c r="AK157">
        <f t="shared" si="141"/>
        <v>2.2694170322580701E-2</v>
      </c>
      <c r="AL157">
        <f t="shared" si="142"/>
        <v>1.1120143458064544E-2</v>
      </c>
      <c r="AM157">
        <f t="shared" si="143"/>
        <v>0.49</v>
      </c>
      <c r="AN157">
        <f t="shared" si="144"/>
        <v>0.39</v>
      </c>
      <c r="AO157">
        <v>12.14</v>
      </c>
      <c r="AP157">
        <v>0.5</v>
      </c>
      <c r="AQ157" t="s">
        <v>195</v>
      </c>
      <c r="AR157">
        <v>1587219394.57742</v>
      </c>
      <c r="AS157">
        <v>419.58874193548399</v>
      </c>
      <c r="AT157">
        <v>409.99316129032297</v>
      </c>
      <c r="AU157">
        <v>32.726425806451601</v>
      </c>
      <c r="AV157">
        <v>31.600248387096801</v>
      </c>
      <c r="AW157">
        <v>600.01693548387095</v>
      </c>
      <c r="AX157">
        <v>101.576870967742</v>
      </c>
      <c r="AY157">
        <v>0.13862483870967701</v>
      </c>
      <c r="AZ157">
        <v>40.211416129032301</v>
      </c>
      <c r="BA157">
        <v>40.3544451612903</v>
      </c>
      <c r="BB157">
        <v>40.399335483870999</v>
      </c>
      <c r="BC157">
        <v>9998.5951612903209</v>
      </c>
      <c r="BD157">
        <v>2.2694170322580701E-2</v>
      </c>
      <c r="BE157">
        <v>0.282605</v>
      </c>
      <c r="BF157">
        <v>1587219367.2</v>
      </c>
      <c r="BG157" t="s">
        <v>526</v>
      </c>
      <c r="BH157">
        <v>24</v>
      </c>
      <c r="BI157">
        <v>7.3819999999999997</v>
      </c>
      <c r="BJ157">
        <v>0.315</v>
      </c>
      <c r="BK157">
        <v>410</v>
      </c>
      <c r="BL157">
        <v>32</v>
      </c>
      <c r="BM157">
        <v>0.15</v>
      </c>
      <c r="BN157">
        <v>0.11</v>
      </c>
      <c r="BO157">
        <v>9.6665550000000007</v>
      </c>
      <c r="BP157">
        <v>-0.90284914664785498</v>
      </c>
      <c r="BQ157">
        <v>0.116334341406072</v>
      </c>
      <c r="BR157">
        <v>0</v>
      </c>
      <c r="BS157">
        <v>1.12394884615385</v>
      </c>
      <c r="BT157">
        <v>2.9380445036137799E-2</v>
      </c>
      <c r="BU157">
        <v>3.8341419929998999E-3</v>
      </c>
      <c r="BV157">
        <v>1</v>
      </c>
      <c r="BW157">
        <v>1</v>
      </c>
      <c r="BX157">
        <v>2</v>
      </c>
      <c r="BY157" t="s">
        <v>229</v>
      </c>
      <c r="BZ157">
        <v>100</v>
      </c>
      <c r="CA157">
        <v>100</v>
      </c>
      <c r="CB157">
        <v>7.3819999999999997</v>
      </c>
      <c r="CC157">
        <v>0.315</v>
      </c>
      <c r="CD157">
        <v>2</v>
      </c>
      <c r="CE157">
        <v>643.96100000000001</v>
      </c>
      <c r="CF157">
        <v>330.38600000000002</v>
      </c>
      <c r="CG157">
        <v>42.991799999999998</v>
      </c>
      <c r="CH157">
        <v>40.037599999999998</v>
      </c>
      <c r="CI157">
        <v>29.998799999999999</v>
      </c>
      <c r="CJ157">
        <v>39.856400000000001</v>
      </c>
      <c r="CK157">
        <v>39.889800000000001</v>
      </c>
      <c r="CL157">
        <v>20.209900000000001</v>
      </c>
      <c r="CM157">
        <v>0</v>
      </c>
      <c r="CN157">
        <v>100</v>
      </c>
      <c r="CO157">
        <v>43</v>
      </c>
      <c r="CP157">
        <v>410</v>
      </c>
      <c r="CQ157">
        <v>34.396299999999997</v>
      </c>
      <c r="CR157">
        <v>97.9345</v>
      </c>
      <c r="CS157">
        <v>104.358</v>
      </c>
    </row>
    <row r="158" spans="1:97" x14ac:dyDescent="0.25">
      <c r="A158">
        <v>142</v>
      </c>
      <c r="B158">
        <v>1587219408.2</v>
      </c>
      <c r="C158">
        <v>10780.6000001431</v>
      </c>
      <c r="D158" t="s">
        <v>535</v>
      </c>
      <c r="E158" t="s">
        <v>536</v>
      </c>
      <c r="F158">
        <v>1587219399.5999999</v>
      </c>
      <c r="G158">
        <f t="shared" si="116"/>
        <v>5.7656102617804699E-4</v>
      </c>
      <c r="H158">
        <f t="shared" si="117"/>
        <v>-4.9530820585743616</v>
      </c>
      <c r="I158">
        <f t="shared" si="118"/>
        <v>419.52154838709703</v>
      </c>
      <c r="J158">
        <f t="shared" si="119"/>
        <v>973.27436922972072</v>
      </c>
      <c r="K158">
        <f t="shared" si="120"/>
        <v>98.996036962396644</v>
      </c>
      <c r="L158">
        <f t="shared" si="121"/>
        <v>42.671390538641042</v>
      </c>
      <c r="M158">
        <f t="shared" si="122"/>
        <v>1.3180797585733333E-2</v>
      </c>
      <c r="N158">
        <f t="shared" si="123"/>
        <v>2.7840751234237713</v>
      </c>
      <c r="O158">
        <f t="shared" si="124"/>
        <v>1.3146227680790979E-2</v>
      </c>
      <c r="P158">
        <f t="shared" si="125"/>
        <v>8.219490656299594E-3</v>
      </c>
      <c r="Q158">
        <f t="shared" si="126"/>
        <v>5.0818047426774236E-3</v>
      </c>
      <c r="R158">
        <f t="shared" si="127"/>
        <v>40.045331607146906</v>
      </c>
      <c r="S158">
        <f t="shared" si="128"/>
        <v>40.342145161290297</v>
      </c>
      <c r="T158">
        <f t="shared" si="129"/>
        <v>7.5502423454903793</v>
      </c>
      <c r="U158">
        <f t="shared" si="130"/>
        <v>44.409000000419454</v>
      </c>
      <c r="V158">
        <f t="shared" si="131"/>
        <v>3.3278424869101904</v>
      </c>
      <c r="W158">
        <f t="shared" si="132"/>
        <v>7.4936217588298728</v>
      </c>
      <c r="X158">
        <f t="shared" si="133"/>
        <v>4.2223998585801894</v>
      </c>
      <c r="Y158">
        <f t="shared" si="134"/>
        <v>-25.426341254451874</v>
      </c>
      <c r="Z158">
        <f t="shared" si="135"/>
        <v>-21.189548776376071</v>
      </c>
      <c r="AA158">
        <f t="shared" si="136"/>
        <v>-1.8703155727690544</v>
      </c>
      <c r="AB158">
        <f t="shared" si="137"/>
        <v>-48.481123798854327</v>
      </c>
      <c r="AC158">
        <v>-1.22137446284709E-3</v>
      </c>
      <c r="AD158">
        <v>2.3589811412897101E-2</v>
      </c>
      <c r="AE158">
        <v>2.6777004926558199</v>
      </c>
      <c r="AF158">
        <v>0</v>
      </c>
      <c r="AG158">
        <v>0</v>
      </c>
      <c r="AH158">
        <f t="shared" si="138"/>
        <v>1</v>
      </c>
      <c r="AI158">
        <f t="shared" si="139"/>
        <v>0</v>
      </c>
      <c r="AJ158">
        <f t="shared" si="140"/>
        <v>51443.668546458124</v>
      </c>
      <c r="AK158">
        <f t="shared" si="141"/>
        <v>2.6592384838709699E-2</v>
      </c>
      <c r="AL158">
        <f t="shared" si="142"/>
        <v>1.3030268570967752E-2</v>
      </c>
      <c r="AM158">
        <f t="shared" si="143"/>
        <v>0.49</v>
      </c>
      <c r="AN158">
        <f t="shared" si="144"/>
        <v>0.39</v>
      </c>
      <c r="AO158">
        <v>12.14</v>
      </c>
      <c r="AP158">
        <v>0.5</v>
      </c>
      <c r="AQ158" t="s">
        <v>195</v>
      </c>
      <c r="AR158">
        <v>1587219399.5999999</v>
      </c>
      <c r="AS158">
        <v>419.52154838709703</v>
      </c>
      <c r="AT158">
        <v>409.98958064516103</v>
      </c>
      <c r="AU158">
        <v>32.7175096774194</v>
      </c>
      <c r="AV158">
        <v>31.5891451612903</v>
      </c>
      <c r="AW158">
        <v>600.02296774193496</v>
      </c>
      <c r="AX158">
        <v>101.57587096774201</v>
      </c>
      <c r="AY158">
        <v>0.138548</v>
      </c>
      <c r="AZ158">
        <v>40.200970967741902</v>
      </c>
      <c r="BA158">
        <v>40.342145161290297</v>
      </c>
      <c r="BB158">
        <v>40.384793548387101</v>
      </c>
      <c r="BC158">
        <v>9999.4</v>
      </c>
      <c r="BD158">
        <v>2.6592384838709699E-2</v>
      </c>
      <c r="BE158">
        <v>0.282605</v>
      </c>
      <c r="BF158">
        <v>1587219367.2</v>
      </c>
      <c r="BG158" t="s">
        <v>526</v>
      </c>
      <c r="BH158">
        <v>24</v>
      </c>
      <c r="BI158">
        <v>7.3819999999999997</v>
      </c>
      <c r="BJ158">
        <v>0.315</v>
      </c>
      <c r="BK158">
        <v>410</v>
      </c>
      <c r="BL158">
        <v>32</v>
      </c>
      <c r="BM158">
        <v>0.15</v>
      </c>
      <c r="BN158">
        <v>0.11</v>
      </c>
      <c r="BO158">
        <v>9.5979478846153796</v>
      </c>
      <c r="BP158">
        <v>-0.71542212224660395</v>
      </c>
      <c r="BQ158">
        <v>9.0975790552646402E-2</v>
      </c>
      <c r="BR158">
        <v>0</v>
      </c>
      <c r="BS158">
        <v>1.1258842307692301</v>
      </c>
      <c r="BT158">
        <v>3.02033043093104E-2</v>
      </c>
      <c r="BU158">
        <v>3.9902801839903001E-3</v>
      </c>
      <c r="BV158">
        <v>1</v>
      </c>
      <c r="BW158">
        <v>1</v>
      </c>
      <c r="BX158">
        <v>2</v>
      </c>
      <c r="BY158" t="s">
        <v>229</v>
      </c>
      <c r="BZ158">
        <v>100</v>
      </c>
      <c r="CA158">
        <v>100</v>
      </c>
      <c r="CB158">
        <v>7.3819999999999997</v>
      </c>
      <c r="CC158">
        <v>0.315</v>
      </c>
      <c r="CD158">
        <v>2</v>
      </c>
      <c r="CE158">
        <v>644.21500000000003</v>
      </c>
      <c r="CF158">
        <v>330.46800000000002</v>
      </c>
      <c r="CG158">
        <v>42.991599999999998</v>
      </c>
      <c r="CH158">
        <v>40.020699999999998</v>
      </c>
      <c r="CI158">
        <v>29.998799999999999</v>
      </c>
      <c r="CJ158">
        <v>39.844700000000003</v>
      </c>
      <c r="CK158">
        <v>39.878999999999998</v>
      </c>
      <c r="CL158">
        <v>20.2089</v>
      </c>
      <c r="CM158">
        <v>0</v>
      </c>
      <c r="CN158">
        <v>100</v>
      </c>
      <c r="CO158">
        <v>43</v>
      </c>
      <c r="CP158">
        <v>410</v>
      </c>
      <c r="CQ158">
        <v>34.396299999999997</v>
      </c>
      <c r="CR158">
        <v>97.937700000000007</v>
      </c>
      <c r="CS158">
        <v>104.361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208</v>
      </c>
      <c r="B14" t="s">
        <v>209</v>
      </c>
    </row>
    <row r="15" spans="1:2" x14ac:dyDescent="0.25">
      <c r="A15" t="s">
        <v>224</v>
      </c>
      <c r="B15" t="s">
        <v>225</v>
      </c>
    </row>
    <row r="16" spans="1:2" x14ac:dyDescent="0.25">
      <c r="A16" t="s">
        <v>240</v>
      </c>
      <c r="B16" t="s">
        <v>241</v>
      </c>
    </row>
    <row r="17" spans="1:2" x14ac:dyDescent="0.25">
      <c r="A17" t="s">
        <v>255</v>
      </c>
      <c r="B17" t="s">
        <v>256</v>
      </c>
    </row>
    <row r="18" spans="1:2" x14ac:dyDescent="0.25">
      <c r="A18" t="s">
        <v>270</v>
      </c>
      <c r="B18" t="s">
        <v>241</v>
      </c>
    </row>
    <row r="19" spans="1:2" x14ac:dyDescent="0.25">
      <c r="A19" t="s">
        <v>282</v>
      </c>
      <c r="B19" t="s">
        <v>283</v>
      </c>
    </row>
    <row r="20" spans="1:2" x14ac:dyDescent="0.25">
      <c r="A20" t="s">
        <v>297</v>
      </c>
      <c r="B20" t="s">
        <v>298</v>
      </c>
    </row>
    <row r="21" spans="1:2" x14ac:dyDescent="0.25">
      <c r="A21" t="s">
        <v>312</v>
      </c>
      <c r="B21" t="s">
        <v>25</v>
      </c>
    </row>
    <row r="22" spans="1:2" x14ac:dyDescent="0.25">
      <c r="A22" t="s">
        <v>326</v>
      </c>
      <c r="B22" t="s">
        <v>298</v>
      </c>
    </row>
    <row r="23" spans="1:2" x14ac:dyDescent="0.25">
      <c r="A23" t="s">
        <v>338</v>
      </c>
      <c r="B23" t="s">
        <v>256</v>
      </c>
    </row>
    <row r="24" spans="1:2" x14ac:dyDescent="0.25">
      <c r="A24" t="s">
        <v>352</v>
      </c>
      <c r="B24" t="s">
        <v>209</v>
      </c>
    </row>
    <row r="25" spans="1:2" x14ac:dyDescent="0.25">
      <c r="A25" t="s">
        <v>366</v>
      </c>
      <c r="B25" t="s">
        <v>241</v>
      </c>
    </row>
    <row r="26" spans="1:2" x14ac:dyDescent="0.25">
      <c r="A26" t="s">
        <v>380</v>
      </c>
      <c r="B26" t="s">
        <v>25</v>
      </c>
    </row>
    <row r="27" spans="1:2" x14ac:dyDescent="0.25">
      <c r="A27" t="s">
        <v>394</v>
      </c>
      <c r="B27" t="s">
        <v>25</v>
      </c>
    </row>
    <row r="28" spans="1:2" x14ac:dyDescent="0.25">
      <c r="A28" t="s">
        <v>408</v>
      </c>
      <c r="B28" t="s">
        <v>409</v>
      </c>
    </row>
    <row r="29" spans="1:2" x14ac:dyDescent="0.25">
      <c r="A29" t="s">
        <v>423</v>
      </c>
      <c r="B29" t="s">
        <v>256</v>
      </c>
    </row>
    <row r="30" spans="1:2" x14ac:dyDescent="0.25">
      <c r="A30" t="s">
        <v>437</v>
      </c>
      <c r="B30" t="s">
        <v>209</v>
      </c>
    </row>
    <row r="31" spans="1:2" x14ac:dyDescent="0.25">
      <c r="A31" t="s">
        <v>451</v>
      </c>
      <c r="B31" t="s">
        <v>298</v>
      </c>
    </row>
    <row r="32" spans="1:2" x14ac:dyDescent="0.25">
      <c r="A32" t="s">
        <v>465</v>
      </c>
      <c r="B32" t="s">
        <v>241</v>
      </c>
    </row>
    <row r="33" spans="1:2" x14ac:dyDescent="0.25">
      <c r="A33" t="s">
        <v>479</v>
      </c>
      <c r="B33" t="s">
        <v>256</v>
      </c>
    </row>
    <row r="34" spans="1:2" x14ac:dyDescent="0.25">
      <c r="A34" t="s">
        <v>493</v>
      </c>
      <c r="B34" t="s">
        <v>494</v>
      </c>
    </row>
    <row r="35" spans="1:2" x14ac:dyDescent="0.25">
      <c r="A35" t="s">
        <v>508</v>
      </c>
      <c r="B35" t="s">
        <v>509</v>
      </c>
    </row>
    <row r="36" spans="1:2" x14ac:dyDescent="0.25">
      <c r="A36" t="s">
        <v>523</v>
      </c>
      <c r="B3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Chieppa, Jeff</cp:lastModifiedBy>
  <dcterms:created xsi:type="dcterms:W3CDTF">2020-04-18T09:23:00Z</dcterms:created>
  <dcterms:modified xsi:type="dcterms:W3CDTF">2020-05-18T19:10:47Z</dcterms:modified>
</cp:coreProperties>
</file>