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01456074\OneDrive - University of North Florida\Other Projects\Belize Florida Mangroves Exp\Physiology Data\"/>
    </mc:Choice>
  </mc:AlternateContent>
  <xr:revisionPtr revIDLastSave="1" documentId="11_ACE07100C583DEC5FB1C6C9A095AD5D61F5A6C0C" xr6:coauthVersionLast="36" xr6:coauthVersionMax="36" xr10:uidLastSave="{053AEFA0-247C-485B-8D2F-3AC36F91EEBF}"/>
  <bookViews>
    <workbookView xWindow="240" yWindow="15" windowWidth="16095" windowHeight="9660" xr2:uid="{00000000-000D-0000-FFFF-FFFF00000000}"/>
  </bookViews>
  <sheets>
    <sheet name="Measurements" sheetId="1" r:id="rId1"/>
    <sheet name="Remarks" sheetId="2" r:id="rId2"/>
  </sheets>
  <calcPr calcId="191029"/>
</workbook>
</file>

<file path=xl/calcChain.xml><?xml version="1.0" encoding="utf-8"?>
<calcChain xmlns="http://schemas.openxmlformats.org/spreadsheetml/2006/main">
  <c r="AN221" i="1" l="1"/>
  <c r="AM221" i="1"/>
  <c r="AK221" i="1"/>
  <c r="AL221" i="1" s="1"/>
  <c r="Q221" i="1" s="1"/>
  <c r="AJ221" i="1"/>
  <c r="AH221" i="1" s="1"/>
  <c r="W221" i="1"/>
  <c r="V221" i="1"/>
  <c r="U221" i="1" s="1"/>
  <c r="N221" i="1"/>
  <c r="L221" i="1"/>
  <c r="AN220" i="1"/>
  <c r="AM220" i="1"/>
  <c r="AL220" i="1"/>
  <c r="AK220" i="1"/>
  <c r="AJ220" i="1"/>
  <c r="AH220" i="1"/>
  <c r="W220" i="1"/>
  <c r="V220" i="1"/>
  <c r="U220" i="1"/>
  <c r="Q220" i="1"/>
  <c r="N220" i="1"/>
  <c r="I220" i="1"/>
  <c r="AN219" i="1"/>
  <c r="AM219" i="1"/>
  <c r="AL219" i="1" s="1"/>
  <c r="Q219" i="1" s="1"/>
  <c r="AK219" i="1"/>
  <c r="AJ219" i="1"/>
  <c r="AI219" i="1"/>
  <c r="AH219" i="1"/>
  <c r="L219" i="1" s="1"/>
  <c r="W219" i="1"/>
  <c r="V219" i="1"/>
  <c r="U219" i="1" s="1"/>
  <c r="N219" i="1"/>
  <c r="I219" i="1"/>
  <c r="AN218" i="1"/>
  <c r="AM218" i="1"/>
  <c r="AL218" i="1" s="1"/>
  <c r="AK218" i="1"/>
  <c r="AJ218" i="1"/>
  <c r="AH218" i="1" s="1"/>
  <c r="W218" i="1"/>
  <c r="V218" i="1"/>
  <c r="U218" i="1" s="1"/>
  <c r="N218" i="1"/>
  <c r="G218" i="1"/>
  <c r="Y218" i="1" s="1"/>
  <c r="AN217" i="1"/>
  <c r="AM217" i="1"/>
  <c r="AK217" i="1"/>
  <c r="AL217" i="1" s="1"/>
  <c r="Q217" i="1" s="1"/>
  <c r="AJ217" i="1"/>
  <c r="AH217" i="1" s="1"/>
  <c r="W217" i="1"/>
  <c r="V217" i="1"/>
  <c r="U217" i="1" s="1"/>
  <c r="N217" i="1"/>
  <c r="L217" i="1"/>
  <c r="AN216" i="1"/>
  <c r="AM216" i="1"/>
  <c r="AL216" i="1"/>
  <c r="AK216" i="1"/>
  <c r="AJ216" i="1"/>
  <c r="AH216" i="1"/>
  <c r="W216" i="1"/>
  <c r="V216" i="1"/>
  <c r="U216" i="1"/>
  <c r="Q216" i="1"/>
  <c r="N216" i="1"/>
  <c r="I216" i="1"/>
  <c r="AN215" i="1"/>
  <c r="AM215" i="1"/>
  <c r="AL215" i="1" s="1"/>
  <c r="Q215" i="1" s="1"/>
  <c r="AK215" i="1"/>
  <c r="AJ215" i="1"/>
  <c r="AI215" i="1"/>
  <c r="AH215" i="1"/>
  <c r="L215" i="1" s="1"/>
  <c r="W215" i="1"/>
  <c r="V215" i="1"/>
  <c r="U215" i="1" s="1"/>
  <c r="N215" i="1"/>
  <c r="I215" i="1"/>
  <c r="AN214" i="1"/>
  <c r="AM214" i="1"/>
  <c r="AK214" i="1"/>
  <c r="AL214" i="1" s="1"/>
  <c r="Q214" i="1" s="1"/>
  <c r="AJ214" i="1"/>
  <c r="AH214" i="1" s="1"/>
  <c r="W214" i="1"/>
  <c r="V214" i="1"/>
  <c r="U214" i="1" s="1"/>
  <c r="N214" i="1"/>
  <c r="G214" i="1"/>
  <c r="Y214" i="1" s="1"/>
  <c r="AN213" i="1"/>
  <c r="AM213" i="1"/>
  <c r="AK213" i="1"/>
  <c r="AL213" i="1" s="1"/>
  <c r="Q213" i="1" s="1"/>
  <c r="AJ213" i="1"/>
  <c r="AH213" i="1" s="1"/>
  <c r="W213" i="1"/>
  <c r="V213" i="1"/>
  <c r="U213" i="1" s="1"/>
  <c r="N213" i="1"/>
  <c r="L213" i="1"/>
  <c r="AN212" i="1"/>
  <c r="AM212" i="1"/>
  <c r="AL212" i="1"/>
  <c r="AK212" i="1"/>
  <c r="AJ212" i="1"/>
  <c r="AH212" i="1"/>
  <c r="W212" i="1"/>
  <c r="V212" i="1"/>
  <c r="U212" i="1"/>
  <c r="Q212" i="1"/>
  <c r="N212" i="1"/>
  <c r="I212" i="1"/>
  <c r="AN211" i="1"/>
  <c r="AM211" i="1"/>
  <c r="AL211" i="1" s="1"/>
  <c r="Q211" i="1" s="1"/>
  <c r="AK211" i="1"/>
  <c r="AJ211" i="1"/>
  <c r="AI211" i="1"/>
  <c r="AH211" i="1"/>
  <c r="L211" i="1" s="1"/>
  <c r="W211" i="1"/>
  <c r="V211" i="1"/>
  <c r="U211" i="1" s="1"/>
  <c r="N211" i="1"/>
  <c r="I211" i="1"/>
  <c r="AN210" i="1"/>
  <c r="AM210" i="1"/>
  <c r="AK210" i="1"/>
  <c r="AL210" i="1" s="1"/>
  <c r="Q210" i="1" s="1"/>
  <c r="AJ210" i="1"/>
  <c r="AH210" i="1" s="1"/>
  <c r="W210" i="1"/>
  <c r="V210" i="1"/>
  <c r="U210" i="1" s="1"/>
  <c r="N210" i="1"/>
  <c r="G210" i="1"/>
  <c r="Y210" i="1" s="1"/>
  <c r="AN209" i="1"/>
  <c r="AM209" i="1"/>
  <c r="AK209" i="1"/>
  <c r="AL209" i="1" s="1"/>
  <c r="Q209" i="1" s="1"/>
  <c r="AJ209" i="1"/>
  <c r="AH209" i="1" s="1"/>
  <c r="W209" i="1"/>
  <c r="V209" i="1"/>
  <c r="U209" i="1" s="1"/>
  <c r="N209" i="1"/>
  <c r="H209" i="1"/>
  <c r="AN208" i="1"/>
  <c r="AM208" i="1"/>
  <c r="AL208" i="1"/>
  <c r="Q208" i="1" s="1"/>
  <c r="AK208" i="1"/>
  <c r="AJ208" i="1"/>
  <c r="AH208" i="1"/>
  <c r="W208" i="1"/>
  <c r="V208" i="1"/>
  <c r="U208" i="1"/>
  <c r="N208" i="1"/>
  <c r="L208" i="1"/>
  <c r="I208" i="1"/>
  <c r="AN207" i="1"/>
  <c r="AM207" i="1"/>
  <c r="AL207" i="1"/>
  <c r="Q207" i="1" s="1"/>
  <c r="AK207" i="1"/>
  <c r="AJ207" i="1"/>
  <c r="AH207" i="1"/>
  <c r="W207" i="1"/>
  <c r="V207" i="1"/>
  <c r="U207" i="1" s="1"/>
  <c r="N207" i="1"/>
  <c r="AN206" i="1"/>
  <c r="AM206" i="1"/>
  <c r="AK206" i="1"/>
  <c r="AJ206" i="1"/>
  <c r="AH206" i="1" s="1"/>
  <c r="L206" i="1" s="1"/>
  <c r="AI206" i="1"/>
  <c r="W206" i="1"/>
  <c r="V206" i="1"/>
  <c r="U206" i="1" s="1"/>
  <c r="N206" i="1"/>
  <c r="I206" i="1"/>
  <c r="AN205" i="1"/>
  <c r="AM205" i="1"/>
  <c r="AL205" i="1" s="1"/>
  <c r="Q205" i="1" s="1"/>
  <c r="AK205" i="1"/>
  <c r="AJ205" i="1"/>
  <c r="AH205" i="1" s="1"/>
  <c r="W205" i="1"/>
  <c r="V205" i="1"/>
  <c r="U205" i="1" s="1"/>
  <c r="N205" i="1"/>
  <c r="AN204" i="1"/>
  <c r="AM204" i="1"/>
  <c r="AK204" i="1"/>
  <c r="AL204" i="1" s="1"/>
  <c r="Q204" i="1" s="1"/>
  <c r="AJ204" i="1"/>
  <c r="AH204" i="1" s="1"/>
  <c r="W204" i="1"/>
  <c r="V204" i="1"/>
  <c r="U204" i="1" s="1"/>
  <c r="N204" i="1"/>
  <c r="G204" i="1"/>
  <c r="Y204" i="1" s="1"/>
  <c r="AN203" i="1"/>
  <c r="AM203" i="1"/>
  <c r="AK203" i="1"/>
  <c r="AL203" i="1" s="1"/>
  <c r="Q203" i="1" s="1"/>
  <c r="R203" i="1" s="1"/>
  <c r="S203" i="1" s="1"/>
  <c r="AA203" i="1" s="1"/>
  <c r="AJ203" i="1"/>
  <c r="AH203" i="1"/>
  <c r="G203" i="1" s="1"/>
  <c r="W203" i="1"/>
  <c r="V203" i="1"/>
  <c r="U203" i="1"/>
  <c r="T203" i="1"/>
  <c r="X203" i="1" s="1"/>
  <c r="N203" i="1"/>
  <c r="L203" i="1"/>
  <c r="I203" i="1"/>
  <c r="H203" i="1"/>
  <c r="AN202" i="1"/>
  <c r="AM202" i="1"/>
  <c r="AL202" i="1"/>
  <c r="AK202" i="1"/>
  <c r="AJ202" i="1"/>
  <c r="AH202" i="1"/>
  <c r="W202" i="1"/>
  <c r="V202" i="1"/>
  <c r="U202" i="1"/>
  <c r="Q202" i="1"/>
  <c r="N202" i="1"/>
  <c r="I202" i="1"/>
  <c r="AN201" i="1"/>
  <c r="AM201" i="1"/>
  <c r="AL201" i="1" s="1"/>
  <c r="Q201" i="1" s="1"/>
  <c r="AK201" i="1"/>
  <c r="AJ201" i="1"/>
  <c r="AH201" i="1" s="1"/>
  <c r="AI201" i="1"/>
  <c r="W201" i="1"/>
  <c r="V201" i="1"/>
  <c r="U201" i="1" s="1"/>
  <c r="N201" i="1"/>
  <c r="G201" i="1"/>
  <c r="AN200" i="1"/>
  <c r="AM200" i="1"/>
  <c r="AK200" i="1"/>
  <c r="AL200" i="1" s="1"/>
  <c r="AJ200" i="1"/>
  <c r="AH200" i="1" s="1"/>
  <c r="G200" i="1" s="1"/>
  <c r="W200" i="1"/>
  <c r="V200" i="1"/>
  <c r="N200" i="1"/>
  <c r="H200" i="1"/>
  <c r="AN199" i="1"/>
  <c r="AM199" i="1"/>
  <c r="AL199" i="1"/>
  <c r="AK199" i="1"/>
  <c r="AJ199" i="1"/>
  <c r="AH199" i="1"/>
  <c r="H199" i="1" s="1"/>
  <c r="W199" i="1"/>
  <c r="V199" i="1"/>
  <c r="U199" i="1"/>
  <c r="Q199" i="1"/>
  <c r="N199" i="1"/>
  <c r="L199" i="1"/>
  <c r="I199" i="1"/>
  <c r="AN198" i="1"/>
  <c r="AM198" i="1"/>
  <c r="AL198" i="1" s="1"/>
  <c r="Q198" i="1" s="1"/>
  <c r="AK198" i="1"/>
  <c r="AJ198" i="1"/>
  <c r="AI198" i="1"/>
  <c r="AH198" i="1"/>
  <c r="W198" i="1"/>
  <c r="V198" i="1"/>
  <c r="U198" i="1" s="1"/>
  <c r="N198" i="1"/>
  <c r="I198" i="1"/>
  <c r="AN197" i="1"/>
  <c r="Q197" i="1" s="1"/>
  <c r="AM197" i="1"/>
  <c r="AL197" i="1" s="1"/>
  <c r="AK197" i="1"/>
  <c r="AJ197" i="1"/>
  <c r="AH197" i="1" s="1"/>
  <c r="AI197" i="1" s="1"/>
  <c r="W197" i="1"/>
  <c r="U197" i="1" s="1"/>
  <c r="V197" i="1"/>
  <c r="N197" i="1"/>
  <c r="I197" i="1"/>
  <c r="AN196" i="1"/>
  <c r="AM196" i="1"/>
  <c r="AK196" i="1"/>
  <c r="AL196" i="1" s="1"/>
  <c r="Q196" i="1" s="1"/>
  <c r="AJ196" i="1"/>
  <c r="AH196" i="1" s="1"/>
  <c r="I196" i="1" s="1"/>
  <c r="W196" i="1"/>
  <c r="V196" i="1"/>
  <c r="U196" i="1" s="1"/>
  <c r="N196" i="1"/>
  <c r="AN195" i="1"/>
  <c r="AM195" i="1"/>
  <c r="AK195" i="1"/>
  <c r="AL195" i="1" s="1"/>
  <c r="Q195" i="1" s="1"/>
  <c r="AJ195" i="1"/>
  <c r="AH195" i="1" s="1"/>
  <c r="W195" i="1"/>
  <c r="V195" i="1"/>
  <c r="U195" i="1"/>
  <c r="N195" i="1"/>
  <c r="AN194" i="1"/>
  <c r="AM194" i="1"/>
  <c r="AK194" i="1"/>
  <c r="AL194" i="1" s="1"/>
  <c r="Q194" i="1" s="1"/>
  <c r="AJ194" i="1"/>
  <c r="AH194" i="1" s="1"/>
  <c r="W194" i="1"/>
  <c r="U194" i="1" s="1"/>
  <c r="V194" i="1"/>
  <c r="N194" i="1"/>
  <c r="AN193" i="1"/>
  <c r="AM193" i="1"/>
  <c r="AL193" i="1"/>
  <c r="AK193" i="1"/>
  <c r="AJ193" i="1"/>
  <c r="AH193" i="1"/>
  <c r="AI193" i="1" s="1"/>
  <c r="W193" i="1"/>
  <c r="V193" i="1"/>
  <c r="U193" i="1"/>
  <c r="Q193" i="1"/>
  <c r="N193" i="1"/>
  <c r="I193" i="1"/>
  <c r="AN192" i="1"/>
  <c r="AM192" i="1"/>
  <c r="AL192" i="1" s="1"/>
  <c r="Q192" i="1" s="1"/>
  <c r="AK192" i="1"/>
  <c r="AJ192" i="1"/>
  <c r="AI192" i="1"/>
  <c r="AH192" i="1"/>
  <c r="G192" i="1" s="1"/>
  <c r="W192" i="1"/>
  <c r="V192" i="1"/>
  <c r="U192" i="1" s="1"/>
  <c r="N192" i="1"/>
  <c r="I192" i="1"/>
  <c r="AN191" i="1"/>
  <c r="AM191" i="1"/>
  <c r="AK191" i="1"/>
  <c r="AL191" i="1" s="1"/>
  <c r="Q191" i="1" s="1"/>
  <c r="AJ191" i="1"/>
  <c r="AH191" i="1" s="1"/>
  <c r="W191" i="1"/>
  <c r="V191" i="1"/>
  <c r="U191" i="1" s="1"/>
  <c r="N191" i="1"/>
  <c r="AN190" i="1"/>
  <c r="AM190" i="1"/>
  <c r="AK190" i="1"/>
  <c r="AL190" i="1" s="1"/>
  <c r="Q190" i="1" s="1"/>
  <c r="AJ190" i="1"/>
  <c r="AH190" i="1" s="1"/>
  <c r="H190" i="1" s="1"/>
  <c r="W190" i="1"/>
  <c r="U190" i="1" s="1"/>
  <c r="V190" i="1"/>
  <c r="N190" i="1"/>
  <c r="L190" i="1"/>
  <c r="AN189" i="1"/>
  <c r="AM189" i="1"/>
  <c r="AL189" i="1"/>
  <c r="AK189" i="1"/>
  <c r="AJ189" i="1"/>
  <c r="AH189" i="1"/>
  <c r="W189" i="1"/>
  <c r="V189" i="1"/>
  <c r="U189" i="1"/>
  <c r="Q189" i="1"/>
  <c r="N189" i="1"/>
  <c r="I189" i="1"/>
  <c r="AN188" i="1"/>
  <c r="AM188" i="1"/>
  <c r="AL188" i="1" s="1"/>
  <c r="AK188" i="1"/>
  <c r="AJ188" i="1"/>
  <c r="AI188" i="1"/>
  <c r="AH188" i="1"/>
  <c r="G188" i="1" s="1"/>
  <c r="W188" i="1"/>
  <c r="V188" i="1"/>
  <c r="U188" i="1" s="1"/>
  <c r="Q188" i="1"/>
  <c r="N188" i="1"/>
  <c r="I188" i="1"/>
  <c r="AN187" i="1"/>
  <c r="AM187" i="1"/>
  <c r="AK187" i="1"/>
  <c r="AL187" i="1" s="1"/>
  <c r="AJ187" i="1"/>
  <c r="AH187" i="1" s="1"/>
  <c r="AI187" i="1" s="1"/>
  <c r="W187" i="1"/>
  <c r="V187" i="1"/>
  <c r="N187" i="1"/>
  <c r="G187" i="1"/>
  <c r="Y187" i="1" s="1"/>
  <c r="AN186" i="1"/>
  <c r="AM186" i="1"/>
  <c r="AK186" i="1"/>
  <c r="AL186" i="1" s="1"/>
  <c r="AJ186" i="1"/>
  <c r="AH186" i="1" s="1"/>
  <c r="H186" i="1" s="1"/>
  <c r="W186" i="1"/>
  <c r="V186" i="1"/>
  <c r="N186" i="1"/>
  <c r="AN185" i="1"/>
  <c r="AM185" i="1"/>
  <c r="AL185" i="1"/>
  <c r="AK185" i="1"/>
  <c r="AJ185" i="1"/>
  <c r="AH185" i="1"/>
  <c r="I185" i="1" s="1"/>
  <c r="W185" i="1"/>
  <c r="V185" i="1"/>
  <c r="U185" i="1"/>
  <c r="Q185" i="1"/>
  <c r="N185" i="1"/>
  <c r="L185" i="1"/>
  <c r="AN184" i="1"/>
  <c r="AM184" i="1"/>
  <c r="AL184" i="1" s="1"/>
  <c r="Q184" i="1" s="1"/>
  <c r="AK184" i="1"/>
  <c r="AJ184" i="1"/>
  <c r="AI184" i="1"/>
  <c r="AH184" i="1"/>
  <c r="I184" i="1" s="1"/>
  <c r="W184" i="1"/>
  <c r="V184" i="1"/>
  <c r="U184" i="1" s="1"/>
  <c r="N184" i="1"/>
  <c r="L184" i="1"/>
  <c r="H184" i="1"/>
  <c r="G184" i="1"/>
  <c r="Y184" i="1" s="1"/>
  <c r="AN183" i="1"/>
  <c r="AM183" i="1"/>
  <c r="AL183" i="1"/>
  <c r="AK183" i="1"/>
  <c r="AJ183" i="1"/>
  <c r="AH183" i="1"/>
  <c r="G183" i="1" s="1"/>
  <c r="W183" i="1"/>
  <c r="V183" i="1"/>
  <c r="U183" i="1"/>
  <c r="Q183" i="1"/>
  <c r="R183" i="1" s="1"/>
  <c r="S183" i="1" s="1"/>
  <c r="N183" i="1"/>
  <c r="I183" i="1"/>
  <c r="AN182" i="1"/>
  <c r="AM182" i="1"/>
  <c r="AL182" i="1" s="1"/>
  <c r="Q182" i="1" s="1"/>
  <c r="AK182" i="1"/>
  <c r="AJ182" i="1"/>
  <c r="AI182" i="1"/>
  <c r="AH182" i="1"/>
  <c r="L182" i="1" s="1"/>
  <c r="W182" i="1"/>
  <c r="V182" i="1"/>
  <c r="U182" i="1" s="1"/>
  <c r="N182" i="1"/>
  <c r="I182" i="1"/>
  <c r="AN181" i="1"/>
  <c r="AM181" i="1"/>
  <c r="AK181" i="1"/>
  <c r="AL181" i="1" s="1"/>
  <c r="Q181" i="1" s="1"/>
  <c r="AJ181" i="1"/>
  <c r="AH181" i="1" s="1"/>
  <c r="W181" i="1"/>
  <c r="V181" i="1"/>
  <c r="U181" i="1" s="1"/>
  <c r="N181" i="1"/>
  <c r="AN180" i="1"/>
  <c r="AM180" i="1"/>
  <c r="AK180" i="1"/>
  <c r="AL180" i="1" s="1"/>
  <c r="Q180" i="1" s="1"/>
  <c r="AJ180" i="1"/>
  <c r="AH180" i="1" s="1"/>
  <c r="W180" i="1"/>
  <c r="U180" i="1" s="1"/>
  <c r="V180" i="1"/>
  <c r="N180" i="1"/>
  <c r="AN179" i="1"/>
  <c r="AM179" i="1"/>
  <c r="AL179" i="1"/>
  <c r="AK179" i="1"/>
  <c r="AJ179" i="1"/>
  <c r="AH179" i="1"/>
  <c r="G179" i="1" s="1"/>
  <c r="W179" i="1"/>
  <c r="V179" i="1"/>
  <c r="U179" i="1"/>
  <c r="Q179" i="1"/>
  <c r="R179" i="1" s="1"/>
  <c r="S179" i="1" s="1"/>
  <c r="N179" i="1"/>
  <c r="I179" i="1"/>
  <c r="AN178" i="1"/>
  <c r="AM178" i="1"/>
  <c r="AL178" i="1" s="1"/>
  <c r="Q178" i="1" s="1"/>
  <c r="AK178" i="1"/>
  <c r="AJ178" i="1"/>
  <c r="AI178" i="1"/>
  <c r="AH178" i="1"/>
  <c r="L178" i="1" s="1"/>
  <c r="W178" i="1"/>
  <c r="V178" i="1"/>
  <c r="U178" i="1" s="1"/>
  <c r="N178" i="1"/>
  <c r="I178" i="1"/>
  <c r="AN177" i="1"/>
  <c r="AM177" i="1"/>
  <c r="AK177" i="1"/>
  <c r="AL177" i="1" s="1"/>
  <c r="Q177" i="1" s="1"/>
  <c r="AJ177" i="1"/>
  <c r="AH177" i="1" s="1"/>
  <c r="W177" i="1"/>
  <c r="V177" i="1"/>
  <c r="U177" i="1" s="1"/>
  <c r="N177" i="1"/>
  <c r="AN176" i="1"/>
  <c r="AM176" i="1"/>
  <c r="AK176" i="1"/>
  <c r="AL176" i="1" s="1"/>
  <c r="Q176" i="1" s="1"/>
  <c r="AJ176" i="1"/>
  <c r="AH176" i="1" s="1"/>
  <c r="W176" i="1"/>
  <c r="U176" i="1" s="1"/>
  <c r="V176" i="1"/>
  <c r="N176" i="1"/>
  <c r="AN175" i="1"/>
  <c r="AM175" i="1"/>
  <c r="AL175" i="1"/>
  <c r="AK175" i="1"/>
  <c r="AJ175" i="1"/>
  <c r="AH175" i="1"/>
  <c r="G175" i="1" s="1"/>
  <c r="W175" i="1"/>
  <c r="V175" i="1"/>
  <c r="U175" i="1"/>
  <c r="Q175" i="1"/>
  <c r="R175" i="1" s="1"/>
  <c r="S175" i="1" s="1"/>
  <c r="N175" i="1"/>
  <c r="I175" i="1"/>
  <c r="AN174" i="1"/>
  <c r="AM174" i="1"/>
  <c r="AL174" i="1" s="1"/>
  <c r="Q174" i="1" s="1"/>
  <c r="AK174" i="1"/>
  <c r="AJ174" i="1"/>
  <c r="AI174" i="1"/>
  <c r="AH174" i="1"/>
  <c r="L174" i="1" s="1"/>
  <c r="W174" i="1"/>
  <c r="V174" i="1"/>
  <c r="U174" i="1" s="1"/>
  <c r="N174" i="1"/>
  <c r="I174" i="1"/>
  <c r="AN173" i="1"/>
  <c r="AM173" i="1"/>
  <c r="AK173" i="1"/>
  <c r="AL173" i="1" s="1"/>
  <c r="Q173" i="1" s="1"/>
  <c r="AJ173" i="1"/>
  <c r="AH173" i="1" s="1"/>
  <c r="W173" i="1"/>
  <c r="V173" i="1"/>
  <c r="U173" i="1" s="1"/>
  <c r="N173" i="1"/>
  <c r="AN172" i="1"/>
  <c r="AM172" i="1"/>
  <c r="AK172" i="1"/>
  <c r="AL172" i="1" s="1"/>
  <c r="Q172" i="1" s="1"/>
  <c r="AJ172" i="1"/>
  <c r="AH172" i="1" s="1"/>
  <c r="W172" i="1"/>
  <c r="U172" i="1" s="1"/>
  <c r="V172" i="1"/>
  <c r="N172" i="1"/>
  <c r="AN171" i="1"/>
  <c r="AM171" i="1"/>
  <c r="AL171" i="1"/>
  <c r="AK171" i="1"/>
  <c r="AJ171" i="1"/>
  <c r="AH171" i="1"/>
  <c r="G171" i="1" s="1"/>
  <c r="W171" i="1"/>
  <c r="V171" i="1"/>
  <c r="U171" i="1"/>
  <c r="Q171" i="1"/>
  <c r="R171" i="1" s="1"/>
  <c r="S171" i="1" s="1"/>
  <c r="N171" i="1"/>
  <c r="I171" i="1"/>
  <c r="AN170" i="1"/>
  <c r="AM170" i="1"/>
  <c r="AL170" i="1" s="1"/>
  <c r="Q170" i="1" s="1"/>
  <c r="AK170" i="1"/>
  <c r="AJ170" i="1"/>
  <c r="AI170" i="1"/>
  <c r="AH170" i="1"/>
  <c r="L170" i="1" s="1"/>
  <c r="W170" i="1"/>
  <c r="V170" i="1"/>
  <c r="U170" i="1" s="1"/>
  <c r="N170" i="1"/>
  <c r="I170" i="1"/>
  <c r="AN169" i="1"/>
  <c r="AM169" i="1"/>
  <c r="AK169" i="1"/>
  <c r="AL169" i="1" s="1"/>
  <c r="Q169" i="1" s="1"/>
  <c r="AJ169" i="1"/>
  <c r="AH169" i="1" s="1"/>
  <c r="W169" i="1"/>
  <c r="V169" i="1"/>
  <c r="U169" i="1" s="1"/>
  <c r="N169" i="1"/>
  <c r="AN168" i="1"/>
  <c r="AM168" i="1"/>
  <c r="AK168" i="1"/>
  <c r="AL168" i="1" s="1"/>
  <c r="Q168" i="1" s="1"/>
  <c r="AJ168" i="1"/>
  <c r="AH168" i="1" s="1"/>
  <c r="W168" i="1"/>
  <c r="V168" i="1"/>
  <c r="U168" i="1" s="1"/>
  <c r="N168" i="1"/>
  <c r="AN167" i="1"/>
  <c r="AM167" i="1"/>
  <c r="AL167" i="1"/>
  <c r="AK167" i="1"/>
  <c r="AJ167" i="1"/>
  <c r="AH167" i="1"/>
  <c r="G167" i="1" s="1"/>
  <c r="W167" i="1"/>
  <c r="V167" i="1"/>
  <c r="U167" i="1"/>
  <c r="Q167" i="1"/>
  <c r="R167" i="1" s="1"/>
  <c r="S167" i="1" s="1"/>
  <c r="N167" i="1"/>
  <c r="I167" i="1"/>
  <c r="AN166" i="1"/>
  <c r="AM166" i="1"/>
  <c r="AL166" i="1" s="1"/>
  <c r="Q166" i="1" s="1"/>
  <c r="AK166" i="1"/>
  <c r="AJ166" i="1"/>
  <c r="AI166" i="1"/>
  <c r="AH166" i="1"/>
  <c r="L166" i="1" s="1"/>
  <c r="W166" i="1"/>
  <c r="V166" i="1"/>
  <c r="U166" i="1" s="1"/>
  <c r="N166" i="1"/>
  <c r="I166" i="1"/>
  <c r="AN165" i="1"/>
  <c r="AM165" i="1"/>
  <c r="AK165" i="1"/>
  <c r="AL165" i="1" s="1"/>
  <c r="Q165" i="1" s="1"/>
  <c r="AJ165" i="1"/>
  <c r="AH165" i="1" s="1"/>
  <c r="W165" i="1"/>
  <c r="V165" i="1"/>
  <c r="U165" i="1" s="1"/>
  <c r="N165" i="1"/>
  <c r="G165" i="1"/>
  <c r="Y165" i="1" s="1"/>
  <c r="AN164" i="1"/>
  <c r="AM164" i="1"/>
  <c r="AK164" i="1"/>
  <c r="AL164" i="1" s="1"/>
  <c r="Q164" i="1" s="1"/>
  <c r="AJ164" i="1"/>
  <c r="AH164" i="1" s="1"/>
  <c r="H164" i="1" s="1"/>
  <c r="W164" i="1"/>
  <c r="U164" i="1" s="1"/>
  <c r="V164" i="1"/>
  <c r="N164" i="1"/>
  <c r="L164" i="1"/>
  <c r="AN163" i="1"/>
  <c r="AM163" i="1"/>
  <c r="AL163" i="1"/>
  <c r="AK163" i="1"/>
  <c r="AJ163" i="1"/>
  <c r="AH163" i="1"/>
  <c r="W163" i="1"/>
  <c r="V163" i="1"/>
  <c r="U163" i="1"/>
  <c r="Q163" i="1"/>
  <c r="N163" i="1"/>
  <c r="I163" i="1"/>
  <c r="AN162" i="1"/>
  <c r="AM162" i="1"/>
  <c r="AL162" i="1" s="1"/>
  <c r="Q162" i="1" s="1"/>
  <c r="AK162" i="1"/>
  <c r="AJ162" i="1"/>
  <c r="AI162" i="1"/>
  <c r="AH162" i="1"/>
  <c r="L162" i="1" s="1"/>
  <c r="W162" i="1"/>
  <c r="V162" i="1"/>
  <c r="U162" i="1" s="1"/>
  <c r="N162" i="1"/>
  <c r="I162" i="1"/>
  <c r="AN161" i="1"/>
  <c r="AM161" i="1"/>
  <c r="AK161" i="1"/>
  <c r="AL161" i="1" s="1"/>
  <c r="Q161" i="1" s="1"/>
  <c r="AJ161" i="1"/>
  <c r="AH161" i="1" s="1"/>
  <c r="G161" i="1" s="1"/>
  <c r="W161" i="1"/>
  <c r="V161" i="1"/>
  <c r="U161" i="1" s="1"/>
  <c r="N161" i="1"/>
  <c r="AN160" i="1"/>
  <c r="AM160" i="1"/>
  <c r="AK160" i="1"/>
  <c r="AL160" i="1" s="1"/>
  <c r="Q160" i="1" s="1"/>
  <c r="AJ160" i="1"/>
  <c r="AH160" i="1" s="1"/>
  <c r="W160" i="1"/>
  <c r="V160" i="1"/>
  <c r="U160" i="1" s="1"/>
  <c r="N160" i="1"/>
  <c r="L160" i="1"/>
  <c r="H160" i="1"/>
  <c r="G160" i="1"/>
  <c r="Y160" i="1" s="1"/>
  <c r="AN159" i="1"/>
  <c r="AM159" i="1"/>
  <c r="AK159" i="1"/>
  <c r="AL159" i="1" s="1"/>
  <c r="Q159" i="1" s="1"/>
  <c r="AJ159" i="1"/>
  <c r="AH159" i="1"/>
  <c r="AI159" i="1" s="1"/>
  <c r="W159" i="1"/>
  <c r="V159" i="1"/>
  <c r="U159" i="1"/>
  <c r="N159" i="1"/>
  <c r="L159" i="1"/>
  <c r="I159" i="1"/>
  <c r="H159" i="1"/>
  <c r="AN158" i="1"/>
  <c r="AM158" i="1"/>
  <c r="AL158" i="1"/>
  <c r="AK158" i="1"/>
  <c r="AJ158" i="1"/>
  <c r="AH158" i="1"/>
  <c r="G158" i="1" s="1"/>
  <c r="W158" i="1"/>
  <c r="V158" i="1"/>
  <c r="U158" i="1"/>
  <c r="Q158" i="1"/>
  <c r="R158" i="1" s="1"/>
  <c r="S158" i="1" s="1"/>
  <c r="N158" i="1"/>
  <c r="I158" i="1"/>
  <c r="AN157" i="1"/>
  <c r="AM157" i="1"/>
  <c r="AK157" i="1"/>
  <c r="AL157" i="1" s="1"/>
  <c r="Q157" i="1" s="1"/>
  <c r="AJ157" i="1"/>
  <c r="AH157" i="1" s="1"/>
  <c r="W157" i="1"/>
  <c r="V157" i="1"/>
  <c r="U157" i="1" s="1"/>
  <c r="N157" i="1"/>
  <c r="AN156" i="1"/>
  <c r="AM156" i="1"/>
  <c r="AK156" i="1"/>
  <c r="AL156" i="1" s="1"/>
  <c r="Q156" i="1" s="1"/>
  <c r="AJ156" i="1"/>
  <c r="AH156" i="1" s="1"/>
  <c r="W156" i="1"/>
  <c r="U156" i="1" s="1"/>
  <c r="V156" i="1"/>
  <c r="N156" i="1"/>
  <c r="AN155" i="1"/>
  <c r="AM155" i="1"/>
  <c r="AK155" i="1"/>
  <c r="AL155" i="1" s="1"/>
  <c r="Q155" i="1" s="1"/>
  <c r="AJ155" i="1"/>
  <c r="AH155" i="1"/>
  <c r="AI155" i="1" s="1"/>
  <c r="W155" i="1"/>
  <c r="V155" i="1"/>
  <c r="U155" i="1"/>
  <c r="N155" i="1"/>
  <c r="L155" i="1"/>
  <c r="I155" i="1"/>
  <c r="H155" i="1"/>
  <c r="AN154" i="1"/>
  <c r="AM154" i="1"/>
  <c r="AL154" i="1"/>
  <c r="AK154" i="1"/>
  <c r="AJ154" i="1"/>
  <c r="AH154" i="1"/>
  <c r="G154" i="1" s="1"/>
  <c r="W154" i="1"/>
  <c r="V154" i="1"/>
  <c r="U154" i="1"/>
  <c r="Q154" i="1"/>
  <c r="R154" i="1" s="1"/>
  <c r="S154" i="1" s="1"/>
  <c r="N154" i="1"/>
  <c r="I154" i="1"/>
  <c r="AN153" i="1"/>
  <c r="AM153" i="1"/>
  <c r="AK153" i="1"/>
  <c r="AL153" i="1" s="1"/>
  <c r="Q153" i="1" s="1"/>
  <c r="AJ153" i="1"/>
  <c r="AH153" i="1" s="1"/>
  <c r="W153" i="1"/>
  <c r="V153" i="1"/>
  <c r="U153" i="1" s="1"/>
  <c r="N153" i="1"/>
  <c r="AN152" i="1"/>
  <c r="AM152" i="1"/>
  <c r="AK152" i="1"/>
  <c r="AL152" i="1" s="1"/>
  <c r="Q152" i="1" s="1"/>
  <c r="AJ152" i="1"/>
  <c r="AH152" i="1" s="1"/>
  <c r="W152" i="1"/>
  <c r="U152" i="1" s="1"/>
  <c r="V152" i="1"/>
  <c r="N152" i="1"/>
  <c r="AN151" i="1"/>
  <c r="AM151" i="1"/>
  <c r="AK151" i="1"/>
  <c r="AL151" i="1" s="1"/>
  <c r="Q151" i="1" s="1"/>
  <c r="AJ151" i="1"/>
  <c r="AH151" i="1"/>
  <c r="AI151" i="1" s="1"/>
  <c r="W151" i="1"/>
  <c r="V151" i="1"/>
  <c r="U151" i="1"/>
  <c r="N151" i="1"/>
  <c r="L151" i="1"/>
  <c r="I151" i="1"/>
  <c r="H151" i="1"/>
  <c r="AN150" i="1"/>
  <c r="AM150" i="1"/>
  <c r="AL150" i="1"/>
  <c r="AK150" i="1"/>
  <c r="AJ150" i="1"/>
  <c r="AH150" i="1"/>
  <c r="W150" i="1"/>
  <c r="V150" i="1"/>
  <c r="U150" i="1"/>
  <c r="Q150" i="1"/>
  <c r="N150" i="1"/>
  <c r="I150" i="1"/>
  <c r="AN149" i="1"/>
  <c r="AM149" i="1"/>
  <c r="AK149" i="1"/>
  <c r="AL149" i="1" s="1"/>
  <c r="Q149" i="1" s="1"/>
  <c r="AJ149" i="1"/>
  <c r="AH149" i="1" s="1"/>
  <c r="W149" i="1"/>
  <c r="V149" i="1"/>
  <c r="U149" i="1" s="1"/>
  <c r="N149" i="1"/>
  <c r="AN148" i="1"/>
  <c r="AM148" i="1"/>
  <c r="AK148" i="1"/>
  <c r="AL148" i="1" s="1"/>
  <c r="AJ148" i="1"/>
  <c r="AH148" i="1" s="1"/>
  <c r="W148" i="1"/>
  <c r="U148" i="1" s="1"/>
  <c r="V148" i="1"/>
  <c r="N148" i="1"/>
  <c r="G148" i="1"/>
  <c r="Y148" i="1" s="1"/>
  <c r="AN147" i="1"/>
  <c r="AM147" i="1"/>
  <c r="AK147" i="1"/>
  <c r="AL147" i="1" s="1"/>
  <c r="Q147" i="1" s="1"/>
  <c r="AJ147" i="1"/>
  <c r="AH147" i="1"/>
  <c r="AI147" i="1" s="1"/>
  <c r="W147" i="1"/>
  <c r="V147" i="1"/>
  <c r="U147" i="1"/>
  <c r="N147" i="1"/>
  <c r="L147" i="1"/>
  <c r="I147" i="1"/>
  <c r="H147" i="1"/>
  <c r="AN146" i="1"/>
  <c r="AM146" i="1"/>
  <c r="AL146" i="1"/>
  <c r="AK146" i="1"/>
  <c r="AJ146" i="1"/>
  <c r="AH146" i="1"/>
  <c r="W146" i="1"/>
  <c r="V146" i="1"/>
  <c r="U146" i="1"/>
  <c r="Q146" i="1"/>
  <c r="N146" i="1"/>
  <c r="I146" i="1"/>
  <c r="AN145" i="1"/>
  <c r="AM145" i="1"/>
  <c r="AK145" i="1"/>
  <c r="AJ145" i="1"/>
  <c r="AH145" i="1" s="1"/>
  <c r="AI145" i="1"/>
  <c r="W145" i="1"/>
  <c r="V145" i="1"/>
  <c r="U145" i="1" s="1"/>
  <c r="N145" i="1"/>
  <c r="AN144" i="1"/>
  <c r="AM144" i="1"/>
  <c r="AK144" i="1"/>
  <c r="AL144" i="1" s="1"/>
  <c r="Q144" i="1" s="1"/>
  <c r="AJ144" i="1"/>
  <c r="AH144" i="1" s="1"/>
  <c r="W144" i="1"/>
  <c r="U144" i="1" s="1"/>
  <c r="V144" i="1"/>
  <c r="N144" i="1"/>
  <c r="G144" i="1"/>
  <c r="Y144" i="1" s="1"/>
  <c r="AN143" i="1"/>
  <c r="AM143" i="1"/>
  <c r="AK143" i="1"/>
  <c r="AL143" i="1" s="1"/>
  <c r="Q143" i="1" s="1"/>
  <c r="AJ143" i="1"/>
  <c r="AH143" i="1"/>
  <c r="AI143" i="1" s="1"/>
  <c r="W143" i="1"/>
  <c r="V143" i="1"/>
  <c r="U143" i="1"/>
  <c r="N143" i="1"/>
  <c r="L143" i="1"/>
  <c r="I143" i="1"/>
  <c r="H143" i="1"/>
  <c r="AN142" i="1"/>
  <c r="AM142" i="1"/>
  <c r="AL142" i="1"/>
  <c r="AK142" i="1"/>
  <c r="AJ142" i="1"/>
  <c r="AH142" i="1"/>
  <c r="W142" i="1"/>
  <c r="V142" i="1"/>
  <c r="U142" i="1"/>
  <c r="Q142" i="1"/>
  <c r="N142" i="1"/>
  <c r="I142" i="1"/>
  <c r="AN141" i="1"/>
  <c r="AM141" i="1"/>
  <c r="AK141" i="1"/>
  <c r="AJ141" i="1"/>
  <c r="AH141" i="1" s="1"/>
  <c r="AI141" i="1"/>
  <c r="W141" i="1"/>
  <c r="V141" i="1"/>
  <c r="U141" i="1" s="1"/>
  <c r="N141" i="1"/>
  <c r="AN140" i="1"/>
  <c r="AM140" i="1"/>
  <c r="AK140" i="1"/>
  <c r="AL140" i="1" s="1"/>
  <c r="Q140" i="1" s="1"/>
  <c r="AJ140" i="1"/>
  <c r="AH140" i="1" s="1"/>
  <c r="W140" i="1"/>
  <c r="V140" i="1"/>
  <c r="N140" i="1"/>
  <c r="G140" i="1"/>
  <c r="Y140" i="1" s="1"/>
  <c r="AN139" i="1"/>
  <c r="AM139" i="1"/>
  <c r="AK139" i="1"/>
  <c r="AL139" i="1" s="1"/>
  <c r="Q139" i="1" s="1"/>
  <c r="AJ139" i="1"/>
  <c r="AH139" i="1"/>
  <c r="AI139" i="1" s="1"/>
  <c r="W139" i="1"/>
  <c r="V139" i="1"/>
  <c r="U139" i="1"/>
  <c r="N139" i="1"/>
  <c r="L139" i="1"/>
  <c r="I139" i="1"/>
  <c r="H139" i="1"/>
  <c r="AN138" i="1"/>
  <c r="AM138" i="1"/>
  <c r="AL138" i="1"/>
  <c r="AK138" i="1"/>
  <c r="AJ138" i="1"/>
  <c r="AH138" i="1"/>
  <c r="W138" i="1"/>
  <c r="V138" i="1"/>
  <c r="U138" i="1"/>
  <c r="Q138" i="1"/>
  <c r="N138" i="1"/>
  <c r="I138" i="1"/>
  <c r="AN137" i="1"/>
  <c r="AM137" i="1"/>
  <c r="AK137" i="1"/>
  <c r="AL137" i="1" s="1"/>
  <c r="Q137" i="1" s="1"/>
  <c r="AJ137" i="1"/>
  <c r="AH137" i="1" s="1"/>
  <c r="AI137" i="1" s="1"/>
  <c r="W137" i="1"/>
  <c r="V137" i="1"/>
  <c r="U137" i="1" s="1"/>
  <c r="N137" i="1"/>
  <c r="AN136" i="1"/>
  <c r="AM136" i="1"/>
  <c r="AK136" i="1"/>
  <c r="AL136" i="1" s="1"/>
  <c r="AJ136" i="1"/>
  <c r="AH136" i="1" s="1"/>
  <c r="W136" i="1"/>
  <c r="V136" i="1"/>
  <c r="N136" i="1"/>
  <c r="G136" i="1"/>
  <c r="Y136" i="1" s="1"/>
  <c r="AN135" i="1"/>
  <c r="AM135" i="1"/>
  <c r="AK135" i="1"/>
  <c r="AL135" i="1" s="1"/>
  <c r="AJ135" i="1"/>
  <c r="AH135" i="1"/>
  <c r="AI135" i="1" s="1"/>
  <c r="W135" i="1"/>
  <c r="V135" i="1"/>
  <c r="U135" i="1"/>
  <c r="Q135" i="1"/>
  <c r="N135" i="1"/>
  <c r="L135" i="1"/>
  <c r="I135" i="1"/>
  <c r="H135" i="1"/>
  <c r="AN134" i="1"/>
  <c r="AM134" i="1"/>
  <c r="AL134" i="1" s="1"/>
  <c r="Q134" i="1" s="1"/>
  <c r="AK134" i="1"/>
  <c r="AJ134" i="1"/>
  <c r="AI134" i="1"/>
  <c r="AH134" i="1"/>
  <c r="W134" i="1"/>
  <c r="V134" i="1"/>
  <c r="U134" i="1" s="1"/>
  <c r="N134" i="1"/>
  <c r="I134" i="1"/>
  <c r="AN133" i="1"/>
  <c r="AM133" i="1"/>
  <c r="AK133" i="1"/>
  <c r="AL133" i="1" s="1"/>
  <c r="AJ133" i="1"/>
  <c r="AH133" i="1" s="1"/>
  <c r="AI133" i="1" s="1"/>
  <c r="W133" i="1"/>
  <c r="V133" i="1"/>
  <c r="N133" i="1"/>
  <c r="G133" i="1"/>
  <c r="Y133" i="1" s="1"/>
  <c r="AN132" i="1"/>
  <c r="AM132" i="1"/>
  <c r="AK132" i="1"/>
  <c r="AL132" i="1" s="1"/>
  <c r="Q132" i="1" s="1"/>
  <c r="AJ132" i="1"/>
  <c r="AH132" i="1" s="1"/>
  <c r="W132" i="1"/>
  <c r="V132" i="1"/>
  <c r="U132" i="1" s="1"/>
  <c r="N132" i="1"/>
  <c r="AN131" i="1"/>
  <c r="AM131" i="1"/>
  <c r="AK131" i="1"/>
  <c r="AL131" i="1" s="1"/>
  <c r="Q131" i="1" s="1"/>
  <c r="AJ131" i="1"/>
  <c r="AH131" i="1" s="1"/>
  <c r="W131" i="1"/>
  <c r="V131" i="1"/>
  <c r="U131" i="1" s="1"/>
  <c r="N131" i="1"/>
  <c r="AN130" i="1"/>
  <c r="AM130" i="1"/>
  <c r="AK130" i="1"/>
  <c r="AL130" i="1" s="1"/>
  <c r="Q130" i="1" s="1"/>
  <c r="AJ130" i="1"/>
  <c r="AH130" i="1" s="1"/>
  <c r="W130" i="1"/>
  <c r="U130" i="1" s="1"/>
  <c r="V130" i="1"/>
  <c r="N130" i="1"/>
  <c r="AN129" i="1"/>
  <c r="AM129" i="1"/>
  <c r="AL129" i="1"/>
  <c r="AK129" i="1"/>
  <c r="AJ129" i="1"/>
  <c r="AH129" i="1"/>
  <c r="G129" i="1" s="1"/>
  <c r="W129" i="1"/>
  <c r="V129" i="1"/>
  <c r="U129" i="1"/>
  <c r="Q129" i="1"/>
  <c r="R129" i="1" s="1"/>
  <c r="S129" i="1" s="1"/>
  <c r="N129" i="1"/>
  <c r="I129" i="1"/>
  <c r="AN128" i="1"/>
  <c r="AM128" i="1"/>
  <c r="AL128" i="1" s="1"/>
  <c r="Q128" i="1" s="1"/>
  <c r="AK128" i="1"/>
  <c r="AJ128" i="1"/>
  <c r="AI128" i="1"/>
  <c r="AH128" i="1"/>
  <c r="L128" i="1" s="1"/>
  <c r="W128" i="1"/>
  <c r="V128" i="1"/>
  <c r="U128" i="1" s="1"/>
  <c r="N128" i="1"/>
  <c r="I128" i="1"/>
  <c r="AN127" i="1"/>
  <c r="AM127" i="1"/>
  <c r="AK127" i="1"/>
  <c r="AL127" i="1" s="1"/>
  <c r="Q127" i="1" s="1"/>
  <c r="AJ127" i="1"/>
  <c r="AH127" i="1" s="1"/>
  <c r="W127" i="1"/>
  <c r="V127" i="1"/>
  <c r="U127" i="1" s="1"/>
  <c r="N127" i="1"/>
  <c r="AN126" i="1"/>
  <c r="AM126" i="1"/>
  <c r="AK126" i="1"/>
  <c r="AL126" i="1" s="1"/>
  <c r="Q126" i="1" s="1"/>
  <c r="AJ126" i="1"/>
  <c r="AH126" i="1" s="1"/>
  <c r="W126" i="1"/>
  <c r="U126" i="1" s="1"/>
  <c r="V126" i="1"/>
  <c r="N126" i="1"/>
  <c r="AN125" i="1"/>
  <c r="AM125" i="1"/>
  <c r="AL125" i="1"/>
  <c r="AK125" i="1"/>
  <c r="AJ125" i="1"/>
  <c r="AH125" i="1"/>
  <c r="G125" i="1" s="1"/>
  <c r="W125" i="1"/>
  <c r="V125" i="1"/>
  <c r="U125" i="1"/>
  <c r="Q125" i="1"/>
  <c r="R125" i="1" s="1"/>
  <c r="S125" i="1" s="1"/>
  <c r="N125" i="1"/>
  <c r="I125" i="1"/>
  <c r="AN124" i="1"/>
  <c r="AM124" i="1"/>
  <c r="AL124" i="1" s="1"/>
  <c r="Q124" i="1" s="1"/>
  <c r="AK124" i="1"/>
  <c r="AJ124" i="1"/>
  <c r="AI124" i="1"/>
  <c r="AH124" i="1"/>
  <c r="L124" i="1" s="1"/>
  <c r="W124" i="1"/>
  <c r="V124" i="1"/>
  <c r="U124" i="1" s="1"/>
  <c r="N124" i="1"/>
  <c r="I124" i="1"/>
  <c r="AN123" i="1"/>
  <c r="AM123" i="1"/>
  <c r="AK123" i="1"/>
  <c r="AL123" i="1" s="1"/>
  <c r="Q123" i="1" s="1"/>
  <c r="AJ123" i="1"/>
  <c r="AH123" i="1" s="1"/>
  <c r="W123" i="1"/>
  <c r="V123" i="1"/>
  <c r="U123" i="1" s="1"/>
  <c r="N123" i="1"/>
  <c r="AN122" i="1"/>
  <c r="AM122" i="1"/>
  <c r="AK122" i="1"/>
  <c r="AL122" i="1" s="1"/>
  <c r="Q122" i="1" s="1"/>
  <c r="AJ122" i="1"/>
  <c r="AH122" i="1" s="1"/>
  <c r="W122" i="1"/>
  <c r="U122" i="1" s="1"/>
  <c r="V122" i="1"/>
  <c r="N122" i="1"/>
  <c r="AN121" i="1"/>
  <c r="AM121" i="1"/>
  <c r="AL121" i="1"/>
  <c r="AK121" i="1"/>
  <c r="AJ121" i="1"/>
  <c r="AH121" i="1"/>
  <c r="G121" i="1" s="1"/>
  <c r="W121" i="1"/>
  <c r="V121" i="1"/>
  <c r="U121" i="1"/>
  <c r="Q121" i="1"/>
  <c r="R121" i="1" s="1"/>
  <c r="S121" i="1" s="1"/>
  <c r="N121" i="1"/>
  <c r="I121" i="1"/>
  <c r="AN120" i="1"/>
  <c r="AM120" i="1"/>
  <c r="AL120" i="1" s="1"/>
  <c r="Q120" i="1" s="1"/>
  <c r="AK120" i="1"/>
  <c r="AJ120" i="1"/>
  <c r="AI120" i="1"/>
  <c r="AH120" i="1"/>
  <c r="L120" i="1" s="1"/>
  <c r="W120" i="1"/>
  <c r="V120" i="1"/>
  <c r="U120" i="1" s="1"/>
  <c r="N120" i="1"/>
  <c r="I120" i="1"/>
  <c r="AN119" i="1"/>
  <c r="AM119" i="1"/>
  <c r="AK119" i="1"/>
  <c r="AL119" i="1" s="1"/>
  <c r="Q119" i="1" s="1"/>
  <c r="AJ119" i="1"/>
  <c r="AH119" i="1" s="1"/>
  <c r="W119" i="1"/>
  <c r="V119" i="1"/>
  <c r="U119" i="1" s="1"/>
  <c r="N119" i="1"/>
  <c r="AN118" i="1"/>
  <c r="AM118" i="1"/>
  <c r="AK118" i="1"/>
  <c r="AL118" i="1" s="1"/>
  <c r="Q118" i="1" s="1"/>
  <c r="AJ118" i="1"/>
  <c r="AH118" i="1" s="1"/>
  <c r="W118" i="1"/>
  <c r="U118" i="1" s="1"/>
  <c r="V118" i="1"/>
  <c r="N118" i="1"/>
  <c r="AN117" i="1"/>
  <c r="AM117" i="1"/>
  <c r="AL117" i="1"/>
  <c r="AK117" i="1"/>
  <c r="AJ117" i="1"/>
  <c r="AH117" i="1"/>
  <c r="G117" i="1" s="1"/>
  <c r="W117" i="1"/>
  <c r="V117" i="1"/>
  <c r="U117" i="1"/>
  <c r="Q117" i="1"/>
  <c r="R117" i="1" s="1"/>
  <c r="S117" i="1" s="1"/>
  <c r="N117" i="1"/>
  <c r="I117" i="1"/>
  <c r="AN116" i="1"/>
  <c r="AM116" i="1"/>
  <c r="AL116" i="1" s="1"/>
  <c r="Q116" i="1" s="1"/>
  <c r="AK116" i="1"/>
  <c r="AJ116" i="1"/>
  <c r="AI116" i="1"/>
  <c r="AH116" i="1"/>
  <c r="L116" i="1" s="1"/>
  <c r="W116" i="1"/>
  <c r="V116" i="1"/>
  <c r="U116" i="1" s="1"/>
  <c r="N116" i="1"/>
  <c r="I116" i="1"/>
  <c r="AN115" i="1"/>
  <c r="AM115" i="1"/>
  <c r="AK115" i="1"/>
  <c r="AL115" i="1" s="1"/>
  <c r="Q115" i="1" s="1"/>
  <c r="AJ115" i="1"/>
  <c r="AH115" i="1" s="1"/>
  <c r="W115" i="1"/>
  <c r="V115" i="1"/>
  <c r="U115" i="1" s="1"/>
  <c r="N115" i="1"/>
  <c r="AN114" i="1"/>
  <c r="AM114" i="1"/>
  <c r="AK114" i="1"/>
  <c r="AL114" i="1" s="1"/>
  <c r="Q114" i="1" s="1"/>
  <c r="AJ114" i="1"/>
  <c r="AH114" i="1" s="1"/>
  <c r="W114" i="1"/>
  <c r="U114" i="1" s="1"/>
  <c r="V114" i="1"/>
  <c r="N114" i="1"/>
  <c r="AN113" i="1"/>
  <c r="AM113" i="1"/>
  <c r="AL113" i="1"/>
  <c r="AK113" i="1"/>
  <c r="AJ113" i="1"/>
  <c r="AH113" i="1"/>
  <c r="G113" i="1" s="1"/>
  <c r="W113" i="1"/>
  <c r="V113" i="1"/>
  <c r="U113" i="1"/>
  <c r="Q113" i="1"/>
  <c r="R113" i="1" s="1"/>
  <c r="S113" i="1" s="1"/>
  <c r="N113" i="1"/>
  <c r="I113" i="1"/>
  <c r="AN112" i="1"/>
  <c r="AM112" i="1"/>
  <c r="AL112" i="1" s="1"/>
  <c r="Q112" i="1" s="1"/>
  <c r="AK112" i="1"/>
  <c r="AJ112" i="1"/>
  <c r="AI112" i="1"/>
  <c r="AH112" i="1"/>
  <c r="L112" i="1" s="1"/>
  <c r="W112" i="1"/>
  <c r="V112" i="1"/>
  <c r="U112" i="1" s="1"/>
  <c r="R112" i="1"/>
  <c r="S112" i="1" s="1"/>
  <c r="N112" i="1"/>
  <c r="Z112" i="1" s="1"/>
  <c r="I112" i="1"/>
  <c r="G112" i="1"/>
  <c r="O112" i="1" s="1"/>
  <c r="M112" i="1" s="1"/>
  <c r="P112" i="1" s="1"/>
  <c r="AN111" i="1"/>
  <c r="AM111" i="1"/>
  <c r="AK111" i="1"/>
  <c r="AL111" i="1" s="1"/>
  <c r="Q111" i="1" s="1"/>
  <c r="AJ111" i="1"/>
  <c r="AH111" i="1" s="1"/>
  <c r="W111" i="1"/>
  <c r="V111" i="1"/>
  <c r="U111" i="1" s="1"/>
  <c r="N111" i="1"/>
  <c r="AN110" i="1"/>
  <c r="AM110" i="1"/>
  <c r="AK110" i="1"/>
  <c r="AL110" i="1" s="1"/>
  <c r="Q110" i="1" s="1"/>
  <c r="AJ110" i="1"/>
  <c r="AH110" i="1" s="1"/>
  <c r="W110" i="1"/>
  <c r="U110" i="1" s="1"/>
  <c r="V110" i="1"/>
  <c r="N110" i="1"/>
  <c r="G110" i="1"/>
  <c r="AN109" i="1"/>
  <c r="AM109" i="1"/>
  <c r="AK109" i="1"/>
  <c r="AL109" i="1" s="1"/>
  <c r="Q109" i="1" s="1"/>
  <c r="AJ109" i="1"/>
  <c r="AH109" i="1"/>
  <c r="W109" i="1"/>
  <c r="V109" i="1"/>
  <c r="U109" i="1"/>
  <c r="N109" i="1"/>
  <c r="L109" i="1"/>
  <c r="I109" i="1"/>
  <c r="H109" i="1"/>
  <c r="AN108" i="1"/>
  <c r="AM108" i="1"/>
  <c r="AL108" i="1"/>
  <c r="AK108" i="1"/>
  <c r="AJ108" i="1"/>
  <c r="AH108" i="1"/>
  <c r="AI108" i="1" s="1"/>
  <c r="W108" i="1"/>
  <c r="V108" i="1"/>
  <c r="U108" i="1" s="1"/>
  <c r="Q108" i="1"/>
  <c r="N108" i="1"/>
  <c r="G108" i="1"/>
  <c r="AN107" i="1"/>
  <c r="AM107" i="1"/>
  <c r="AK107" i="1"/>
  <c r="AL107" i="1" s="1"/>
  <c r="AJ107" i="1"/>
  <c r="AH107" i="1" s="1"/>
  <c r="W107" i="1"/>
  <c r="V107" i="1"/>
  <c r="N107" i="1"/>
  <c r="G107" i="1"/>
  <c r="Y107" i="1" s="1"/>
  <c r="AN106" i="1"/>
  <c r="AM106" i="1"/>
  <c r="AK106" i="1"/>
  <c r="AL106" i="1" s="1"/>
  <c r="Q106" i="1" s="1"/>
  <c r="AJ106" i="1"/>
  <c r="AH106" i="1"/>
  <c r="G106" i="1" s="1"/>
  <c r="W106" i="1"/>
  <c r="V106" i="1"/>
  <c r="U106" i="1"/>
  <c r="N106" i="1"/>
  <c r="L106" i="1"/>
  <c r="I106" i="1"/>
  <c r="H106" i="1"/>
  <c r="AN105" i="1"/>
  <c r="AM105" i="1"/>
  <c r="AL105" i="1"/>
  <c r="AK105" i="1"/>
  <c r="AJ105" i="1"/>
  <c r="AH105" i="1"/>
  <c r="W105" i="1"/>
  <c r="V105" i="1"/>
  <c r="U105" i="1"/>
  <c r="Q105" i="1"/>
  <c r="N105" i="1"/>
  <c r="I105" i="1"/>
  <c r="AN104" i="1"/>
  <c r="AM104" i="1"/>
  <c r="AK104" i="1"/>
  <c r="AL104" i="1" s="1"/>
  <c r="Q104" i="1" s="1"/>
  <c r="AJ104" i="1"/>
  <c r="AH104" i="1" s="1"/>
  <c r="AI104" i="1" s="1"/>
  <c r="W104" i="1"/>
  <c r="V104" i="1"/>
  <c r="U104" i="1" s="1"/>
  <c r="N104" i="1"/>
  <c r="AN103" i="1"/>
  <c r="AM103" i="1"/>
  <c r="AK103" i="1"/>
  <c r="AL103" i="1" s="1"/>
  <c r="Q103" i="1" s="1"/>
  <c r="AJ103" i="1"/>
  <c r="AH103" i="1" s="1"/>
  <c r="W103" i="1"/>
  <c r="V103" i="1"/>
  <c r="U103" i="1" s="1"/>
  <c r="N103" i="1"/>
  <c r="G103" i="1"/>
  <c r="Y103" i="1" s="1"/>
  <c r="AN102" i="1"/>
  <c r="AM102" i="1"/>
  <c r="AK102" i="1"/>
  <c r="AL102" i="1" s="1"/>
  <c r="Q102" i="1" s="1"/>
  <c r="R102" i="1" s="1"/>
  <c r="S102" i="1" s="1"/>
  <c r="AA102" i="1" s="1"/>
  <c r="AJ102" i="1"/>
  <c r="AH102" i="1"/>
  <c r="G102" i="1" s="1"/>
  <c r="W102" i="1"/>
  <c r="V102" i="1"/>
  <c r="U102" i="1"/>
  <c r="T102" i="1"/>
  <c r="X102" i="1" s="1"/>
  <c r="N102" i="1"/>
  <c r="L102" i="1"/>
  <c r="I102" i="1"/>
  <c r="H102" i="1"/>
  <c r="AN101" i="1"/>
  <c r="AM101" i="1"/>
  <c r="AL101" i="1"/>
  <c r="AK101" i="1"/>
  <c r="AJ101" i="1"/>
  <c r="AH101" i="1"/>
  <c r="W101" i="1"/>
  <c r="V101" i="1"/>
  <c r="U101" i="1"/>
  <c r="Q101" i="1"/>
  <c r="N101" i="1"/>
  <c r="I101" i="1"/>
  <c r="AN100" i="1"/>
  <c r="AM100" i="1"/>
  <c r="AK100" i="1"/>
  <c r="AJ100" i="1"/>
  <c r="AH100" i="1" s="1"/>
  <c r="AI100" i="1"/>
  <c r="W100" i="1"/>
  <c r="V100" i="1"/>
  <c r="U100" i="1" s="1"/>
  <c r="N100" i="1"/>
  <c r="AN99" i="1"/>
  <c r="AM99" i="1"/>
  <c r="AK99" i="1"/>
  <c r="AL99" i="1" s="1"/>
  <c r="Q99" i="1" s="1"/>
  <c r="AJ99" i="1"/>
  <c r="AH99" i="1" s="1"/>
  <c r="W99" i="1"/>
  <c r="V99" i="1"/>
  <c r="N99" i="1"/>
  <c r="G99" i="1"/>
  <c r="Y99" i="1" s="1"/>
  <c r="AN98" i="1"/>
  <c r="AM98" i="1"/>
  <c r="AK98" i="1"/>
  <c r="AL98" i="1" s="1"/>
  <c r="Q98" i="1" s="1"/>
  <c r="R98" i="1" s="1"/>
  <c r="S98" i="1" s="1"/>
  <c r="AA98" i="1" s="1"/>
  <c r="AJ98" i="1"/>
  <c r="AH98" i="1"/>
  <c r="G98" i="1" s="1"/>
  <c r="W98" i="1"/>
  <c r="V98" i="1"/>
  <c r="U98" i="1"/>
  <c r="T98" i="1"/>
  <c r="X98" i="1" s="1"/>
  <c r="N98" i="1"/>
  <c r="L98" i="1"/>
  <c r="I98" i="1"/>
  <c r="H98" i="1"/>
  <c r="AN97" i="1"/>
  <c r="AM97" i="1"/>
  <c r="AL97" i="1"/>
  <c r="AK97" i="1"/>
  <c r="AJ97" i="1"/>
  <c r="AH97" i="1"/>
  <c r="W97" i="1"/>
  <c r="V97" i="1"/>
  <c r="U97" i="1"/>
  <c r="Q97" i="1"/>
  <c r="N97" i="1"/>
  <c r="I97" i="1"/>
  <c r="AN96" i="1"/>
  <c r="AM96" i="1"/>
  <c r="AK96" i="1"/>
  <c r="AJ96" i="1"/>
  <c r="AH96" i="1" s="1"/>
  <c r="AI96" i="1"/>
  <c r="W96" i="1"/>
  <c r="V96" i="1"/>
  <c r="U96" i="1" s="1"/>
  <c r="N96" i="1"/>
  <c r="AN95" i="1"/>
  <c r="AM95" i="1"/>
  <c r="AK95" i="1"/>
  <c r="AL95" i="1" s="1"/>
  <c r="AJ95" i="1"/>
  <c r="AH95" i="1" s="1"/>
  <c r="W95" i="1"/>
  <c r="V95" i="1"/>
  <c r="N95" i="1"/>
  <c r="G95" i="1"/>
  <c r="Y95" i="1" s="1"/>
  <c r="AN94" i="1"/>
  <c r="AM94" i="1"/>
  <c r="AK94" i="1"/>
  <c r="AL94" i="1" s="1"/>
  <c r="Q94" i="1" s="1"/>
  <c r="AJ94" i="1"/>
  <c r="AH94" i="1"/>
  <c r="G94" i="1" s="1"/>
  <c r="W94" i="1"/>
  <c r="V94" i="1"/>
  <c r="U94" i="1"/>
  <c r="N94" i="1"/>
  <c r="L94" i="1"/>
  <c r="I94" i="1"/>
  <c r="H94" i="1"/>
  <c r="AN93" i="1"/>
  <c r="AM93" i="1"/>
  <c r="AL93" i="1"/>
  <c r="AK93" i="1"/>
  <c r="AJ93" i="1"/>
  <c r="AH93" i="1"/>
  <c r="W93" i="1"/>
  <c r="V93" i="1"/>
  <c r="U93" i="1"/>
  <c r="Q93" i="1"/>
  <c r="N93" i="1"/>
  <c r="I93" i="1"/>
  <c r="AN92" i="1"/>
  <c r="AM92" i="1"/>
  <c r="AK92" i="1"/>
  <c r="AL92" i="1" s="1"/>
  <c r="Q92" i="1" s="1"/>
  <c r="AJ92" i="1"/>
  <c r="AH92" i="1" s="1"/>
  <c r="W92" i="1"/>
  <c r="V92" i="1"/>
  <c r="U92" i="1" s="1"/>
  <c r="N92" i="1"/>
  <c r="AN91" i="1"/>
  <c r="AM91" i="1"/>
  <c r="AK91" i="1"/>
  <c r="AL91" i="1" s="1"/>
  <c r="AJ91" i="1"/>
  <c r="AH91" i="1" s="1"/>
  <c r="W91" i="1"/>
  <c r="U91" i="1" s="1"/>
  <c r="V91" i="1"/>
  <c r="N91" i="1"/>
  <c r="G91" i="1"/>
  <c r="Y91" i="1" s="1"/>
  <c r="AN90" i="1"/>
  <c r="AM90" i="1"/>
  <c r="AK90" i="1"/>
  <c r="AL90" i="1" s="1"/>
  <c r="Q90" i="1" s="1"/>
  <c r="AJ90" i="1"/>
  <c r="AH90" i="1"/>
  <c r="G90" i="1" s="1"/>
  <c r="W90" i="1"/>
  <c r="V90" i="1"/>
  <c r="U90" i="1"/>
  <c r="N90" i="1"/>
  <c r="L90" i="1"/>
  <c r="I90" i="1"/>
  <c r="H90" i="1"/>
  <c r="AN89" i="1"/>
  <c r="AM89" i="1"/>
  <c r="AL89" i="1"/>
  <c r="AK89" i="1"/>
  <c r="AJ89" i="1"/>
  <c r="AH89" i="1"/>
  <c r="W89" i="1"/>
  <c r="V89" i="1"/>
  <c r="U89" i="1"/>
  <c r="Q89" i="1"/>
  <c r="N89" i="1"/>
  <c r="I89" i="1"/>
  <c r="AN88" i="1"/>
  <c r="AM88" i="1"/>
  <c r="AK88" i="1"/>
  <c r="AJ88" i="1"/>
  <c r="AH88" i="1" s="1"/>
  <c r="AI88" i="1" s="1"/>
  <c r="W88" i="1"/>
  <c r="V88" i="1"/>
  <c r="U88" i="1" s="1"/>
  <c r="N88" i="1"/>
  <c r="AN87" i="1"/>
  <c r="AM87" i="1"/>
  <c r="AK87" i="1"/>
  <c r="AL87" i="1" s="1"/>
  <c r="Q87" i="1" s="1"/>
  <c r="AJ87" i="1"/>
  <c r="AH87" i="1" s="1"/>
  <c r="W87" i="1"/>
  <c r="U87" i="1" s="1"/>
  <c r="V87" i="1"/>
  <c r="N87" i="1"/>
  <c r="G87" i="1"/>
  <c r="Y87" i="1" s="1"/>
  <c r="AN86" i="1"/>
  <c r="AM86" i="1"/>
  <c r="AK86" i="1"/>
  <c r="AL86" i="1" s="1"/>
  <c r="Q86" i="1" s="1"/>
  <c r="R86" i="1" s="1"/>
  <c r="S86" i="1" s="1"/>
  <c r="AA86" i="1" s="1"/>
  <c r="AJ86" i="1"/>
  <c r="AH86" i="1"/>
  <c r="G86" i="1" s="1"/>
  <c r="W86" i="1"/>
  <c r="V86" i="1"/>
  <c r="U86" i="1"/>
  <c r="T86" i="1"/>
  <c r="X86" i="1" s="1"/>
  <c r="N86" i="1"/>
  <c r="L86" i="1"/>
  <c r="I86" i="1"/>
  <c r="H86" i="1"/>
  <c r="AN85" i="1"/>
  <c r="AM85" i="1"/>
  <c r="AL85" i="1"/>
  <c r="AK85" i="1"/>
  <c r="AJ85" i="1"/>
  <c r="AH85" i="1"/>
  <c r="W85" i="1"/>
  <c r="V85" i="1"/>
  <c r="U85" i="1"/>
  <c r="Q85" i="1"/>
  <c r="N85" i="1"/>
  <c r="I85" i="1"/>
  <c r="AN84" i="1"/>
  <c r="AM84" i="1"/>
  <c r="AK84" i="1"/>
  <c r="AJ84" i="1"/>
  <c r="AH84" i="1" s="1"/>
  <c r="AI84" i="1"/>
  <c r="W84" i="1"/>
  <c r="V84" i="1"/>
  <c r="U84" i="1" s="1"/>
  <c r="N84" i="1"/>
  <c r="G84" i="1"/>
  <c r="Y84" i="1" s="1"/>
  <c r="AN83" i="1"/>
  <c r="AM83" i="1"/>
  <c r="AK83" i="1"/>
  <c r="AL83" i="1" s="1"/>
  <c r="AJ83" i="1"/>
  <c r="AH83" i="1" s="1"/>
  <c r="W83" i="1"/>
  <c r="V83" i="1"/>
  <c r="U83" i="1" s="1"/>
  <c r="N83" i="1"/>
  <c r="H83" i="1"/>
  <c r="G83" i="1"/>
  <c r="Y83" i="1" s="1"/>
  <c r="AN82" i="1"/>
  <c r="AM82" i="1"/>
  <c r="AL82" i="1"/>
  <c r="Q82" i="1" s="1"/>
  <c r="AK82" i="1"/>
  <c r="AJ82" i="1"/>
  <c r="AH82" i="1"/>
  <c r="W82" i="1"/>
  <c r="V82" i="1"/>
  <c r="U82" i="1"/>
  <c r="N82" i="1"/>
  <c r="L82" i="1"/>
  <c r="I82" i="1"/>
  <c r="H82" i="1"/>
  <c r="AN81" i="1"/>
  <c r="AM81" i="1"/>
  <c r="AL81" i="1"/>
  <c r="Q81" i="1" s="1"/>
  <c r="AK81" i="1"/>
  <c r="AJ81" i="1"/>
  <c r="AH81" i="1"/>
  <c r="W81" i="1"/>
  <c r="V81" i="1"/>
  <c r="U81" i="1" s="1"/>
  <c r="N81" i="1"/>
  <c r="AN80" i="1"/>
  <c r="AM80" i="1"/>
  <c r="AK80" i="1"/>
  <c r="AJ80" i="1"/>
  <c r="AH80" i="1" s="1"/>
  <c r="I80" i="1" s="1"/>
  <c r="AI80" i="1"/>
  <c r="W80" i="1"/>
  <c r="V80" i="1"/>
  <c r="U80" i="1" s="1"/>
  <c r="N80" i="1"/>
  <c r="L80" i="1"/>
  <c r="H80" i="1"/>
  <c r="G80" i="1"/>
  <c r="Y80" i="1" s="1"/>
  <c r="AN79" i="1"/>
  <c r="AM79" i="1"/>
  <c r="AK79" i="1"/>
  <c r="AL79" i="1" s="1"/>
  <c r="Q79" i="1" s="1"/>
  <c r="AJ79" i="1"/>
  <c r="AH79" i="1" s="1"/>
  <c r="W79" i="1"/>
  <c r="U79" i="1" s="1"/>
  <c r="V79" i="1"/>
  <c r="N79" i="1"/>
  <c r="AN78" i="1"/>
  <c r="AM78" i="1"/>
  <c r="AL78" i="1"/>
  <c r="AK78" i="1"/>
  <c r="AJ78" i="1"/>
  <c r="AH78" i="1"/>
  <c r="G78" i="1" s="1"/>
  <c r="W78" i="1"/>
  <c r="V78" i="1"/>
  <c r="U78" i="1"/>
  <c r="Q78" i="1"/>
  <c r="R78" i="1" s="1"/>
  <c r="S78" i="1" s="1"/>
  <c r="N78" i="1"/>
  <c r="I78" i="1"/>
  <c r="AN77" i="1"/>
  <c r="AM77" i="1"/>
  <c r="AL77" i="1" s="1"/>
  <c r="Q77" i="1" s="1"/>
  <c r="AK77" i="1"/>
  <c r="AJ77" i="1"/>
  <c r="AH77" i="1" s="1"/>
  <c r="W77" i="1"/>
  <c r="V77" i="1"/>
  <c r="U77" i="1" s="1"/>
  <c r="N77" i="1"/>
  <c r="AN76" i="1"/>
  <c r="AM76" i="1"/>
  <c r="AK76" i="1"/>
  <c r="AL76" i="1" s="1"/>
  <c r="Q76" i="1" s="1"/>
  <c r="AJ76" i="1"/>
  <c r="AH76" i="1" s="1"/>
  <c r="W76" i="1"/>
  <c r="V76" i="1"/>
  <c r="U76" i="1" s="1"/>
  <c r="N76" i="1"/>
  <c r="AN75" i="1"/>
  <c r="AM75" i="1"/>
  <c r="AK75" i="1"/>
  <c r="AL75" i="1" s="1"/>
  <c r="Q75" i="1" s="1"/>
  <c r="AJ75" i="1"/>
  <c r="AH75" i="1"/>
  <c r="AI75" i="1" s="1"/>
  <c r="W75" i="1"/>
  <c r="V75" i="1"/>
  <c r="U75" i="1"/>
  <c r="N75" i="1"/>
  <c r="L75" i="1"/>
  <c r="I75" i="1"/>
  <c r="H75" i="1"/>
  <c r="G75" i="1"/>
  <c r="Y75" i="1" s="1"/>
  <c r="AN74" i="1"/>
  <c r="AM74" i="1"/>
  <c r="AL74" i="1"/>
  <c r="AK74" i="1"/>
  <c r="AJ74" i="1"/>
  <c r="AH74" i="1"/>
  <c r="G74" i="1" s="1"/>
  <c r="W74" i="1"/>
  <c r="V74" i="1"/>
  <c r="U74" i="1"/>
  <c r="Q74" i="1"/>
  <c r="R74" i="1" s="1"/>
  <c r="S74" i="1" s="1"/>
  <c r="N74" i="1"/>
  <c r="Z74" i="1" s="1"/>
  <c r="I74" i="1"/>
  <c r="AN73" i="1"/>
  <c r="AM73" i="1"/>
  <c r="AL73" i="1" s="1"/>
  <c r="Q73" i="1" s="1"/>
  <c r="AK73" i="1"/>
  <c r="AJ73" i="1"/>
  <c r="AH73" i="1" s="1"/>
  <c r="W73" i="1"/>
  <c r="V73" i="1"/>
  <c r="U73" i="1" s="1"/>
  <c r="N73" i="1"/>
  <c r="AN72" i="1"/>
  <c r="AM72" i="1"/>
  <c r="AK72" i="1"/>
  <c r="AL72" i="1" s="1"/>
  <c r="Q72" i="1" s="1"/>
  <c r="AJ72" i="1"/>
  <c r="AH72" i="1" s="1"/>
  <c r="W72" i="1"/>
  <c r="V72" i="1"/>
  <c r="U72" i="1" s="1"/>
  <c r="N72" i="1"/>
  <c r="AN71" i="1"/>
  <c r="AM71" i="1"/>
  <c r="AK71" i="1"/>
  <c r="AL71" i="1" s="1"/>
  <c r="Q71" i="1" s="1"/>
  <c r="AJ71" i="1"/>
  <c r="AH71" i="1"/>
  <c r="AI71" i="1" s="1"/>
  <c r="W71" i="1"/>
  <c r="V71" i="1"/>
  <c r="U71" i="1"/>
  <c r="N71" i="1"/>
  <c r="L71" i="1"/>
  <c r="I71" i="1"/>
  <c r="H71" i="1"/>
  <c r="G71" i="1"/>
  <c r="Y71" i="1" s="1"/>
  <c r="AN70" i="1"/>
  <c r="AM70" i="1"/>
  <c r="AL70" i="1"/>
  <c r="AK70" i="1"/>
  <c r="AJ70" i="1"/>
  <c r="AH70" i="1"/>
  <c r="G70" i="1" s="1"/>
  <c r="W70" i="1"/>
  <c r="V70" i="1"/>
  <c r="U70" i="1"/>
  <c r="Q70" i="1"/>
  <c r="R70" i="1" s="1"/>
  <c r="S70" i="1" s="1"/>
  <c r="N70" i="1"/>
  <c r="Z70" i="1" s="1"/>
  <c r="I70" i="1"/>
  <c r="AN69" i="1"/>
  <c r="AM69" i="1"/>
  <c r="AL69" i="1" s="1"/>
  <c r="Q69" i="1" s="1"/>
  <c r="AK69" i="1"/>
  <c r="AJ69" i="1"/>
  <c r="AH69" i="1" s="1"/>
  <c r="W69" i="1"/>
  <c r="V69" i="1"/>
  <c r="U69" i="1" s="1"/>
  <c r="N69" i="1"/>
  <c r="AN68" i="1"/>
  <c r="AM68" i="1"/>
  <c r="AK68" i="1"/>
  <c r="AL68" i="1" s="1"/>
  <c r="Q68" i="1" s="1"/>
  <c r="AJ68" i="1"/>
  <c r="AH68" i="1" s="1"/>
  <c r="W68" i="1"/>
  <c r="V68" i="1"/>
  <c r="U68" i="1" s="1"/>
  <c r="N68" i="1"/>
  <c r="AN67" i="1"/>
  <c r="AM67" i="1"/>
  <c r="AK67" i="1"/>
  <c r="AL67" i="1" s="1"/>
  <c r="Q67" i="1" s="1"/>
  <c r="AJ67" i="1"/>
  <c r="AH67" i="1"/>
  <c r="AI67" i="1" s="1"/>
  <c r="W67" i="1"/>
  <c r="V67" i="1"/>
  <c r="U67" i="1"/>
  <c r="N67" i="1"/>
  <c r="L67" i="1"/>
  <c r="I67" i="1"/>
  <c r="H67" i="1"/>
  <c r="G67" i="1"/>
  <c r="Y67" i="1" s="1"/>
  <c r="AN66" i="1"/>
  <c r="AM66" i="1"/>
  <c r="AL66" i="1"/>
  <c r="AK66" i="1"/>
  <c r="AJ66" i="1"/>
  <c r="AH66" i="1"/>
  <c r="G66" i="1" s="1"/>
  <c r="W66" i="1"/>
  <c r="V66" i="1"/>
  <c r="U66" i="1"/>
  <c r="Q66" i="1"/>
  <c r="R66" i="1" s="1"/>
  <c r="S66" i="1" s="1"/>
  <c r="N66" i="1"/>
  <c r="I66" i="1"/>
  <c r="AN65" i="1"/>
  <c r="AM65" i="1"/>
  <c r="AL65" i="1" s="1"/>
  <c r="Q65" i="1" s="1"/>
  <c r="AK65" i="1"/>
  <c r="AJ65" i="1"/>
  <c r="AH65" i="1" s="1"/>
  <c r="W65" i="1"/>
  <c r="V65" i="1"/>
  <c r="U65" i="1" s="1"/>
  <c r="N65" i="1"/>
  <c r="AN64" i="1"/>
  <c r="AM64" i="1"/>
  <c r="AK64" i="1"/>
  <c r="AL64" i="1" s="1"/>
  <c r="Q64" i="1" s="1"/>
  <c r="AJ64" i="1"/>
  <c r="AH64" i="1" s="1"/>
  <c r="W64" i="1"/>
  <c r="V64" i="1"/>
  <c r="U64" i="1" s="1"/>
  <c r="N64" i="1"/>
  <c r="AN63" i="1"/>
  <c r="AM63" i="1"/>
  <c r="AK63" i="1"/>
  <c r="AL63" i="1" s="1"/>
  <c r="Q63" i="1" s="1"/>
  <c r="AJ63" i="1"/>
  <c r="AH63" i="1"/>
  <c r="AI63" i="1" s="1"/>
  <c r="W63" i="1"/>
  <c r="V63" i="1"/>
  <c r="U63" i="1"/>
  <c r="N63" i="1"/>
  <c r="L63" i="1"/>
  <c r="I63" i="1"/>
  <c r="H63" i="1"/>
  <c r="G63" i="1"/>
  <c r="Y63" i="1" s="1"/>
  <c r="AN62" i="1"/>
  <c r="AM62" i="1"/>
  <c r="AL62" i="1"/>
  <c r="AK62" i="1"/>
  <c r="AJ62" i="1"/>
  <c r="AH62" i="1"/>
  <c r="G62" i="1" s="1"/>
  <c r="W62" i="1"/>
  <c r="V62" i="1"/>
  <c r="U62" i="1"/>
  <c r="Q62" i="1"/>
  <c r="R62" i="1" s="1"/>
  <c r="S62" i="1" s="1"/>
  <c r="N62" i="1"/>
  <c r="I62" i="1"/>
  <c r="AN61" i="1"/>
  <c r="AM61" i="1"/>
  <c r="AL61" i="1" s="1"/>
  <c r="Q61" i="1" s="1"/>
  <c r="AK61" i="1"/>
  <c r="AJ61" i="1"/>
  <c r="AH61" i="1" s="1"/>
  <c r="W61" i="1"/>
  <c r="V61" i="1"/>
  <c r="U61" i="1" s="1"/>
  <c r="N61" i="1"/>
  <c r="AN60" i="1"/>
  <c r="AM60" i="1"/>
  <c r="AK60" i="1"/>
  <c r="AL60" i="1" s="1"/>
  <c r="Q60" i="1" s="1"/>
  <c r="AJ60" i="1"/>
  <c r="AH60" i="1" s="1"/>
  <c r="W60" i="1"/>
  <c r="V60" i="1"/>
  <c r="U60" i="1" s="1"/>
  <c r="N60" i="1"/>
  <c r="AN59" i="1"/>
  <c r="AM59" i="1"/>
  <c r="AK59" i="1"/>
  <c r="AL59" i="1" s="1"/>
  <c r="Q59" i="1" s="1"/>
  <c r="R59" i="1" s="1"/>
  <c r="S59" i="1" s="1"/>
  <c r="AA59" i="1" s="1"/>
  <c r="AJ59" i="1"/>
  <c r="AH59" i="1"/>
  <c r="AI59" i="1" s="1"/>
  <c r="W59" i="1"/>
  <c r="V59" i="1"/>
  <c r="U59" i="1"/>
  <c r="T59" i="1"/>
  <c r="X59" i="1" s="1"/>
  <c r="N59" i="1"/>
  <c r="L59" i="1"/>
  <c r="I59" i="1"/>
  <c r="H59" i="1"/>
  <c r="G59" i="1"/>
  <c r="Y59" i="1" s="1"/>
  <c r="AN58" i="1"/>
  <c r="AM58" i="1"/>
  <c r="AL58" i="1"/>
  <c r="AK58" i="1"/>
  <c r="AJ58" i="1"/>
  <c r="AH58" i="1"/>
  <c r="W58" i="1"/>
  <c r="V58" i="1"/>
  <c r="U58" i="1"/>
  <c r="Q58" i="1"/>
  <c r="N58" i="1"/>
  <c r="I58" i="1"/>
  <c r="AN57" i="1"/>
  <c r="AM57" i="1"/>
  <c r="AL57" i="1" s="1"/>
  <c r="Q57" i="1" s="1"/>
  <c r="AK57" i="1"/>
  <c r="AJ57" i="1"/>
  <c r="AH57" i="1" s="1"/>
  <c r="AI57" i="1"/>
  <c r="W57" i="1"/>
  <c r="V57" i="1"/>
  <c r="U57" i="1" s="1"/>
  <c r="N57" i="1"/>
  <c r="AN56" i="1"/>
  <c r="AM56" i="1"/>
  <c r="AK56" i="1"/>
  <c r="AL56" i="1" s="1"/>
  <c r="AJ56" i="1"/>
  <c r="AH56" i="1" s="1"/>
  <c r="W56" i="1"/>
  <c r="V56" i="1"/>
  <c r="N56" i="1"/>
  <c r="G56" i="1"/>
  <c r="Y56" i="1" s="1"/>
  <c r="AN55" i="1"/>
  <c r="AM55" i="1"/>
  <c r="AK55" i="1"/>
  <c r="AL55" i="1" s="1"/>
  <c r="Q55" i="1" s="1"/>
  <c r="AJ55" i="1"/>
  <c r="AH55" i="1"/>
  <c r="AI55" i="1" s="1"/>
  <c r="W55" i="1"/>
  <c r="V55" i="1"/>
  <c r="U55" i="1"/>
  <c r="N55" i="1"/>
  <c r="L55" i="1"/>
  <c r="I55" i="1"/>
  <c r="H55" i="1"/>
  <c r="AN54" i="1"/>
  <c r="AM54" i="1"/>
  <c r="AL54" i="1"/>
  <c r="AK54" i="1"/>
  <c r="AJ54" i="1"/>
  <c r="AH54" i="1"/>
  <c r="W54" i="1"/>
  <c r="V54" i="1"/>
  <c r="U54" i="1"/>
  <c r="Q54" i="1"/>
  <c r="N54" i="1"/>
  <c r="I54" i="1"/>
  <c r="AN53" i="1"/>
  <c r="AM53" i="1"/>
  <c r="AL53" i="1" s="1"/>
  <c r="Q53" i="1" s="1"/>
  <c r="AK53" i="1"/>
  <c r="AJ53" i="1"/>
  <c r="AH53" i="1" s="1"/>
  <c r="AI53" i="1" s="1"/>
  <c r="W53" i="1"/>
  <c r="V53" i="1"/>
  <c r="U53" i="1" s="1"/>
  <c r="N53" i="1"/>
  <c r="AN52" i="1"/>
  <c r="AM52" i="1"/>
  <c r="AK52" i="1"/>
  <c r="AL52" i="1" s="1"/>
  <c r="AJ52" i="1"/>
  <c r="AH52" i="1" s="1"/>
  <c r="W52" i="1"/>
  <c r="V52" i="1"/>
  <c r="U52" i="1" s="1"/>
  <c r="N52" i="1"/>
  <c r="L52" i="1"/>
  <c r="H52" i="1"/>
  <c r="G52" i="1"/>
  <c r="Y52" i="1" s="1"/>
  <c r="AN51" i="1"/>
  <c r="AM51" i="1"/>
  <c r="AK51" i="1"/>
  <c r="AL51" i="1" s="1"/>
  <c r="Q51" i="1" s="1"/>
  <c r="AJ51" i="1"/>
  <c r="AH51" i="1"/>
  <c r="AI51" i="1" s="1"/>
  <c r="W51" i="1"/>
  <c r="V51" i="1"/>
  <c r="U51" i="1"/>
  <c r="N51" i="1"/>
  <c r="L51" i="1"/>
  <c r="I51" i="1"/>
  <c r="H51" i="1"/>
  <c r="G51" i="1"/>
  <c r="Y51" i="1" s="1"/>
  <c r="AN50" i="1"/>
  <c r="AM50" i="1"/>
  <c r="AK50" i="1"/>
  <c r="AL50" i="1" s="1"/>
  <c r="Q50" i="1" s="1"/>
  <c r="AJ50" i="1"/>
  <c r="AH50" i="1"/>
  <c r="G50" i="1" s="1"/>
  <c r="Y50" i="1" s="1"/>
  <c r="W50" i="1"/>
  <c r="V50" i="1"/>
  <c r="U50" i="1" s="1"/>
  <c r="N50" i="1"/>
  <c r="I50" i="1"/>
  <c r="H50" i="1"/>
  <c r="AN49" i="1"/>
  <c r="AM49" i="1"/>
  <c r="AL49" i="1"/>
  <c r="AK49" i="1"/>
  <c r="AJ49" i="1"/>
  <c r="AH49" i="1"/>
  <c r="AI49" i="1" s="1"/>
  <c r="W49" i="1"/>
  <c r="V49" i="1"/>
  <c r="U49" i="1" s="1"/>
  <c r="Q49" i="1"/>
  <c r="N49" i="1"/>
  <c r="G49" i="1"/>
  <c r="AN48" i="1"/>
  <c r="AM48" i="1"/>
  <c r="AK48" i="1"/>
  <c r="AJ48" i="1"/>
  <c r="AH48" i="1" s="1"/>
  <c r="W48" i="1"/>
  <c r="V48" i="1"/>
  <c r="U48" i="1" s="1"/>
  <c r="N48" i="1"/>
  <c r="AN47" i="1"/>
  <c r="AM47" i="1"/>
  <c r="AK47" i="1"/>
  <c r="AL47" i="1" s="1"/>
  <c r="Q47" i="1" s="1"/>
  <c r="AJ47" i="1"/>
  <c r="AH47" i="1" s="1"/>
  <c r="W47" i="1"/>
  <c r="V47" i="1"/>
  <c r="U47" i="1" s="1"/>
  <c r="N47" i="1"/>
  <c r="AN46" i="1"/>
  <c r="AM46" i="1"/>
  <c r="AK46" i="1"/>
  <c r="AL46" i="1" s="1"/>
  <c r="Q46" i="1" s="1"/>
  <c r="AJ46" i="1"/>
  <c r="AH46" i="1"/>
  <c r="G46" i="1" s="1"/>
  <c r="W46" i="1"/>
  <c r="V46" i="1"/>
  <c r="U46" i="1"/>
  <c r="N46" i="1"/>
  <c r="L46" i="1"/>
  <c r="I46" i="1"/>
  <c r="H46" i="1"/>
  <c r="AN45" i="1"/>
  <c r="AM45" i="1"/>
  <c r="AL45" i="1"/>
  <c r="AK45" i="1"/>
  <c r="AJ45" i="1"/>
  <c r="AH45" i="1"/>
  <c r="AI45" i="1" s="1"/>
  <c r="W45" i="1"/>
  <c r="V45" i="1"/>
  <c r="U45" i="1"/>
  <c r="Q45" i="1"/>
  <c r="N45" i="1"/>
  <c r="I45" i="1"/>
  <c r="AN44" i="1"/>
  <c r="AM44" i="1"/>
  <c r="AL44" i="1" s="1"/>
  <c r="Q44" i="1" s="1"/>
  <c r="AK44" i="1"/>
  <c r="AJ44" i="1"/>
  <c r="AH44" i="1" s="1"/>
  <c r="W44" i="1"/>
  <c r="V44" i="1"/>
  <c r="U44" i="1" s="1"/>
  <c r="N44" i="1"/>
  <c r="AN43" i="1"/>
  <c r="AM43" i="1"/>
  <c r="AK43" i="1"/>
  <c r="AL43" i="1" s="1"/>
  <c r="Q43" i="1" s="1"/>
  <c r="AJ43" i="1"/>
  <c r="AH43" i="1" s="1"/>
  <c r="W43" i="1"/>
  <c r="V43" i="1"/>
  <c r="U43" i="1" s="1"/>
  <c r="N43" i="1"/>
  <c r="AN42" i="1"/>
  <c r="AM42" i="1"/>
  <c r="AK42" i="1"/>
  <c r="AL42" i="1" s="1"/>
  <c r="Q42" i="1" s="1"/>
  <c r="AJ42" i="1"/>
  <c r="AH42" i="1"/>
  <c r="G42" i="1" s="1"/>
  <c r="W42" i="1"/>
  <c r="V42" i="1"/>
  <c r="U42" i="1"/>
  <c r="N42" i="1"/>
  <c r="L42" i="1"/>
  <c r="I42" i="1"/>
  <c r="H42" i="1"/>
  <c r="AN41" i="1"/>
  <c r="AM41" i="1"/>
  <c r="AL41" i="1"/>
  <c r="AK41" i="1"/>
  <c r="AJ41" i="1"/>
  <c r="AH41" i="1"/>
  <c r="AI41" i="1" s="1"/>
  <c r="W41" i="1"/>
  <c r="V41" i="1"/>
  <c r="U41" i="1"/>
  <c r="Q41" i="1"/>
  <c r="N41" i="1"/>
  <c r="I41" i="1"/>
  <c r="AN40" i="1"/>
  <c r="AM40" i="1"/>
  <c r="AL40" i="1" s="1"/>
  <c r="Q40" i="1" s="1"/>
  <c r="AK40" i="1"/>
  <c r="AJ40" i="1"/>
  <c r="AH40" i="1" s="1"/>
  <c r="W40" i="1"/>
  <c r="V40" i="1"/>
  <c r="U40" i="1" s="1"/>
  <c r="N40" i="1"/>
  <c r="AN39" i="1"/>
  <c r="AM39" i="1"/>
  <c r="AK39" i="1"/>
  <c r="AL39" i="1" s="1"/>
  <c r="Q39" i="1" s="1"/>
  <c r="AJ39" i="1"/>
  <c r="AH39" i="1" s="1"/>
  <c r="W39" i="1"/>
  <c r="V39" i="1"/>
  <c r="U39" i="1" s="1"/>
  <c r="N39" i="1"/>
  <c r="AN38" i="1"/>
  <c r="AM38" i="1"/>
  <c r="AK38" i="1"/>
  <c r="AL38" i="1" s="1"/>
  <c r="Q38" i="1" s="1"/>
  <c r="AJ38" i="1"/>
  <c r="AH38" i="1"/>
  <c r="G38" i="1" s="1"/>
  <c r="W38" i="1"/>
  <c r="V38" i="1"/>
  <c r="U38" i="1"/>
  <c r="N38" i="1"/>
  <c r="L38" i="1"/>
  <c r="I38" i="1"/>
  <c r="H38" i="1"/>
  <c r="AN37" i="1"/>
  <c r="AM37" i="1"/>
  <c r="AL37" i="1"/>
  <c r="AK37" i="1"/>
  <c r="AJ37" i="1"/>
  <c r="AH37" i="1"/>
  <c r="AI37" i="1" s="1"/>
  <c r="W37" i="1"/>
  <c r="V37" i="1"/>
  <c r="U37" i="1"/>
  <c r="Q37" i="1"/>
  <c r="N37" i="1"/>
  <c r="I37" i="1"/>
  <c r="AN36" i="1"/>
  <c r="AM36" i="1"/>
  <c r="AL36" i="1" s="1"/>
  <c r="Q36" i="1" s="1"/>
  <c r="AK36" i="1"/>
  <c r="AJ36" i="1"/>
  <c r="AH36" i="1" s="1"/>
  <c r="W36" i="1"/>
  <c r="V36" i="1"/>
  <c r="U36" i="1" s="1"/>
  <c r="N36" i="1"/>
  <c r="AN35" i="1"/>
  <c r="AM35" i="1"/>
  <c r="AK35" i="1"/>
  <c r="AL35" i="1" s="1"/>
  <c r="Q35" i="1" s="1"/>
  <c r="AJ35" i="1"/>
  <c r="AH35" i="1" s="1"/>
  <c r="W35" i="1"/>
  <c r="V35" i="1"/>
  <c r="U35" i="1" s="1"/>
  <c r="N35" i="1"/>
  <c r="AN34" i="1"/>
  <c r="AM34" i="1"/>
  <c r="AK34" i="1"/>
  <c r="AL34" i="1" s="1"/>
  <c r="Q34" i="1" s="1"/>
  <c r="AJ34" i="1"/>
  <c r="AH34" i="1"/>
  <c r="G34" i="1" s="1"/>
  <c r="W34" i="1"/>
  <c r="V34" i="1"/>
  <c r="U34" i="1"/>
  <c r="N34" i="1"/>
  <c r="L34" i="1"/>
  <c r="I34" i="1"/>
  <c r="H34" i="1"/>
  <c r="AN33" i="1"/>
  <c r="AM33" i="1"/>
  <c r="AL33" i="1"/>
  <c r="AK33" i="1"/>
  <c r="AJ33" i="1"/>
  <c r="AH33" i="1"/>
  <c r="AI33" i="1" s="1"/>
  <c r="W33" i="1"/>
  <c r="V33" i="1"/>
  <c r="U33" i="1"/>
  <c r="Q33" i="1"/>
  <c r="N33" i="1"/>
  <c r="I33" i="1"/>
  <c r="AN32" i="1"/>
  <c r="AM32" i="1"/>
  <c r="AL32" i="1" s="1"/>
  <c r="Q32" i="1" s="1"/>
  <c r="AK32" i="1"/>
  <c r="AJ32" i="1"/>
  <c r="AH32" i="1" s="1"/>
  <c r="W32" i="1"/>
  <c r="V32" i="1"/>
  <c r="U32" i="1" s="1"/>
  <c r="N32" i="1"/>
  <c r="AN31" i="1"/>
  <c r="AM31" i="1"/>
  <c r="AK31" i="1"/>
  <c r="AL31" i="1" s="1"/>
  <c r="Q31" i="1" s="1"/>
  <c r="AJ31" i="1"/>
  <c r="AH31" i="1" s="1"/>
  <c r="W31" i="1"/>
  <c r="V31" i="1"/>
  <c r="U31" i="1" s="1"/>
  <c r="N31" i="1"/>
  <c r="AN30" i="1"/>
  <c r="AM30" i="1"/>
  <c r="AK30" i="1"/>
  <c r="AL30" i="1" s="1"/>
  <c r="Q30" i="1" s="1"/>
  <c r="AJ30" i="1"/>
  <c r="AH30" i="1"/>
  <c r="G30" i="1" s="1"/>
  <c r="W30" i="1"/>
  <c r="V30" i="1"/>
  <c r="U30" i="1"/>
  <c r="N30" i="1"/>
  <c r="L30" i="1"/>
  <c r="I30" i="1"/>
  <c r="H30" i="1"/>
  <c r="AN29" i="1"/>
  <c r="AM29" i="1"/>
  <c r="AL29" i="1"/>
  <c r="AK29" i="1"/>
  <c r="AJ29" i="1"/>
  <c r="AH29" i="1"/>
  <c r="AI29" i="1" s="1"/>
  <c r="W29" i="1"/>
  <c r="V29" i="1"/>
  <c r="U29" i="1"/>
  <c r="Q29" i="1"/>
  <c r="N29" i="1"/>
  <c r="I29" i="1"/>
  <c r="AN28" i="1"/>
  <c r="AM28" i="1"/>
  <c r="AL28" i="1" s="1"/>
  <c r="Q28" i="1" s="1"/>
  <c r="AK28" i="1"/>
  <c r="AJ28" i="1"/>
  <c r="AH28" i="1" s="1"/>
  <c r="W28" i="1"/>
  <c r="V28" i="1"/>
  <c r="U28" i="1" s="1"/>
  <c r="N28" i="1"/>
  <c r="AN27" i="1"/>
  <c r="AM27" i="1"/>
  <c r="AK27" i="1"/>
  <c r="AL27" i="1" s="1"/>
  <c r="Q27" i="1" s="1"/>
  <c r="AJ27" i="1"/>
  <c r="AH27" i="1" s="1"/>
  <c r="W27" i="1"/>
  <c r="V27" i="1"/>
  <c r="U27" i="1" s="1"/>
  <c r="N27" i="1"/>
  <c r="AN26" i="1"/>
  <c r="AM26" i="1"/>
  <c r="AK26" i="1"/>
  <c r="AL26" i="1" s="1"/>
  <c r="Q26" i="1" s="1"/>
  <c r="AJ26" i="1"/>
  <c r="AH26" i="1"/>
  <c r="G26" i="1" s="1"/>
  <c r="W26" i="1"/>
  <c r="V26" i="1"/>
  <c r="U26" i="1"/>
  <c r="N26" i="1"/>
  <c r="L26" i="1"/>
  <c r="I26" i="1"/>
  <c r="H26" i="1"/>
  <c r="AN25" i="1"/>
  <c r="AM25" i="1"/>
  <c r="AL25" i="1"/>
  <c r="AK25" i="1"/>
  <c r="AJ25" i="1"/>
  <c r="AH25" i="1"/>
  <c r="AI25" i="1" s="1"/>
  <c r="W25" i="1"/>
  <c r="V25" i="1"/>
  <c r="U25" i="1"/>
  <c r="Q25" i="1"/>
  <c r="N25" i="1"/>
  <c r="AN24" i="1"/>
  <c r="AM24" i="1"/>
  <c r="AL24" i="1" s="1"/>
  <c r="Q24" i="1" s="1"/>
  <c r="AK24" i="1"/>
  <c r="AJ24" i="1"/>
  <c r="AH24" i="1" s="1"/>
  <c r="W24" i="1"/>
  <c r="V24" i="1"/>
  <c r="U24" i="1" s="1"/>
  <c r="N24" i="1"/>
  <c r="AN23" i="1"/>
  <c r="AM23" i="1"/>
  <c r="AK23" i="1"/>
  <c r="AL23" i="1" s="1"/>
  <c r="Q23" i="1" s="1"/>
  <c r="AJ23" i="1"/>
  <c r="AH23" i="1" s="1"/>
  <c r="W23" i="1"/>
  <c r="V23" i="1"/>
  <c r="U23" i="1" s="1"/>
  <c r="N23" i="1"/>
  <c r="AN22" i="1"/>
  <c r="AM22" i="1"/>
  <c r="AK22" i="1"/>
  <c r="AL22" i="1" s="1"/>
  <c r="Q22" i="1" s="1"/>
  <c r="AJ22" i="1"/>
  <c r="AH22" i="1"/>
  <c r="G22" i="1" s="1"/>
  <c r="W22" i="1"/>
  <c r="V22" i="1"/>
  <c r="U22" i="1"/>
  <c r="N22" i="1"/>
  <c r="L22" i="1"/>
  <c r="I22" i="1"/>
  <c r="H22" i="1"/>
  <c r="AN21" i="1"/>
  <c r="AM21" i="1"/>
  <c r="AL21" i="1"/>
  <c r="AK21" i="1"/>
  <c r="AJ21" i="1"/>
  <c r="AH21" i="1"/>
  <c r="AI21" i="1" s="1"/>
  <c r="W21" i="1"/>
  <c r="V21" i="1"/>
  <c r="U21" i="1"/>
  <c r="Q21" i="1"/>
  <c r="N21" i="1"/>
  <c r="I21" i="1"/>
  <c r="AN20" i="1"/>
  <c r="AM20" i="1"/>
  <c r="AL20" i="1" s="1"/>
  <c r="Q20" i="1" s="1"/>
  <c r="AK20" i="1"/>
  <c r="AJ20" i="1"/>
  <c r="AH20" i="1" s="1"/>
  <c r="W20" i="1"/>
  <c r="V20" i="1"/>
  <c r="U20" i="1" s="1"/>
  <c r="N20" i="1"/>
  <c r="AN19" i="1"/>
  <c r="AM19" i="1"/>
  <c r="AK19" i="1"/>
  <c r="AL19" i="1" s="1"/>
  <c r="Q19" i="1" s="1"/>
  <c r="AJ19" i="1"/>
  <c r="AH19" i="1" s="1"/>
  <c r="W19" i="1"/>
  <c r="V19" i="1"/>
  <c r="U19" i="1" s="1"/>
  <c r="N19" i="1"/>
  <c r="AN18" i="1"/>
  <c r="AM18" i="1"/>
  <c r="AK18" i="1"/>
  <c r="AL18" i="1" s="1"/>
  <c r="Q18" i="1" s="1"/>
  <c r="AJ18" i="1"/>
  <c r="AH18" i="1"/>
  <c r="G18" i="1" s="1"/>
  <c r="W18" i="1"/>
  <c r="V18" i="1"/>
  <c r="U18" i="1"/>
  <c r="N18" i="1"/>
  <c r="L18" i="1"/>
  <c r="H18" i="1"/>
  <c r="AN17" i="1"/>
  <c r="AM17" i="1"/>
  <c r="AL17" i="1"/>
  <c r="AK17" i="1"/>
  <c r="AJ17" i="1"/>
  <c r="AH17" i="1"/>
  <c r="L17" i="1" s="1"/>
  <c r="W17" i="1"/>
  <c r="V17" i="1"/>
  <c r="U17" i="1"/>
  <c r="Q17" i="1"/>
  <c r="N17" i="1"/>
  <c r="I17" i="1"/>
  <c r="G20" i="1" l="1"/>
  <c r="I20" i="1"/>
  <c r="L20" i="1"/>
  <c r="H20" i="1"/>
  <c r="AI20" i="1"/>
  <c r="Y26" i="1"/>
  <c r="L27" i="1"/>
  <c r="H27" i="1"/>
  <c r="G27" i="1"/>
  <c r="AI27" i="1"/>
  <c r="I27" i="1"/>
  <c r="R30" i="1"/>
  <c r="S30" i="1" s="1"/>
  <c r="Y34" i="1"/>
  <c r="L35" i="1"/>
  <c r="H35" i="1"/>
  <c r="G35" i="1"/>
  <c r="AI35" i="1"/>
  <c r="I35" i="1"/>
  <c r="R38" i="1"/>
  <c r="S38" i="1" s="1"/>
  <c r="Y42" i="1"/>
  <c r="L43" i="1"/>
  <c r="H43" i="1"/>
  <c r="G43" i="1"/>
  <c r="AI43" i="1"/>
  <c r="I43" i="1"/>
  <c r="R46" i="1"/>
  <c r="S46" i="1" s="1"/>
  <c r="R51" i="1"/>
  <c r="S51" i="1" s="1"/>
  <c r="Y18" i="1"/>
  <c r="R22" i="1"/>
  <c r="S22" i="1" s="1"/>
  <c r="R27" i="1"/>
  <c r="S27" i="1" s="1"/>
  <c r="G32" i="1"/>
  <c r="AI32" i="1"/>
  <c r="I32" i="1"/>
  <c r="L32" i="1"/>
  <c r="H32" i="1"/>
  <c r="R35" i="1"/>
  <c r="S35" i="1" s="1"/>
  <c r="Z35" i="1" s="1"/>
  <c r="G40" i="1"/>
  <c r="AI40" i="1"/>
  <c r="I40" i="1"/>
  <c r="L40" i="1"/>
  <c r="H40" i="1"/>
  <c r="Z43" i="1"/>
  <c r="R43" i="1"/>
  <c r="S43" i="1" s="1"/>
  <c r="G48" i="1"/>
  <c r="AI48" i="1"/>
  <c r="I48" i="1"/>
  <c r="L48" i="1"/>
  <c r="H48" i="1"/>
  <c r="G24" i="1"/>
  <c r="AI24" i="1"/>
  <c r="I24" i="1"/>
  <c r="L24" i="1"/>
  <c r="H24" i="1"/>
  <c r="R26" i="1"/>
  <c r="S26" i="1" s="1"/>
  <c r="O26" i="1" s="1"/>
  <c r="M26" i="1" s="1"/>
  <c r="P26" i="1" s="1"/>
  <c r="J26" i="1" s="1"/>
  <c r="K26" i="1" s="1"/>
  <c r="Z30" i="1"/>
  <c r="Y30" i="1"/>
  <c r="O30" i="1"/>
  <c r="M30" i="1" s="1"/>
  <c r="P30" i="1" s="1"/>
  <c r="J30" i="1" s="1"/>
  <c r="K30" i="1" s="1"/>
  <c r="L31" i="1"/>
  <c r="H31" i="1"/>
  <c r="G31" i="1"/>
  <c r="AI31" i="1"/>
  <c r="I31" i="1"/>
  <c r="R34" i="1"/>
  <c r="S34" i="1" s="1"/>
  <c r="O34" i="1" s="1"/>
  <c r="M34" i="1" s="1"/>
  <c r="P34" i="1" s="1"/>
  <c r="J34" i="1" s="1"/>
  <c r="K34" i="1" s="1"/>
  <c r="Z38" i="1"/>
  <c r="Y38" i="1"/>
  <c r="O38" i="1"/>
  <c r="M38" i="1" s="1"/>
  <c r="P38" i="1" s="1"/>
  <c r="J38" i="1" s="1"/>
  <c r="K38" i="1" s="1"/>
  <c r="L39" i="1"/>
  <c r="H39" i="1"/>
  <c r="G39" i="1"/>
  <c r="AI39" i="1"/>
  <c r="I39" i="1"/>
  <c r="R42" i="1"/>
  <c r="S42" i="1" s="1"/>
  <c r="O42" i="1" s="1"/>
  <c r="M42" i="1" s="1"/>
  <c r="P42" i="1" s="1"/>
  <c r="J42" i="1" s="1"/>
  <c r="K42" i="1" s="1"/>
  <c r="Z46" i="1"/>
  <c r="Y46" i="1"/>
  <c r="O46" i="1"/>
  <c r="M46" i="1" s="1"/>
  <c r="P46" i="1" s="1"/>
  <c r="J46" i="1" s="1"/>
  <c r="K46" i="1" s="1"/>
  <c r="L47" i="1"/>
  <c r="H47" i="1"/>
  <c r="G47" i="1"/>
  <c r="AI47" i="1"/>
  <c r="I47" i="1"/>
  <c r="L19" i="1"/>
  <c r="G19" i="1"/>
  <c r="AI19" i="1"/>
  <c r="I19" i="1"/>
  <c r="H19" i="1"/>
  <c r="R19" i="1"/>
  <c r="S19" i="1" s="1"/>
  <c r="Z19" i="1" s="1"/>
  <c r="R20" i="1"/>
  <c r="S20" i="1" s="1"/>
  <c r="R18" i="1"/>
  <c r="S18" i="1" s="1"/>
  <c r="Z22" i="1"/>
  <c r="Y22" i="1"/>
  <c r="O22" i="1"/>
  <c r="M22" i="1" s="1"/>
  <c r="P22" i="1" s="1"/>
  <c r="J22" i="1" s="1"/>
  <c r="K22" i="1" s="1"/>
  <c r="L23" i="1"/>
  <c r="H23" i="1"/>
  <c r="AI23" i="1"/>
  <c r="I23" i="1"/>
  <c r="G23" i="1"/>
  <c r="G28" i="1"/>
  <c r="R28" i="1" s="1"/>
  <c r="S28" i="1" s="1"/>
  <c r="AI28" i="1"/>
  <c r="I28" i="1"/>
  <c r="L28" i="1"/>
  <c r="H28" i="1"/>
  <c r="Z31" i="1"/>
  <c r="R31" i="1"/>
  <c r="S31" i="1" s="1"/>
  <c r="R32" i="1"/>
  <c r="S32" i="1" s="1"/>
  <c r="G36" i="1"/>
  <c r="R36" i="1" s="1"/>
  <c r="S36" i="1" s="1"/>
  <c r="AI36" i="1"/>
  <c r="I36" i="1"/>
  <c r="L36" i="1"/>
  <c r="H36" i="1"/>
  <c r="Z39" i="1"/>
  <c r="R39" i="1"/>
  <c r="S39" i="1" s="1"/>
  <c r="R40" i="1"/>
  <c r="S40" i="1" s="1"/>
  <c r="G44" i="1"/>
  <c r="R44" i="1" s="1"/>
  <c r="S44" i="1" s="1"/>
  <c r="AI44" i="1"/>
  <c r="I44" i="1"/>
  <c r="L44" i="1"/>
  <c r="H44" i="1"/>
  <c r="R47" i="1"/>
  <c r="S47" i="1" s="1"/>
  <c r="R50" i="1"/>
  <c r="S50" i="1" s="1"/>
  <c r="Z50" i="1" s="1"/>
  <c r="I18" i="1"/>
  <c r="G17" i="1"/>
  <c r="AI18" i="1"/>
  <c r="G21" i="1"/>
  <c r="AI22" i="1"/>
  <c r="G25" i="1"/>
  <c r="AI26" i="1"/>
  <c r="G29" i="1"/>
  <c r="AI30" i="1"/>
  <c r="G33" i="1"/>
  <c r="AI34" i="1"/>
  <c r="G37" i="1"/>
  <c r="AI38" i="1"/>
  <c r="G41" i="1"/>
  <c r="AI42" i="1"/>
  <c r="G45" i="1"/>
  <c r="R45" i="1" s="1"/>
  <c r="S45" i="1" s="1"/>
  <c r="AI46" i="1"/>
  <c r="AL48" i="1"/>
  <c r="Q48" i="1" s="1"/>
  <c r="I49" i="1"/>
  <c r="Y49" i="1"/>
  <c r="AI50" i="1"/>
  <c r="Z51" i="1"/>
  <c r="I52" i="1"/>
  <c r="AI52" i="1"/>
  <c r="G53" i="1"/>
  <c r="I56" i="1"/>
  <c r="L56" i="1"/>
  <c r="H56" i="1"/>
  <c r="AI56" i="1"/>
  <c r="L61" i="1"/>
  <c r="H61" i="1"/>
  <c r="G61" i="1"/>
  <c r="AI61" i="1"/>
  <c r="I61" i="1"/>
  <c r="I64" i="1"/>
  <c r="L64" i="1"/>
  <c r="H64" i="1"/>
  <c r="G64" i="1"/>
  <c r="AI64" i="1"/>
  <c r="Z66" i="1"/>
  <c r="AA70" i="1"/>
  <c r="T70" i="1"/>
  <c r="X70" i="1" s="1"/>
  <c r="O70" i="1"/>
  <c r="M70" i="1" s="1"/>
  <c r="P70" i="1" s="1"/>
  <c r="Y70" i="1"/>
  <c r="R71" i="1"/>
  <c r="S71" i="1" s="1"/>
  <c r="L77" i="1"/>
  <c r="H77" i="1"/>
  <c r="G77" i="1"/>
  <c r="AI77" i="1"/>
  <c r="I77" i="1"/>
  <c r="AI17" i="1"/>
  <c r="H17" i="1"/>
  <c r="H21" i="1"/>
  <c r="L21" i="1"/>
  <c r="H25" i="1"/>
  <c r="L25" i="1"/>
  <c r="H29" i="1"/>
  <c r="L29" i="1"/>
  <c r="H33" i="1"/>
  <c r="L33" i="1"/>
  <c r="H37" i="1"/>
  <c r="L37" i="1"/>
  <c r="H41" i="1"/>
  <c r="L41" i="1"/>
  <c r="H45" i="1"/>
  <c r="L45" i="1"/>
  <c r="L50" i="1"/>
  <c r="O51" i="1"/>
  <c r="M51" i="1" s="1"/>
  <c r="P51" i="1" s="1"/>
  <c r="J51" i="1" s="1"/>
  <c r="K51" i="1" s="1"/>
  <c r="Q52" i="1"/>
  <c r="U56" i="1"/>
  <c r="Q56" i="1"/>
  <c r="Z59" i="1"/>
  <c r="AB59" i="1" s="1"/>
  <c r="I60" i="1"/>
  <c r="L60" i="1"/>
  <c r="H60" i="1"/>
  <c r="G60" i="1"/>
  <c r="AI60" i="1"/>
  <c r="Z62" i="1"/>
  <c r="AA66" i="1"/>
  <c r="T66" i="1"/>
  <c r="X66" i="1" s="1"/>
  <c r="O66" i="1"/>
  <c r="M66" i="1" s="1"/>
  <c r="P66" i="1" s="1"/>
  <c r="Y66" i="1"/>
  <c r="R67" i="1"/>
  <c r="S67" i="1" s="1"/>
  <c r="L73" i="1"/>
  <c r="H73" i="1"/>
  <c r="G73" i="1"/>
  <c r="AI73" i="1"/>
  <c r="I73" i="1"/>
  <c r="I76" i="1"/>
  <c r="L76" i="1"/>
  <c r="H76" i="1"/>
  <c r="G76" i="1"/>
  <c r="AI76" i="1"/>
  <c r="Z78" i="1"/>
  <c r="I25" i="1"/>
  <c r="L53" i="1"/>
  <c r="H53" i="1"/>
  <c r="I53" i="1"/>
  <c r="G54" i="1"/>
  <c r="AI54" i="1"/>
  <c r="L54" i="1"/>
  <c r="H54" i="1"/>
  <c r="R61" i="1"/>
  <c r="S61" i="1" s="1"/>
  <c r="AA62" i="1"/>
  <c r="T62" i="1"/>
  <c r="X62" i="1" s="1"/>
  <c r="O62" i="1"/>
  <c r="M62" i="1" s="1"/>
  <c r="P62" i="1" s="1"/>
  <c r="Y62" i="1"/>
  <c r="R63" i="1"/>
  <c r="S63" i="1" s="1"/>
  <c r="L69" i="1"/>
  <c r="H69" i="1"/>
  <c r="G69" i="1"/>
  <c r="AI69" i="1"/>
  <c r="I69" i="1"/>
  <c r="Z71" i="1"/>
  <c r="I72" i="1"/>
  <c r="L72" i="1"/>
  <c r="H72" i="1"/>
  <c r="G72" i="1"/>
  <c r="AI72" i="1"/>
  <c r="Z76" i="1"/>
  <c r="R76" i="1"/>
  <c r="S76" i="1" s="1"/>
  <c r="R77" i="1"/>
  <c r="S77" i="1" s="1"/>
  <c r="AA78" i="1"/>
  <c r="AB78" i="1" s="1"/>
  <c r="T78" i="1"/>
  <c r="X78" i="1" s="1"/>
  <c r="O78" i="1"/>
  <c r="M78" i="1" s="1"/>
  <c r="P78" i="1" s="1"/>
  <c r="Y78" i="1"/>
  <c r="R49" i="1"/>
  <c r="S49" i="1" s="1"/>
  <c r="L49" i="1"/>
  <c r="H49" i="1"/>
  <c r="O50" i="1"/>
  <c r="M50" i="1" s="1"/>
  <c r="P50" i="1" s="1"/>
  <c r="J50" i="1" s="1"/>
  <c r="K50" i="1" s="1"/>
  <c r="L57" i="1"/>
  <c r="H57" i="1"/>
  <c r="G57" i="1"/>
  <c r="I57" i="1"/>
  <c r="G58" i="1"/>
  <c r="AI58" i="1"/>
  <c r="L58" i="1"/>
  <c r="H58" i="1"/>
  <c r="L65" i="1"/>
  <c r="H65" i="1"/>
  <c r="G65" i="1"/>
  <c r="AI65" i="1"/>
  <c r="I65" i="1"/>
  <c r="Z67" i="1"/>
  <c r="I68" i="1"/>
  <c r="L68" i="1"/>
  <c r="H68" i="1"/>
  <c r="G68" i="1"/>
  <c r="AI68" i="1"/>
  <c r="Z72" i="1"/>
  <c r="R72" i="1"/>
  <c r="S72" i="1" s="1"/>
  <c r="R73" i="1"/>
  <c r="S73" i="1" s="1"/>
  <c r="AA74" i="1"/>
  <c r="AB74" i="1" s="1"/>
  <c r="T74" i="1"/>
  <c r="X74" i="1" s="1"/>
  <c r="O74" i="1"/>
  <c r="M74" i="1" s="1"/>
  <c r="P74" i="1" s="1"/>
  <c r="Y74" i="1"/>
  <c r="R75" i="1"/>
  <c r="S75" i="1" s="1"/>
  <c r="AI79" i="1"/>
  <c r="I79" i="1"/>
  <c r="L79" i="1"/>
  <c r="H79" i="1"/>
  <c r="G79" i="1"/>
  <c r="G55" i="1"/>
  <c r="R55" i="1" s="1"/>
  <c r="S55" i="1" s="1"/>
  <c r="O59" i="1"/>
  <c r="M59" i="1" s="1"/>
  <c r="P59" i="1" s="1"/>
  <c r="J59" i="1" s="1"/>
  <c r="K59" i="1" s="1"/>
  <c r="H62" i="1"/>
  <c r="L62" i="1"/>
  <c r="AB62" i="1"/>
  <c r="O63" i="1"/>
  <c r="M63" i="1" s="1"/>
  <c r="P63" i="1" s="1"/>
  <c r="J63" i="1" s="1"/>
  <c r="K63" i="1" s="1"/>
  <c r="H66" i="1"/>
  <c r="L66" i="1"/>
  <c r="AB66" i="1"/>
  <c r="O67" i="1"/>
  <c r="M67" i="1" s="1"/>
  <c r="P67" i="1" s="1"/>
  <c r="J67" i="1" s="1"/>
  <c r="K67" i="1" s="1"/>
  <c r="H70" i="1"/>
  <c r="L70" i="1"/>
  <c r="AB70" i="1"/>
  <c r="O71" i="1"/>
  <c r="M71" i="1" s="1"/>
  <c r="P71" i="1" s="1"/>
  <c r="J71" i="1" s="1"/>
  <c r="K71" i="1" s="1"/>
  <c r="H74" i="1"/>
  <c r="L74" i="1"/>
  <c r="O75" i="1"/>
  <c r="M75" i="1" s="1"/>
  <c r="P75" i="1" s="1"/>
  <c r="J75" i="1" s="1"/>
  <c r="K75" i="1" s="1"/>
  <c r="H78" i="1"/>
  <c r="L78" i="1"/>
  <c r="L87" i="1"/>
  <c r="H87" i="1"/>
  <c r="AI87" i="1"/>
  <c r="I87" i="1"/>
  <c r="AL88" i="1"/>
  <c r="Q88" i="1" s="1"/>
  <c r="Z90" i="1"/>
  <c r="Y90" i="1"/>
  <c r="G92" i="1"/>
  <c r="I92" i="1"/>
  <c r="L92" i="1"/>
  <c r="H92" i="1"/>
  <c r="AI93" i="1"/>
  <c r="L93" i="1"/>
  <c r="H93" i="1"/>
  <c r="G93" i="1"/>
  <c r="R97" i="1"/>
  <c r="S97" i="1" s="1"/>
  <c r="U99" i="1"/>
  <c r="R99" i="1"/>
  <c r="S99" i="1" s="1"/>
  <c r="L103" i="1"/>
  <c r="H103" i="1"/>
  <c r="AI103" i="1"/>
  <c r="I103" i="1"/>
  <c r="Z106" i="1"/>
  <c r="Y106" i="1"/>
  <c r="R108" i="1"/>
  <c r="S108" i="1" s="1"/>
  <c r="O108" i="1" s="1"/>
  <c r="M108" i="1" s="1"/>
  <c r="P108" i="1" s="1"/>
  <c r="J108" i="1" s="1"/>
  <c r="K108" i="1" s="1"/>
  <c r="I111" i="1"/>
  <c r="L111" i="1"/>
  <c r="H111" i="1"/>
  <c r="AI111" i="1"/>
  <c r="L81" i="1"/>
  <c r="H81" i="1"/>
  <c r="G81" i="1"/>
  <c r="R81" i="1" s="1"/>
  <c r="S81" i="1" s="1"/>
  <c r="R87" i="1"/>
  <c r="S87" i="1" s="1"/>
  <c r="L91" i="1"/>
  <c r="H91" i="1"/>
  <c r="AI91" i="1"/>
  <c r="I91" i="1"/>
  <c r="Y94" i="1"/>
  <c r="G96" i="1"/>
  <c r="I96" i="1"/>
  <c r="L96" i="1"/>
  <c r="H96" i="1"/>
  <c r="AI97" i="1"/>
  <c r="L97" i="1"/>
  <c r="H97" i="1"/>
  <c r="G97" i="1"/>
  <c r="R101" i="1"/>
  <c r="S101" i="1" s="1"/>
  <c r="Z101" i="1" s="1"/>
  <c r="R103" i="1"/>
  <c r="S103" i="1" s="1"/>
  <c r="L107" i="1"/>
  <c r="H107" i="1"/>
  <c r="AI107" i="1"/>
  <c r="I107" i="1"/>
  <c r="AI62" i="1"/>
  <c r="AI66" i="1"/>
  <c r="AI70" i="1"/>
  <c r="AI74" i="1"/>
  <c r="AI78" i="1"/>
  <c r="I81" i="1"/>
  <c r="AI81" i="1"/>
  <c r="G82" i="1"/>
  <c r="AI82" i="1"/>
  <c r="AI83" i="1"/>
  <c r="I83" i="1"/>
  <c r="I84" i="1"/>
  <c r="L84" i="1"/>
  <c r="H84" i="1"/>
  <c r="AI85" i="1"/>
  <c r="L85" i="1"/>
  <c r="H85" i="1"/>
  <c r="G85" i="1"/>
  <c r="R85" i="1" s="1"/>
  <c r="S85" i="1" s="1"/>
  <c r="R89" i="1"/>
  <c r="S89" i="1" s="1"/>
  <c r="Z89" i="1" s="1"/>
  <c r="R90" i="1"/>
  <c r="S90" i="1" s="1"/>
  <c r="Q91" i="1"/>
  <c r="Z93" i="1"/>
  <c r="L95" i="1"/>
  <c r="H95" i="1"/>
  <c r="AI95" i="1"/>
  <c r="I95" i="1"/>
  <c r="AL96" i="1"/>
  <c r="Q96" i="1" s="1"/>
  <c r="Z98" i="1"/>
  <c r="AB98" i="1" s="1"/>
  <c r="Y98" i="1"/>
  <c r="O98" i="1"/>
  <c r="M98" i="1" s="1"/>
  <c r="P98" i="1" s="1"/>
  <c r="J98" i="1" s="1"/>
  <c r="K98" i="1" s="1"/>
  <c r="O99" i="1"/>
  <c r="M99" i="1" s="1"/>
  <c r="P99" i="1" s="1"/>
  <c r="G100" i="1"/>
  <c r="I100" i="1"/>
  <c r="L100" i="1"/>
  <c r="H100" i="1"/>
  <c r="AI101" i="1"/>
  <c r="L101" i="1"/>
  <c r="H101" i="1"/>
  <c r="G101" i="1"/>
  <c r="Z103" i="1"/>
  <c r="R104" i="1"/>
  <c r="S104" i="1" s="1"/>
  <c r="Z104" i="1" s="1"/>
  <c r="R106" i="1"/>
  <c r="S106" i="1" s="1"/>
  <c r="O106" i="1" s="1"/>
  <c r="M106" i="1" s="1"/>
  <c r="P106" i="1" s="1"/>
  <c r="J106" i="1" s="1"/>
  <c r="K106" i="1" s="1"/>
  <c r="U107" i="1"/>
  <c r="Q107" i="1"/>
  <c r="AL80" i="1"/>
  <c r="Q80" i="1" s="1"/>
  <c r="L83" i="1"/>
  <c r="Q83" i="1"/>
  <c r="AL84" i="1"/>
  <c r="Q84" i="1" s="1"/>
  <c r="Z86" i="1"/>
  <c r="AB86" i="1" s="1"/>
  <c r="Y86" i="1"/>
  <c r="O86" i="1"/>
  <c r="M86" i="1" s="1"/>
  <c r="P86" i="1" s="1"/>
  <c r="J86" i="1" s="1"/>
  <c r="K86" i="1" s="1"/>
  <c r="O87" i="1"/>
  <c r="M87" i="1" s="1"/>
  <c r="P87" i="1" s="1"/>
  <c r="J87" i="1" s="1"/>
  <c r="K87" i="1" s="1"/>
  <c r="G88" i="1"/>
  <c r="I88" i="1"/>
  <c r="L88" i="1"/>
  <c r="H88" i="1"/>
  <c r="AI89" i="1"/>
  <c r="L89" i="1"/>
  <c r="H89" i="1"/>
  <c r="G89" i="1"/>
  <c r="R92" i="1"/>
  <c r="S92" i="1" s="1"/>
  <c r="AI92" i="1"/>
  <c r="R93" i="1"/>
  <c r="S93" i="1" s="1"/>
  <c r="R94" i="1"/>
  <c r="S94" i="1" s="1"/>
  <c r="O94" i="1" s="1"/>
  <c r="M94" i="1" s="1"/>
  <c r="P94" i="1" s="1"/>
  <c r="J94" i="1" s="1"/>
  <c r="K94" i="1" s="1"/>
  <c r="U95" i="1"/>
  <c r="Q95" i="1"/>
  <c r="L99" i="1"/>
  <c r="H99" i="1"/>
  <c r="AI99" i="1"/>
  <c r="I99" i="1"/>
  <c r="AL100" i="1"/>
  <c r="Q100" i="1" s="1"/>
  <c r="Z102" i="1"/>
  <c r="Y102" i="1"/>
  <c r="AB102" i="1" s="1"/>
  <c r="O102" i="1"/>
  <c r="M102" i="1" s="1"/>
  <c r="P102" i="1" s="1"/>
  <c r="J102" i="1" s="1"/>
  <c r="K102" i="1" s="1"/>
  <c r="O103" i="1"/>
  <c r="M103" i="1" s="1"/>
  <c r="P103" i="1" s="1"/>
  <c r="J103" i="1" s="1"/>
  <c r="K103" i="1" s="1"/>
  <c r="G104" i="1"/>
  <c r="I104" i="1"/>
  <c r="L104" i="1"/>
  <c r="H104" i="1"/>
  <c r="AI105" i="1"/>
  <c r="L105" i="1"/>
  <c r="H105" i="1"/>
  <c r="G105" i="1"/>
  <c r="R105" i="1" s="1"/>
  <c r="S105" i="1" s="1"/>
  <c r="Y110" i="1"/>
  <c r="O110" i="1"/>
  <c r="M110" i="1" s="1"/>
  <c r="P110" i="1" s="1"/>
  <c r="J110" i="1" s="1"/>
  <c r="K110" i="1" s="1"/>
  <c r="AI110" i="1"/>
  <c r="I110" i="1"/>
  <c r="H110" i="1"/>
  <c r="L110" i="1"/>
  <c r="G111" i="1"/>
  <c r="AI86" i="1"/>
  <c r="AI90" i="1"/>
  <c r="AI94" i="1"/>
  <c r="AI98" i="1"/>
  <c r="AI102" i="1"/>
  <c r="AI106" i="1"/>
  <c r="I108" i="1"/>
  <c r="Y108" i="1"/>
  <c r="G109" i="1"/>
  <c r="AI109" i="1"/>
  <c r="Z111" i="1"/>
  <c r="Z118" i="1"/>
  <c r="R118" i="1"/>
  <c r="S118" i="1" s="1"/>
  <c r="Z113" i="1"/>
  <c r="Z117" i="1"/>
  <c r="Z121" i="1"/>
  <c r="Z125" i="1"/>
  <c r="Z129" i="1"/>
  <c r="AI132" i="1"/>
  <c r="L132" i="1"/>
  <c r="H132" i="1"/>
  <c r="G132" i="1"/>
  <c r="R132" i="1" s="1"/>
  <c r="S132" i="1" s="1"/>
  <c r="I132" i="1"/>
  <c r="R134" i="1"/>
  <c r="S134" i="1" s="1"/>
  <c r="T112" i="1"/>
  <c r="X112" i="1" s="1"/>
  <c r="AA112" i="1"/>
  <c r="AB112" i="1" s="1"/>
  <c r="AA113" i="1"/>
  <c r="AB113" i="1" s="1"/>
  <c r="T113" i="1"/>
  <c r="X113" i="1" s="1"/>
  <c r="O113" i="1"/>
  <c r="M113" i="1" s="1"/>
  <c r="P113" i="1" s="1"/>
  <c r="Y113" i="1"/>
  <c r="I115" i="1"/>
  <c r="L115" i="1"/>
  <c r="H115" i="1"/>
  <c r="G115" i="1"/>
  <c r="AI115" i="1"/>
  <c r="AA117" i="1"/>
  <c r="T117" i="1"/>
  <c r="X117" i="1" s="1"/>
  <c r="O117" i="1"/>
  <c r="M117" i="1" s="1"/>
  <c r="P117" i="1" s="1"/>
  <c r="J117" i="1" s="1"/>
  <c r="K117" i="1" s="1"/>
  <c r="Y117" i="1"/>
  <c r="I119" i="1"/>
  <c r="L119" i="1"/>
  <c r="H119" i="1"/>
  <c r="G119" i="1"/>
  <c r="AI119" i="1"/>
  <c r="AA121" i="1"/>
  <c r="T121" i="1"/>
  <c r="X121" i="1" s="1"/>
  <c r="O121" i="1"/>
  <c r="M121" i="1" s="1"/>
  <c r="P121" i="1" s="1"/>
  <c r="J121" i="1" s="1"/>
  <c r="K121" i="1" s="1"/>
  <c r="Y121" i="1"/>
  <c r="AB121" i="1" s="1"/>
  <c r="I123" i="1"/>
  <c r="L123" i="1"/>
  <c r="H123" i="1"/>
  <c r="G123" i="1"/>
  <c r="AI123" i="1"/>
  <c r="R124" i="1"/>
  <c r="S124" i="1" s="1"/>
  <c r="AA125" i="1"/>
  <c r="AB125" i="1" s="1"/>
  <c r="T125" i="1"/>
  <c r="X125" i="1" s="1"/>
  <c r="O125" i="1"/>
  <c r="M125" i="1" s="1"/>
  <c r="P125" i="1" s="1"/>
  <c r="Y125" i="1"/>
  <c r="I127" i="1"/>
  <c r="L127" i="1"/>
  <c r="H127" i="1"/>
  <c r="G127" i="1"/>
  <c r="AI127" i="1"/>
  <c r="AA129" i="1"/>
  <c r="AB129" i="1" s="1"/>
  <c r="T129" i="1"/>
  <c r="X129" i="1" s="1"/>
  <c r="O129" i="1"/>
  <c r="M129" i="1" s="1"/>
  <c r="P129" i="1" s="1"/>
  <c r="Y129" i="1"/>
  <c r="I131" i="1"/>
  <c r="L131" i="1"/>
  <c r="H131" i="1"/>
  <c r="G131" i="1"/>
  <c r="AI131" i="1"/>
  <c r="Z134" i="1"/>
  <c r="L108" i="1"/>
  <c r="H108" i="1"/>
  <c r="R110" i="1"/>
  <c r="S110" i="1" s="1"/>
  <c r="R111" i="1"/>
  <c r="S111" i="1" s="1"/>
  <c r="AI114" i="1"/>
  <c r="I114" i="1"/>
  <c r="L114" i="1"/>
  <c r="H114" i="1"/>
  <c r="G114" i="1"/>
  <c r="R115" i="1"/>
  <c r="S115" i="1" s="1"/>
  <c r="AI118" i="1"/>
  <c r="I118" i="1"/>
  <c r="L118" i="1"/>
  <c r="H118" i="1"/>
  <c r="G118" i="1"/>
  <c r="Z119" i="1"/>
  <c r="R119" i="1"/>
  <c r="S119" i="1" s="1"/>
  <c r="AI122" i="1"/>
  <c r="I122" i="1"/>
  <c r="L122" i="1"/>
  <c r="H122" i="1"/>
  <c r="G122" i="1"/>
  <c r="Z124" i="1"/>
  <c r="AI126" i="1"/>
  <c r="I126" i="1"/>
  <c r="L126" i="1"/>
  <c r="H126" i="1"/>
  <c r="G126" i="1"/>
  <c r="R127" i="1"/>
  <c r="S127" i="1" s="1"/>
  <c r="Z127" i="1" s="1"/>
  <c r="AI130" i="1"/>
  <c r="I130" i="1"/>
  <c r="L130" i="1"/>
  <c r="H130" i="1"/>
  <c r="G130" i="1"/>
  <c r="R131" i="1"/>
  <c r="S131" i="1" s="1"/>
  <c r="Z149" i="1"/>
  <c r="Y112" i="1"/>
  <c r="H113" i="1"/>
  <c r="L113" i="1"/>
  <c r="H117" i="1"/>
  <c r="L117" i="1"/>
  <c r="AB117" i="1"/>
  <c r="H121" i="1"/>
  <c r="L121" i="1"/>
  <c r="H125" i="1"/>
  <c r="L125" i="1"/>
  <c r="H129" i="1"/>
  <c r="L129" i="1"/>
  <c r="U133" i="1"/>
  <c r="G134" i="1"/>
  <c r="L134" i="1"/>
  <c r="H134" i="1"/>
  <c r="U140" i="1"/>
  <c r="R140" i="1"/>
  <c r="S140" i="1" s="1"/>
  <c r="I144" i="1"/>
  <c r="L144" i="1"/>
  <c r="H144" i="1"/>
  <c r="AI144" i="1"/>
  <c r="AL145" i="1"/>
  <c r="Q145" i="1" s="1"/>
  <c r="L149" i="1"/>
  <c r="H149" i="1"/>
  <c r="G149" i="1"/>
  <c r="I149" i="1"/>
  <c r="G150" i="1"/>
  <c r="AI150" i="1"/>
  <c r="L150" i="1"/>
  <c r="H150" i="1"/>
  <c r="L153" i="1"/>
  <c r="H153" i="1"/>
  <c r="G153" i="1"/>
  <c r="AI153" i="1"/>
  <c r="I153" i="1"/>
  <c r="R156" i="1"/>
  <c r="S156" i="1" s="1"/>
  <c r="Z156" i="1" s="1"/>
  <c r="AA158" i="1"/>
  <c r="AB158" i="1" s="1"/>
  <c r="T158" i="1"/>
  <c r="X158" i="1" s="1"/>
  <c r="O158" i="1"/>
  <c r="M158" i="1" s="1"/>
  <c r="P158" i="1" s="1"/>
  <c r="Y158" i="1"/>
  <c r="L133" i="1"/>
  <c r="H133" i="1"/>
  <c r="I133" i="1"/>
  <c r="L137" i="1"/>
  <c r="H137" i="1"/>
  <c r="G137" i="1"/>
  <c r="I137" i="1"/>
  <c r="G138" i="1"/>
  <c r="AI138" i="1"/>
  <c r="L138" i="1"/>
  <c r="H138" i="1"/>
  <c r="Z140" i="1"/>
  <c r="R144" i="1"/>
  <c r="S144" i="1" s="1"/>
  <c r="Z144" i="1" s="1"/>
  <c r="I148" i="1"/>
  <c r="L148" i="1"/>
  <c r="H148" i="1"/>
  <c r="AI148" i="1"/>
  <c r="I152" i="1"/>
  <c r="L152" i="1"/>
  <c r="H152" i="1"/>
  <c r="G152" i="1"/>
  <c r="R152" i="1" s="1"/>
  <c r="S152" i="1" s="1"/>
  <c r="AI152" i="1"/>
  <c r="R153" i="1"/>
  <c r="S153" i="1" s="1"/>
  <c r="Z153" i="1" s="1"/>
  <c r="Z154" i="1"/>
  <c r="AB154" i="1" s="1"/>
  <c r="AI113" i="1"/>
  <c r="G116" i="1"/>
  <c r="AI117" i="1"/>
  <c r="G120" i="1"/>
  <c r="R120" i="1" s="1"/>
  <c r="S120" i="1" s="1"/>
  <c r="AI121" i="1"/>
  <c r="G124" i="1"/>
  <c r="AI125" i="1"/>
  <c r="G128" i="1"/>
  <c r="AI129" i="1"/>
  <c r="Q133" i="1"/>
  <c r="I136" i="1"/>
  <c r="L136" i="1"/>
  <c r="H136" i="1"/>
  <c r="AI136" i="1"/>
  <c r="L141" i="1"/>
  <c r="H141" i="1"/>
  <c r="G141" i="1"/>
  <c r="I141" i="1"/>
  <c r="G142" i="1"/>
  <c r="AI142" i="1"/>
  <c r="L142" i="1"/>
  <c r="H142" i="1"/>
  <c r="R147" i="1"/>
  <c r="S147" i="1" s="1"/>
  <c r="Q148" i="1"/>
  <c r="AA154" i="1"/>
  <c r="T154" i="1"/>
  <c r="X154" i="1" s="1"/>
  <c r="O154" i="1"/>
  <c r="M154" i="1" s="1"/>
  <c r="P154" i="1" s="1"/>
  <c r="Y154" i="1"/>
  <c r="L157" i="1"/>
  <c r="H157" i="1"/>
  <c r="G157" i="1"/>
  <c r="AI157" i="1"/>
  <c r="I157" i="1"/>
  <c r="H112" i="1"/>
  <c r="J112" i="1" s="1"/>
  <c r="K112" i="1" s="1"/>
  <c r="H116" i="1"/>
  <c r="H120" i="1"/>
  <c r="H124" i="1"/>
  <c r="H128" i="1"/>
  <c r="U136" i="1"/>
  <c r="Q136" i="1"/>
  <c r="I140" i="1"/>
  <c r="L140" i="1"/>
  <c r="H140" i="1"/>
  <c r="AI140" i="1"/>
  <c r="AL141" i="1"/>
  <c r="Q141" i="1" s="1"/>
  <c r="O144" i="1"/>
  <c r="M144" i="1" s="1"/>
  <c r="P144" i="1" s="1"/>
  <c r="J144" i="1" s="1"/>
  <c r="K144" i="1" s="1"/>
  <c r="L145" i="1"/>
  <c r="H145" i="1"/>
  <c r="G145" i="1"/>
  <c r="I145" i="1"/>
  <c r="G146" i="1"/>
  <c r="AI146" i="1"/>
  <c r="L146" i="1"/>
  <c r="H146" i="1"/>
  <c r="R149" i="1"/>
  <c r="S149" i="1" s="1"/>
  <c r="AI149" i="1"/>
  <c r="R150" i="1"/>
  <c r="S150" i="1" s="1"/>
  <c r="I156" i="1"/>
  <c r="L156" i="1"/>
  <c r="H156" i="1"/>
  <c r="G156" i="1"/>
  <c r="AI156" i="1"/>
  <c r="R157" i="1"/>
  <c r="S157" i="1" s="1"/>
  <c r="Z158" i="1"/>
  <c r="Y161" i="1"/>
  <c r="G135" i="1"/>
  <c r="G139" i="1"/>
  <c r="R139" i="1" s="1"/>
  <c r="S139" i="1" s="1"/>
  <c r="G143" i="1"/>
  <c r="G147" i="1"/>
  <c r="G151" i="1"/>
  <c r="H154" i="1"/>
  <c r="L154" i="1"/>
  <c r="G155" i="1"/>
  <c r="R155" i="1" s="1"/>
  <c r="S155" i="1" s="1"/>
  <c r="H158" i="1"/>
  <c r="L158" i="1"/>
  <c r="G159" i="1"/>
  <c r="AI160" i="1"/>
  <c r="I160" i="1"/>
  <c r="O165" i="1"/>
  <c r="M165" i="1" s="1"/>
  <c r="P165" i="1" s="1"/>
  <c r="J165" i="1" s="1"/>
  <c r="K165" i="1" s="1"/>
  <c r="Z167" i="1"/>
  <c r="Z171" i="1"/>
  <c r="Z175" i="1"/>
  <c r="Z179" i="1"/>
  <c r="AB179" i="1" s="1"/>
  <c r="Z183" i="1"/>
  <c r="R160" i="1"/>
  <c r="S160" i="1" s="1"/>
  <c r="I161" i="1"/>
  <c r="L161" i="1"/>
  <c r="H161" i="1"/>
  <c r="AI161" i="1"/>
  <c r="AI164" i="1"/>
  <c r="I164" i="1"/>
  <c r="G164" i="1"/>
  <c r="I165" i="1"/>
  <c r="L165" i="1"/>
  <c r="H165" i="1"/>
  <c r="AI165" i="1"/>
  <c r="AA167" i="1"/>
  <c r="T167" i="1"/>
  <c r="X167" i="1" s="1"/>
  <c r="O167" i="1"/>
  <c r="M167" i="1" s="1"/>
  <c r="P167" i="1" s="1"/>
  <c r="J167" i="1" s="1"/>
  <c r="K167" i="1" s="1"/>
  <c r="Y167" i="1"/>
  <c r="I169" i="1"/>
  <c r="L169" i="1"/>
  <c r="H169" i="1"/>
  <c r="G169" i="1"/>
  <c r="R169" i="1" s="1"/>
  <c r="S169" i="1" s="1"/>
  <c r="AI169" i="1"/>
  <c r="R170" i="1"/>
  <c r="S170" i="1" s="1"/>
  <c r="AA171" i="1"/>
  <c r="AB171" i="1" s="1"/>
  <c r="T171" i="1"/>
  <c r="X171" i="1" s="1"/>
  <c r="O171" i="1"/>
  <c r="M171" i="1" s="1"/>
  <c r="P171" i="1" s="1"/>
  <c r="Y171" i="1"/>
  <c r="I173" i="1"/>
  <c r="L173" i="1"/>
  <c r="H173" i="1"/>
  <c r="G173" i="1"/>
  <c r="AI173" i="1"/>
  <c r="AA175" i="1"/>
  <c r="AB175" i="1" s="1"/>
  <c r="T175" i="1"/>
  <c r="X175" i="1" s="1"/>
  <c r="O175" i="1"/>
  <c r="M175" i="1" s="1"/>
  <c r="P175" i="1" s="1"/>
  <c r="Y175" i="1"/>
  <c r="I177" i="1"/>
  <c r="L177" i="1"/>
  <c r="H177" i="1"/>
  <c r="G177" i="1"/>
  <c r="AI177" i="1"/>
  <c r="AA179" i="1"/>
  <c r="T179" i="1"/>
  <c r="X179" i="1" s="1"/>
  <c r="O179" i="1"/>
  <c r="M179" i="1" s="1"/>
  <c r="P179" i="1" s="1"/>
  <c r="J179" i="1" s="1"/>
  <c r="K179" i="1" s="1"/>
  <c r="Y179" i="1"/>
  <c r="I181" i="1"/>
  <c r="L181" i="1"/>
  <c r="H181" i="1"/>
  <c r="G181" i="1"/>
  <c r="AI181" i="1"/>
  <c r="AA183" i="1"/>
  <c r="T183" i="1"/>
  <c r="X183" i="1" s="1"/>
  <c r="O183" i="1"/>
  <c r="M183" i="1" s="1"/>
  <c r="P183" i="1" s="1"/>
  <c r="J183" i="1" s="1"/>
  <c r="K183" i="1" s="1"/>
  <c r="Y183" i="1"/>
  <c r="R184" i="1"/>
  <c r="S184" i="1" s="1"/>
  <c r="AI154" i="1"/>
  <c r="AI158" i="1"/>
  <c r="Z160" i="1"/>
  <c r="R161" i="1"/>
  <c r="S161" i="1" s="1"/>
  <c r="O161" i="1" s="1"/>
  <c r="M161" i="1" s="1"/>
  <c r="P161" i="1" s="1"/>
  <c r="J161" i="1" s="1"/>
  <c r="K161" i="1" s="1"/>
  <c r="G163" i="1"/>
  <c r="AI163" i="1"/>
  <c r="L163" i="1"/>
  <c r="H163" i="1"/>
  <c r="R164" i="1"/>
  <c r="S164" i="1" s="1"/>
  <c r="Z164" i="1" s="1"/>
  <c r="R165" i="1"/>
  <c r="S165" i="1" s="1"/>
  <c r="AI168" i="1"/>
  <c r="I168" i="1"/>
  <c r="L168" i="1"/>
  <c r="H168" i="1"/>
  <c r="G168" i="1"/>
  <c r="AI172" i="1"/>
  <c r="I172" i="1"/>
  <c r="L172" i="1"/>
  <c r="H172" i="1"/>
  <c r="G172" i="1"/>
  <c r="AI176" i="1"/>
  <c r="I176" i="1"/>
  <c r="L176" i="1"/>
  <c r="H176" i="1"/>
  <c r="G176" i="1"/>
  <c r="R177" i="1"/>
  <c r="S177" i="1" s="1"/>
  <c r="AI180" i="1"/>
  <c r="I180" i="1"/>
  <c r="L180" i="1"/>
  <c r="H180" i="1"/>
  <c r="G180" i="1"/>
  <c r="R181" i="1"/>
  <c r="S181" i="1" s="1"/>
  <c r="Z184" i="1"/>
  <c r="O160" i="1"/>
  <c r="M160" i="1" s="1"/>
  <c r="P160" i="1" s="1"/>
  <c r="J160" i="1" s="1"/>
  <c r="K160" i="1" s="1"/>
  <c r="Z168" i="1"/>
  <c r="R168" i="1"/>
  <c r="S168" i="1" s="1"/>
  <c r="R172" i="1"/>
  <c r="S172" i="1" s="1"/>
  <c r="Z180" i="1"/>
  <c r="R180" i="1"/>
  <c r="S180" i="1" s="1"/>
  <c r="Z188" i="1"/>
  <c r="H167" i="1"/>
  <c r="L167" i="1"/>
  <c r="AB167" i="1"/>
  <c r="H171" i="1"/>
  <c r="L171" i="1"/>
  <c r="H175" i="1"/>
  <c r="L175" i="1"/>
  <c r="H179" i="1"/>
  <c r="L179" i="1"/>
  <c r="H183" i="1"/>
  <c r="L183" i="1"/>
  <c r="AB183" i="1"/>
  <c r="O184" i="1"/>
  <c r="M184" i="1" s="1"/>
  <c r="P184" i="1" s="1"/>
  <c r="J184" i="1" s="1"/>
  <c r="K184" i="1" s="1"/>
  <c r="U186" i="1"/>
  <c r="U187" i="1"/>
  <c r="O188" i="1"/>
  <c r="M188" i="1" s="1"/>
  <c r="P188" i="1" s="1"/>
  <c r="J188" i="1" s="1"/>
  <c r="K188" i="1" s="1"/>
  <c r="L191" i="1"/>
  <c r="H191" i="1"/>
  <c r="G191" i="1"/>
  <c r="AI191" i="1"/>
  <c r="I191" i="1"/>
  <c r="Y192" i="1"/>
  <c r="R192" i="1"/>
  <c r="S192" i="1" s="1"/>
  <c r="R198" i="1"/>
  <c r="S198" i="1" s="1"/>
  <c r="Z198" i="1" s="1"/>
  <c r="AI185" i="1"/>
  <c r="G185" i="1"/>
  <c r="I186" i="1"/>
  <c r="AI186" i="1"/>
  <c r="L187" i="1"/>
  <c r="H187" i="1"/>
  <c r="I187" i="1"/>
  <c r="R189" i="1"/>
  <c r="S189" i="1" s="1"/>
  <c r="I190" i="1"/>
  <c r="G190" i="1"/>
  <c r="R190" i="1" s="1"/>
  <c r="S190" i="1" s="1"/>
  <c r="AI190" i="1"/>
  <c r="R191" i="1"/>
  <c r="S191" i="1" s="1"/>
  <c r="Z191" i="1" s="1"/>
  <c r="Z192" i="1"/>
  <c r="I194" i="1"/>
  <c r="L194" i="1"/>
  <c r="H194" i="1"/>
  <c r="G194" i="1"/>
  <c r="AI194" i="1"/>
  <c r="AI195" i="1"/>
  <c r="H195" i="1"/>
  <c r="L195" i="1"/>
  <c r="G195" i="1"/>
  <c r="I195" i="1"/>
  <c r="G162" i="1"/>
  <c r="G166" i="1"/>
  <c r="AI167" i="1"/>
  <c r="G170" i="1"/>
  <c r="AI171" i="1"/>
  <c r="G174" i="1"/>
  <c r="AI175" i="1"/>
  <c r="G178" i="1"/>
  <c r="R178" i="1" s="1"/>
  <c r="S178" i="1" s="1"/>
  <c r="AI179" i="1"/>
  <c r="G182" i="1"/>
  <c r="AI183" i="1"/>
  <c r="L186" i="1"/>
  <c r="Q186" i="1"/>
  <c r="Q187" i="1"/>
  <c r="R188" i="1"/>
  <c r="S188" i="1" s="1"/>
  <c r="Y188" i="1"/>
  <c r="AI189" i="1"/>
  <c r="L189" i="1"/>
  <c r="H189" i="1"/>
  <c r="G189" i="1"/>
  <c r="R194" i="1"/>
  <c r="S194" i="1" s="1"/>
  <c r="R195" i="1"/>
  <c r="S195" i="1" s="1"/>
  <c r="H162" i="1"/>
  <c r="H166" i="1"/>
  <c r="H170" i="1"/>
  <c r="H174" i="1"/>
  <c r="H178" i="1"/>
  <c r="H182" i="1"/>
  <c r="H185" i="1"/>
  <c r="G186" i="1"/>
  <c r="Y200" i="1"/>
  <c r="H188" i="1"/>
  <c r="L188" i="1"/>
  <c r="H192" i="1"/>
  <c r="L192" i="1"/>
  <c r="G193" i="1"/>
  <c r="H196" i="1"/>
  <c r="AI196" i="1"/>
  <c r="Z203" i="1"/>
  <c r="AB203" i="1" s="1"/>
  <c r="O203" i="1"/>
  <c r="M203" i="1" s="1"/>
  <c r="P203" i="1" s="1"/>
  <c r="J203" i="1" s="1"/>
  <c r="K203" i="1" s="1"/>
  <c r="Y203" i="1"/>
  <c r="I205" i="1"/>
  <c r="L205" i="1"/>
  <c r="H205" i="1"/>
  <c r="G205" i="1"/>
  <c r="AI205" i="1"/>
  <c r="H193" i="1"/>
  <c r="L193" i="1"/>
  <c r="G197" i="1"/>
  <c r="L198" i="1"/>
  <c r="H198" i="1"/>
  <c r="G198" i="1"/>
  <c r="U200" i="1"/>
  <c r="AI204" i="1"/>
  <c r="I204" i="1"/>
  <c r="L204" i="1"/>
  <c r="H204" i="1"/>
  <c r="L197" i="1"/>
  <c r="H197" i="1"/>
  <c r="R199" i="1"/>
  <c r="S199" i="1" s="1"/>
  <c r="Z199" i="1" s="1"/>
  <c r="G199" i="1"/>
  <c r="AI199" i="1"/>
  <c r="AI200" i="1"/>
  <c r="I200" i="1"/>
  <c r="Y201" i="1"/>
  <c r="R201" i="1"/>
  <c r="S201" i="1" s="1"/>
  <c r="Z201" i="1" s="1"/>
  <c r="R204" i="1"/>
  <c r="S204" i="1" s="1"/>
  <c r="R205" i="1"/>
  <c r="S205" i="1" s="1"/>
  <c r="G196" i="1"/>
  <c r="L196" i="1"/>
  <c r="R196" i="1"/>
  <c r="S196" i="1" s="1"/>
  <c r="L200" i="1"/>
  <c r="Q200" i="1"/>
  <c r="I201" i="1"/>
  <c r="L201" i="1"/>
  <c r="H201" i="1"/>
  <c r="L202" i="1"/>
  <c r="H202" i="1"/>
  <c r="G202" i="1"/>
  <c r="R202" i="1" s="1"/>
  <c r="S202" i="1" s="1"/>
  <c r="AI202" i="1"/>
  <c r="Z204" i="1"/>
  <c r="L207" i="1"/>
  <c r="H207" i="1"/>
  <c r="G207" i="1"/>
  <c r="R207" i="1" s="1"/>
  <c r="S207" i="1" s="1"/>
  <c r="AI209" i="1"/>
  <c r="I209" i="1"/>
  <c r="AI210" i="1"/>
  <c r="I210" i="1"/>
  <c r="L210" i="1"/>
  <c r="H210" i="1"/>
  <c r="R212" i="1"/>
  <c r="S212" i="1" s="1"/>
  <c r="Z212" i="1" s="1"/>
  <c r="G213" i="1"/>
  <c r="AI213" i="1"/>
  <c r="I213" i="1"/>
  <c r="AI214" i="1"/>
  <c r="I214" i="1"/>
  <c r="L214" i="1"/>
  <c r="H214" i="1"/>
  <c r="G217" i="1"/>
  <c r="AI217" i="1"/>
  <c r="I217" i="1"/>
  <c r="AI218" i="1"/>
  <c r="I218" i="1"/>
  <c r="L218" i="1"/>
  <c r="H218" i="1"/>
  <c r="G221" i="1"/>
  <c r="AI221" i="1"/>
  <c r="I221" i="1"/>
  <c r="I207" i="1"/>
  <c r="AI207" i="1"/>
  <c r="G208" i="1"/>
  <c r="AI208" i="1"/>
  <c r="R210" i="1"/>
  <c r="S210" i="1" s="1"/>
  <c r="L212" i="1"/>
  <c r="H212" i="1"/>
  <c r="G212" i="1"/>
  <c r="AI212" i="1"/>
  <c r="R213" i="1"/>
  <c r="S213" i="1" s="1"/>
  <c r="Z213" i="1" s="1"/>
  <c r="R214" i="1"/>
  <c r="S214" i="1" s="1"/>
  <c r="L216" i="1"/>
  <c r="H216" i="1"/>
  <c r="G216" i="1"/>
  <c r="R216" i="1" s="1"/>
  <c r="S216" i="1" s="1"/>
  <c r="AI216" i="1"/>
  <c r="R217" i="1"/>
  <c r="S217" i="1" s="1"/>
  <c r="Z217" i="1" s="1"/>
  <c r="L220" i="1"/>
  <c r="H220" i="1"/>
  <c r="G220" i="1"/>
  <c r="AI220" i="1"/>
  <c r="R221" i="1"/>
  <c r="S221" i="1" s="1"/>
  <c r="AI203" i="1"/>
  <c r="G206" i="1"/>
  <c r="AL206" i="1"/>
  <c r="Q206" i="1" s="1"/>
  <c r="L209" i="1"/>
  <c r="Q218" i="1"/>
  <c r="H206" i="1"/>
  <c r="H208" i="1"/>
  <c r="G209" i="1"/>
  <c r="O210" i="1"/>
  <c r="M210" i="1" s="1"/>
  <c r="P210" i="1" s="1"/>
  <c r="J210" i="1" s="1"/>
  <c r="K210" i="1" s="1"/>
  <c r="H213" i="1"/>
  <c r="O214" i="1"/>
  <c r="M214" i="1" s="1"/>
  <c r="P214" i="1" s="1"/>
  <c r="J214" i="1" s="1"/>
  <c r="K214" i="1" s="1"/>
  <c r="H217" i="1"/>
  <c r="H221" i="1"/>
  <c r="G211" i="1"/>
  <c r="G215" i="1"/>
  <c r="G219" i="1"/>
  <c r="H211" i="1"/>
  <c r="H215" i="1"/>
  <c r="H219" i="1"/>
  <c r="T202" i="1" l="1"/>
  <c r="X202" i="1" s="1"/>
  <c r="AA202" i="1"/>
  <c r="Z202" i="1"/>
  <c r="AA190" i="1"/>
  <c r="T190" i="1"/>
  <c r="X190" i="1" s="1"/>
  <c r="Z190" i="1"/>
  <c r="T169" i="1"/>
  <c r="X169" i="1" s="1"/>
  <c r="AA169" i="1"/>
  <c r="Z169" i="1"/>
  <c r="T120" i="1"/>
  <c r="X120" i="1" s="1"/>
  <c r="AA120" i="1"/>
  <c r="Z120" i="1"/>
  <c r="T132" i="1"/>
  <c r="X132" i="1" s="1"/>
  <c r="AA132" i="1"/>
  <c r="Z132" i="1"/>
  <c r="T81" i="1"/>
  <c r="X81" i="1" s="1"/>
  <c r="AA81" i="1"/>
  <c r="Z81" i="1"/>
  <c r="T216" i="1"/>
  <c r="X216" i="1" s="1"/>
  <c r="AA216" i="1"/>
  <c r="Z216" i="1"/>
  <c r="AA139" i="1"/>
  <c r="T139" i="1"/>
  <c r="X139" i="1" s="1"/>
  <c r="Z139" i="1"/>
  <c r="T105" i="1"/>
  <c r="X105" i="1" s="1"/>
  <c r="AA105" i="1"/>
  <c r="Z105" i="1"/>
  <c r="T45" i="1"/>
  <c r="X45" i="1" s="1"/>
  <c r="AA45" i="1"/>
  <c r="Z45" i="1"/>
  <c r="T85" i="1"/>
  <c r="X85" i="1" s="1"/>
  <c r="AA85" i="1"/>
  <c r="Z85" i="1"/>
  <c r="AA55" i="1"/>
  <c r="T55" i="1"/>
  <c r="X55" i="1" s="1"/>
  <c r="Z55" i="1"/>
  <c r="T207" i="1"/>
  <c r="X207" i="1" s="1"/>
  <c r="AA207" i="1"/>
  <c r="Z207" i="1"/>
  <c r="T178" i="1"/>
  <c r="X178" i="1" s="1"/>
  <c r="AA178" i="1"/>
  <c r="Z178" i="1"/>
  <c r="T155" i="1"/>
  <c r="X155" i="1" s="1"/>
  <c r="AA155" i="1"/>
  <c r="Z155" i="1"/>
  <c r="T152" i="1"/>
  <c r="X152" i="1" s="1"/>
  <c r="AA152" i="1"/>
  <c r="Z152" i="1"/>
  <c r="AA44" i="1"/>
  <c r="T44" i="1"/>
  <c r="X44" i="1" s="1"/>
  <c r="Z44" i="1"/>
  <c r="AA36" i="1"/>
  <c r="T36" i="1"/>
  <c r="X36" i="1" s="1"/>
  <c r="Z36" i="1"/>
  <c r="AA28" i="1"/>
  <c r="T28" i="1"/>
  <c r="X28" i="1" s="1"/>
  <c r="Z28" i="1"/>
  <c r="Y219" i="1"/>
  <c r="O219" i="1"/>
  <c r="M219" i="1" s="1"/>
  <c r="P219" i="1" s="1"/>
  <c r="J219" i="1" s="1"/>
  <c r="K219" i="1" s="1"/>
  <c r="R219" i="1"/>
  <c r="S219" i="1" s="1"/>
  <c r="AA221" i="1"/>
  <c r="T221" i="1"/>
  <c r="X221" i="1" s="1"/>
  <c r="Z221" i="1"/>
  <c r="T210" i="1"/>
  <c r="X210" i="1" s="1"/>
  <c r="AA210" i="1"/>
  <c r="AB210" i="1" s="1"/>
  <c r="T194" i="1"/>
  <c r="X194" i="1" s="1"/>
  <c r="AA194" i="1"/>
  <c r="T172" i="1"/>
  <c r="X172" i="1" s="1"/>
  <c r="AA172" i="1"/>
  <c r="T177" i="1"/>
  <c r="X177" i="1" s="1"/>
  <c r="AA177" i="1"/>
  <c r="Y172" i="1"/>
  <c r="O172" i="1"/>
  <c r="M172" i="1" s="1"/>
  <c r="P172" i="1" s="1"/>
  <c r="J172" i="1" s="1"/>
  <c r="K172" i="1" s="1"/>
  <c r="Z210" i="1"/>
  <c r="Y220" i="1"/>
  <c r="O213" i="1"/>
  <c r="M213" i="1" s="1"/>
  <c r="P213" i="1" s="1"/>
  <c r="J213" i="1" s="1"/>
  <c r="K213" i="1" s="1"/>
  <c r="Y213" i="1"/>
  <c r="T205" i="1"/>
  <c r="X205" i="1" s="1"/>
  <c r="AA205" i="1"/>
  <c r="O199" i="1"/>
  <c r="M199" i="1" s="1"/>
  <c r="P199" i="1" s="1"/>
  <c r="J199" i="1" s="1"/>
  <c r="K199" i="1" s="1"/>
  <c r="Y199" i="1"/>
  <c r="Y193" i="1"/>
  <c r="Z194" i="1"/>
  <c r="AA188" i="1"/>
  <c r="AB188" i="1" s="1"/>
  <c r="T188" i="1"/>
  <c r="X188" i="1" s="1"/>
  <c r="Y195" i="1"/>
  <c r="O195" i="1"/>
  <c r="M195" i="1" s="1"/>
  <c r="P195" i="1" s="1"/>
  <c r="J195" i="1" s="1"/>
  <c r="K195" i="1" s="1"/>
  <c r="T180" i="1"/>
  <c r="X180" i="1" s="1"/>
  <c r="AA180" i="1"/>
  <c r="Z161" i="1"/>
  <c r="Y180" i="1"/>
  <c r="O180" i="1"/>
  <c r="M180" i="1" s="1"/>
  <c r="P180" i="1" s="1"/>
  <c r="J180" i="1" s="1"/>
  <c r="K180" i="1" s="1"/>
  <c r="Z177" i="1"/>
  <c r="Y163" i="1"/>
  <c r="Y181" i="1"/>
  <c r="O181" i="1"/>
  <c r="M181" i="1" s="1"/>
  <c r="P181" i="1" s="1"/>
  <c r="J181" i="1" s="1"/>
  <c r="K181" i="1" s="1"/>
  <c r="J175" i="1"/>
  <c r="K175" i="1" s="1"/>
  <c r="AA160" i="1"/>
  <c r="AB160" i="1" s="1"/>
  <c r="T160" i="1"/>
  <c r="X160" i="1" s="1"/>
  <c r="Y147" i="1"/>
  <c r="O147" i="1"/>
  <c r="M147" i="1" s="1"/>
  <c r="P147" i="1" s="1"/>
  <c r="J147" i="1" s="1"/>
  <c r="K147" i="1" s="1"/>
  <c r="R141" i="1"/>
  <c r="S141" i="1" s="1"/>
  <c r="R148" i="1"/>
  <c r="S148" i="1" s="1"/>
  <c r="R133" i="1"/>
  <c r="S133" i="1" s="1"/>
  <c r="O124" i="1"/>
  <c r="M124" i="1" s="1"/>
  <c r="P124" i="1" s="1"/>
  <c r="J124" i="1" s="1"/>
  <c r="K124" i="1" s="1"/>
  <c r="Y124" i="1"/>
  <c r="Y116" i="1"/>
  <c r="Y137" i="1"/>
  <c r="R137" i="1"/>
  <c r="S137" i="1" s="1"/>
  <c r="O137" i="1" s="1"/>
  <c r="M137" i="1" s="1"/>
  <c r="P137" i="1" s="1"/>
  <c r="J137" i="1" s="1"/>
  <c r="K137" i="1" s="1"/>
  <c r="R145" i="1"/>
  <c r="S145" i="1" s="1"/>
  <c r="Y130" i="1"/>
  <c r="O130" i="1"/>
  <c r="M130" i="1" s="1"/>
  <c r="P130" i="1" s="1"/>
  <c r="J130" i="1" s="1"/>
  <c r="K130" i="1" s="1"/>
  <c r="T119" i="1"/>
  <c r="X119" i="1" s="1"/>
  <c r="AA119" i="1"/>
  <c r="Y114" i="1"/>
  <c r="O114" i="1"/>
  <c r="M114" i="1" s="1"/>
  <c r="P114" i="1" s="1"/>
  <c r="J114" i="1" s="1"/>
  <c r="K114" i="1" s="1"/>
  <c r="J129" i="1"/>
  <c r="K129" i="1" s="1"/>
  <c r="Y119" i="1"/>
  <c r="O119" i="1"/>
  <c r="M119" i="1" s="1"/>
  <c r="P119" i="1" s="1"/>
  <c r="J119" i="1" s="1"/>
  <c r="K119" i="1" s="1"/>
  <c r="R116" i="1"/>
  <c r="S116" i="1" s="1"/>
  <c r="J113" i="1"/>
  <c r="K113" i="1" s="1"/>
  <c r="R130" i="1"/>
  <c r="S130" i="1" s="1"/>
  <c r="R114" i="1"/>
  <c r="S114" i="1" s="1"/>
  <c r="Y109" i="1"/>
  <c r="Z108" i="1"/>
  <c r="R95" i="1"/>
  <c r="S95" i="1" s="1"/>
  <c r="T93" i="1"/>
  <c r="X93" i="1" s="1"/>
  <c r="AA93" i="1"/>
  <c r="Y88" i="1"/>
  <c r="R80" i="1"/>
  <c r="S80" i="1" s="1"/>
  <c r="Y100" i="1"/>
  <c r="AA90" i="1"/>
  <c r="AB90" i="1" s="1"/>
  <c r="T90" i="1"/>
  <c r="X90" i="1" s="1"/>
  <c r="Y82" i="1"/>
  <c r="O97" i="1"/>
  <c r="M97" i="1" s="1"/>
  <c r="P97" i="1" s="1"/>
  <c r="J97" i="1" s="1"/>
  <c r="K97" i="1" s="1"/>
  <c r="Y97" i="1"/>
  <c r="O90" i="1"/>
  <c r="M90" i="1" s="1"/>
  <c r="P90" i="1" s="1"/>
  <c r="J90" i="1" s="1"/>
  <c r="K90" i="1" s="1"/>
  <c r="T72" i="1"/>
  <c r="X72" i="1" s="1"/>
  <c r="AA72" i="1"/>
  <c r="Y65" i="1"/>
  <c r="O57" i="1"/>
  <c r="M57" i="1" s="1"/>
  <c r="P57" i="1" s="1"/>
  <c r="J57" i="1" s="1"/>
  <c r="K57" i="1" s="1"/>
  <c r="Y57" i="1"/>
  <c r="R57" i="1"/>
  <c r="S57" i="1" s="1"/>
  <c r="T49" i="1"/>
  <c r="X49" i="1" s="1"/>
  <c r="AA49" i="1"/>
  <c r="AB49" i="1" s="1"/>
  <c r="Z49" i="1"/>
  <c r="T76" i="1"/>
  <c r="X76" i="1" s="1"/>
  <c r="AA76" i="1"/>
  <c r="O69" i="1"/>
  <c r="M69" i="1" s="1"/>
  <c r="P69" i="1" s="1"/>
  <c r="J69" i="1" s="1"/>
  <c r="K69" i="1" s="1"/>
  <c r="Y69" i="1"/>
  <c r="T63" i="1"/>
  <c r="X63" i="1" s="1"/>
  <c r="AA63" i="1"/>
  <c r="Y54" i="1"/>
  <c r="O73" i="1"/>
  <c r="M73" i="1" s="1"/>
  <c r="P73" i="1" s="1"/>
  <c r="J73" i="1" s="1"/>
  <c r="K73" i="1" s="1"/>
  <c r="Y73" i="1"/>
  <c r="T67" i="1"/>
  <c r="X67" i="1" s="1"/>
  <c r="AA67" i="1"/>
  <c r="AB67" i="1" s="1"/>
  <c r="R56" i="1"/>
  <c r="S56" i="1" s="1"/>
  <c r="R54" i="1"/>
  <c r="S54" i="1" s="1"/>
  <c r="R69" i="1"/>
  <c r="S69" i="1" s="1"/>
  <c r="Y64" i="1"/>
  <c r="Z63" i="1"/>
  <c r="R48" i="1"/>
  <c r="S48" i="1" s="1"/>
  <c r="Y41" i="1"/>
  <c r="O41" i="1"/>
  <c r="M41" i="1" s="1"/>
  <c r="P41" i="1" s="1"/>
  <c r="J41" i="1" s="1"/>
  <c r="K41" i="1" s="1"/>
  <c r="Y33" i="1"/>
  <c r="Y25" i="1"/>
  <c r="Y17" i="1"/>
  <c r="T47" i="1"/>
  <c r="X47" i="1" s="1"/>
  <c r="AA47" i="1"/>
  <c r="R41" i="1"/>
  <c r="S41" i="1" s="1"/>
  <c r="Y23" i="1"/>
  <c r="AA22" i="1"/>
  <c r="AB22" i="1" s="1"/>
  <c r="T22" i="1"/>
  <c r="X22" i="1" s="1"/>
  <c r="AA51" i="1"/>
  <c r="AB51" i="1" s="1"/>
  <c r="T51" i="1"/>
  <c r="X51" i="1" s="1"/>
  <c r="Z42" i="1"/>
  <c r="Z34" i="1"/>
  <c r="Z26" i="1"/>
  <c r="Y209" i="1"/>
  <c r="Y208" i="1"/>
  <c r="T212" i="1"/>
  <c r="X212" i="1" s="1"/>
  <c r="AA212" i="1"/>
  <c r="O207" i="1"/>
  <c r="M207" i="1" s="1"/>
  <c r="P207" i="1" s="1"/>
  <c r="J207" i="1" s="1"/>
  <c r="K207" i="1" s="1"/>
  <c r="Y207" i="1"/>
  <c r="O202" i="1"/>
  <c r="M202" i="1" s="1"/>
  <c r="P202" i="1" s="1"/>
  <c r="J202" i="1" s="1"/>
  <c r="K202" i="1" s="1"/>
  <c r="Y202" i="1"/>
  <c r="AA196" i="1"/>
  <c r="Z196" i="1"/>
  <c r="T196" i="1"/>
  <c r="X196" i="1" s="1"/>
  <c r="AA199" i="1"/>
  <c r="AB199" i="1" s="1"/>
  <c r="T199" i="1"/>
  <c r="X199" i="1" s="1"/>
  <c r="AA195" i="1"/>
  <c r="T195" i="1"/>
  <c r="X195" i="1" s="1"/>
  <c r="R187" i="1"/>
  <c r="S187" i="1" s="1"/>
  <c r="Y182" i="1"/>
  <c r="Y174" i="1"/>
  <c r="Y166" i="1"/>
  <c r="Y194" i="1"/>
  <c r="O194" i="1"/>
  <c r="M194" i="1" s="1"/>
  <c r="P194" i="1" s="1"/>
  <c r="J194" i="1" s="1"/>
  <c r="K194" i="1" s="1"/>
  <c r="T189" i="1"/>
  <c r="X189" i="1" s="1"/>
  <c r="AA189" i="1"/>
  <c r="Y185" i="1"/>
  <c r="T198" i="1"/>
  <c r="X198" i="1" s="1"/>
  <c r="AA198" i="1"/>
  <c r="AA192" i="1"/>
  <c r="AB192" i="1" s="1"/>
  <c r="T192" i="1"/>
  <c r="X192" i="1" s="1"/>
  <c r="Z189" i="1"/>
  <c r="T168" i="1"/>
  <c r="X168" i="1" s="1"/>
  <c r="AA168" i="1"/>
  <c r="T181" i="1"/>
  <c r="X181" i="1" s="1"/>
  <c r="AA181" i="1"/>
  <c r="Y176" i="1"/>
  <c r="T165" i="1"/>
  <c r="X165" i="1" s="1"/>
  <c r="AA165" i="1"/>
  <c r="T161" i="1"/>
  <c r="X161" i="1" s="1"/>
  <c r="AA161" i="1"/>
  <c r="AB161" i="1" s="1"/>
  <c r="R182" i="1"/>
  <c r="S182" i="1" s="1"/>
  <c r="O182" i="1" s="1"/>
  <c r="M182" i="1" s="1"/>
  <c r="P182" i="1" s="1"/>
  <c r="J182" i="1" s="1"/>
  <c r="K182" i="1" s="1"/>
  <c r="Y169" i="1"/>
  <c r="O169" i="1"/>
  <c r="M169" i="1" s="1"/>
  <c r="P169" i="1" s="1"/>
  <c r="J169" i="1" s="1"/>
  <c r="K169" i="1" s="1"/>
  <c r="R166" i="1"/>
  <c r="S166" i="1" s="1"/>
  <c r="O166" i="1" s="1"/>
  <c r="M166" i="1" s="1"/>
  <c r="P166" i="1" s="1"/>
  <c r="J166" i="1" s="1"/>
  <c r="K166" i="1" s="1"/>
  <c r="Y143" i="1"/>
  <c r="T157" i="1"/>
  <c r="X157" i="1" s="1"/>
  <c r="AA157" i="1"/>
  <c r="Y156" i="1"/>
  <c r="O156" i="1"/>
  <c r="M156" i="1" s="1"/>
  <c r="P156" i="1" s="1"/>
  <c r="J156" i="1" s="1"/>
  <c r="K156" i="1" s="1"/>
  <c r="AA150" i="1"/>
  <c r="T150" i="1"/>
  <c r="X150" i="1" s="1"/>
  <c r="Y146" i="1"/>
  <c r="O157" i="1"/>
  <c r="M157" i="1" s="1"/>
  <c r="P157" i="1" s="1"/>
  <c r="J157" i="1" s="1"/>
  <c r="K157" i="1" s="1"/>
  <c r="Y157" i="1"/>
  <c r="J154" i="1"/>
  <c r="K154" i="1" s="1"/>
  <c r="AA147" i="1"/>
  <c r="T147" i="1"/>
  <c r="X147" i="1" s="1"/>
  <c r="Y142" i="1"/>
  <c r="T144" i="1"/>
  <c r="X144" i="1" s="1"/>
  <c r="AA144" i="1"/>
  <c r="AB144" i="1" s="1"/>
  <c r="R142" i="1"/>
  <c r="S142" i="1" s="1"/>
  <c r="O150" i="1"/>
  <c r="M150" i="1" s="1"/>
  <c r="P150" i="1" s="1"/>
  <c r="J150" i="1" s="1"/>
  <c r="K150" i="1" s="1"/>
  <c r="Y150" i="1"/>
  <c r="T131" i="1"/>
  <c r="X131" i="1" s="1"/>
  <c r="AA131" i="1"/>
  <c r="Y126" i="1"/>
  <c r="T115" i="1"/>
  <c r="X115" i="1" s="1"/>
  <c r="AA115" i="1"/>
  <c r="T111" i="1"/>
  <c r="X111" i="1" s="1"/>
  <c r="AA111" i="1"/>
  <c r="Y123" i="1"/>
  <c r="O132" i="1"/>
  <c r="M132" i="1" s="1"/>
  <c r="P132" i="1" s="1"/>
  <c r="J132" i="1" s="1"/>
  <c r="K132" i="1" s="1"/>
  <c r="Y132" i="1"/>
  <c r="T118" i="1"/>
  <c r="X118" i="1" s="1"/>
  <c r="AA118" i="1"/>
  <c r="Y111" i="1"/>
  <c r="O111" i="1"/>
  <c r="M111" i="1" s="1"/>
  <c r="P111" i="1" s="1"/>
  <c r="J111" i="1" s="1"/>
  <c r="K111" i="1" s="1"/>
  <c r="O104" i="1"/>
  <c r="M104" i="1" s="1"/>
  <c r="P104" i="1" s="1"/>
  <c r="J104" i="1" s="1"/>
  <c r="K104" i="1" s="1"/>
  <c r="Y104" i="1"/>
  <c r="O89" i="1"/>
  <c r="M89" i="1" s="1"/>
  <c r="P89" i="1" s="1"/>
  <c r="J89" i="1" s="1"/>
  <c r="K89" i="1" s="1"/>
  <c r="Y89" i="1"/>
  <c r="R84" i="1"/>
  <c r="S84" i="1" s="1"/>
  <c r="R107" i="1"/>
  <c r="S107" i="1" s="1"/>
  <c r="O101" i="1"/>
  <c r="M101" i="1" s="1"/>
  <c r="P101" i="1" s="1"/>
  <c r="J101" i="1" s="1"/>
  <c r="K101" i="1" s="1"/>
  <c r="Y101" i="1"/>
  <c r="J99" i="1"/>
  <c r="K99" i="1" s="1"/>
  <c r="R96" i="1"/>
  <c r="S96" i="1" s="1"/>
  <c r="O85" i="1"/>
  <c r="M85" i="1" s="1"/>
  <c r="P85" i="1" s="1"/>
  <c r="J85" i="1" s="1"/>
  <c r="K85" i="1" s="1"/>
  <c r="Y85" i="1"/>
  <c r="T87" i="1"/>
  <c r="X87" i="1" s="1"/>
  <c r="AA87" i="1"/>
  <c r="O81" i="1"/>
  <c r="M81" i="1" s="1"/>
  <c r="P81" i="1" s="1"/>
  <c r="J81" i="1" s="1"/>
  <c r="K81" i="1" s="1"/>
  <c r="Y81" i="1"/>
  <c r="R109" i="1"/>
  <c r="S109" i="1" s="1"/>
  <c r="T99" i="1"/>
  <c r="X99" i="1" s="1"/>
  <c r="AA99" i="1"/>
  <c r="T97" i="1"/>
  <c r="X97" i="1" s="1"/>
  <c r="AA97" i="1"/>
  <c r="T75" i="1"/>
  <c r="X75" i="1" s="1"/>
  <c r="AA75" i="1"/>
  <c r="AB75" i="1" s="1"/>
  <c r="Y68" i="1"/>
  <c r="Y72" i="1"/>
  <c r="O72" i="1"/>
  <c r="M72" i="1" s="1"/>
  <c r="P72" i="1" s="1"/>
  <c r="J72" i="1" s="1"/>
  <c r="K72" i="1" s="1"/>
  <c r="T61" i="1"/>
  <c r="X61" i="1" s="1"/>
  <c r="AA61" i="1"/>
  <c r="R82" i="1"/>
  <c r="S82" i="1" s="1"/>
  <c r="Y76" i="1"/>
  <c r="O76" i="1"/>
  <c r="M76" i="1" s="1"/>
  <c r="P76" i="1" s="1"/>
  <c r="J76" i="1" s="1"/>
  <c r="K76" i="1" s="1"/>
  <c r="Z75" i="1"/>
  <c r="R65" i="1"/>
  <c r="S65" i="1" s="1"/>
  <c r="Y60" i="1"/>
  <c r="R52" i="1"/>
  <c r="S52" i="1" s="1"/>
  <c r="J70" i="1"/>
  <c r="K70" i="1" s="1"/>
  <c r="Y53" i="1"/>
  <c r="R53" i="1"/>
  <c r="S53" i="1" s="1"/>
  <c r="O53" i="1"/>
  <c r="M53" i="1" s="1"/>
  <c r="P53" i="1" s="1"/>
  <c r="J53" i="1" s="1"/>
  <c r="K53" i="1" s="1"/>
  <c r="AA32" i="1"/>
  <c r="T32" i="1"/>
  <c r="X32" i="1" s="1"/>
  <c r="O28" i="1"/>
  <c r="M28" i="1" s="1"/>
  <c r="P28" i="1" s="1"/>
  <c r="J28" i="1" s="1"/>
  <c r="K28" i="1" s="1"/>
  <c r="Y28" i="1"/>
  <c r="T18" i="1"/>
  <c r="X18" i="1" s="1"/>
  <c r="AA18" i="1"/>
  <c r="T20" i="1"/>
  <c r="X20" i="1" s="1"/>
  <c r="AA20" i="1"/>
  <c r="O47" i="1"/>
  <c r="M47" i="1" s="1"/>
  <c r="P47" i="1" s="1"/>
  <c r="J47" i="1" s="1"/>
  <c r="K47" i="1" s="1"/>
  <c r="Y47" i="1"/>
  <c r="O39" i="1"/>
  <c r="M39" i="1" s="1"/>
  <c r="P39" i="1" s="1"/>
  <c r="J39" i="1" s="1"/>
  <c r="K39" i="1" s="1"/>
  <c r="Y39" i="1"/>
  <c r="O31" i="1"/>
  <c r="M31" i="1" s="1"/>
  <c r="P31" i="1" s="1"/>
  <c r="J31" i="1" s="1"/>
  <c r="K31" i="1" s="1"/>
  <c r="Y31" i="1"/>
  <c r="Y24" i="1"/>
  <c r="O32" i="1"/>
  <c r="M32" i="1" s="1"/>
  <c r="P32" i="1" s="1"/>
  <c r="J32" i="1" s="1"/>
  <c r="K32" i="1" s="1"/>
  <c r="Y32" i="1"/>
  <c r="T27" i="1"/>
  <c r="X27" i="1" s="1"/>
  <c r="AA27" i="1"/>
  <c r="O18" i="1"/>
  <c r="M18" i="1" s="1"/>
  <c r="P18" i="1" s="1"/>
  <c r="J18" i="1" s="1"/>
  <c r="K18" i="1" s="1"/>
  <c r="T46" i="1"/>
  <c r="X46" i="1" s="1"/>
  <c r="AA46" i="1"/>
  <c r="AB46" i="1" s="1"/>
  <c r="T38" i="1"/>
  <c r="X38" i="1" s="1"/>
  <c r="AA38" i="1"/>
  <c r="AB38" i="1" s="1"/>
  <c r="T30" i="1"/>
  <c r="X30" i="1" s="1"/>
  <c r="AA30" i="1"/>
  <c r="AB30" i="1" s="1"/>
  <c r="R218" i="1"/>
  <c r="S218" i="1" s="1"/>
  <c r="Y215" i="1"/>
  <c r="R215" i="1"/>
  <c r="S215" i="1" s="1"/>
  <c r="T214" i="1"/>
  <c r="X214" i="1" s="1"/>
  <c r="AA214" i="1"/>
  <c r="O221" i="1"/>
  <c r="M221" i="1" s="1"/>
  <c r="P221" i="1" s="1"/>
  <c r="J221" i="1" s="1"/>
  <c r="K221" i="1" s="1"/>
  <c r="Y221" i="1"/>
  <c r="T201" i="1"/>
  <c r="X201" i="1" s="1"/>
  <c r="AA201" i="1"/>
  <c r="AB201" i="1" s="1"/>
  <c r="Y162" i="1"/>
  <c r="R162" i="1"/>
  <c r="S162" i="1" s="1"/>
  <c r="O162" i="1" s="1"/>
  <c r="M162" i="1" s="1"/>
  <c r="P162" i="1" s="1"/>
  <c r="J162" i="1" s="1"/>
  <c r="K162" i="1" s="1"/>
  <c r="T191" i="1"/>
  <c r="X191" i="1" s="1"/>
  <c r="AA191" i="1"/>
  <c r="Y173" i="1"/>
  <c r="T170" i="1"/>
  <c r="X170" i="1" s="1"/>
  <c r="AA170" i="1"/>
  <c r="Y139" i="1"/>
  <c r="O139" i="1"/>
  <c r="M139" i="1" s="1"/>
  <c r="P139" i="1" s="1"/>
  <c r="J139" i="1" s="1"/>
  <c r="K139" i="1" s="1"/>
  <c r="R136" i="1"/>
  <c r="S136" i="1" s="1"/>
  <c r="Y128" i="1"/>
  <c r="O120" i="1"/>
  <c r="M120" i="1" s="1"/>
  <c r="P120" i="1" s="1"/>
  <c r="J120" i="1" s="1"/>
  <c r="K120" i="1" s="1"/>
  <c r="Y120" i="1"/>
  <c r="T153" i="1"/>
  <c r="X153" i="1" s="1"/>
  <c r="AA153" i="1"/>
  <c r="Y152" i="1"/>
  <c r="O152" i="1"/>
  <c r="M152" i="1" s="1"/>
  <c r="P152" i="1" s="1"/>
  <c r="J152" i="1" s="1"/>
  <c r="K152" i="1" s="1"/>
  <c r="Y138" i="1"/>
  <c r="T156" i="1"/>
  <c r="X156" i="1" s="1"/>
  <c r="AA156" i="1"/>
  <c r="AB156" i="1" s="1"/>
  <c r="T140" i="1"/>
  <c r="X140" i="1" s="1"/>
  <c r="AA140" i="1"/>
  <c r="AB140" i="1" s="1"/>
  <c r="O140" i="1"/>
  <c r="M140" i="1" s="1"/>
  <c r="P140" i="1" s="1"/>
  <c r="J140" i="1" s="1"/>
  <c r="K140" i="1" s="1"/>
  <c r="T127" i="1"/>
  <c r="X127" i="1" s="1"/>
  <c r="AA127" i="1"/>
  <c r="Y122" i="1"/>
  <c r="Y127" i="1"/>
  <c r="O127" i="1"/>
  <c r="M127" i="1" s="1"/>
  <c r="P127" i="1" s="1"/>
  <c r="J127" i="1" s="1"/>
  <c r="K127" i="1" s="1"/>
  <c r="T124" i="1"/>
  <c r="X124" i="1" s="1"/>
  <c r="AA124" i="1"/>
  <c r="AB124" i="1" s="1"/>
  <c r="AA134" i="1"/>
  <c r="T134" i="1"/>
  <c r="X134" i="1" s="1"/>
  <c r="R122" i="1"/>
  <c r="S122" i="1" s="1"/>
  <c r="O122" i="1" s="1"/>
  <c r="M122" i="1" s="1"/>
  <c r="P122" i="1" s="1"/>
  <c r="J122" i="1" s="1"/>
  <c r="K122" i="1" s="1"/>
  <c r="O105" i="1"/>
  <c r="M105" i="1" s="1"/>
  <c r="P105" i="1" s="1"/>
  <c r="J105" i="1" s="1"/>
  <c r="K105" i="1" s="1"/>
  <c r="Y105" i="1"/>
  <c r="R100" i="1"/>
  <c r="S100" i="1" s="1"/>
  <c r="O100" i="1" s="1"/>
  <c r="M100" i="1" s="1"/>
  <c r="P100" i="1" s="1"/>
  <c r="J100" i="1" s="1"/>
  <c r="K100" i="1" s="1"/>
  <c r="AA94" i="1"/>
  <c r="T94" i="1"/>
  <c r="X94" i="1" s="1"/>
  <c r="AA92" i="1"/>
  <c r="T92" i="1"/>
  <c r="X92" i="1" s="1"/>
  <c r="R83" i="1"/>
  <c r="S83" i="1" s="1"/>
  <c r="AA104" i="1"/>
  <c r="AB104" i="1" s="1"/>
  <c r="T104" i="1"/>
  <c r="X104" i="1" s="1"/>
  <c r="T89" i="1"/>
  <c r="X89" i="1" s="1"/>
  <c r="AA89" i="1"/>
  <c r="AB89" i="1" s="1"/>
  <c r="T101" i="1"/>
  <c r="X101" i="1" s="1"/>
  <c r="AA101" i="1"/>
  <c r="AB101" i="1" s="1"/>
  <c r="Z94" i="1"/>
  <c r="T108" i="1"/>
  <c r="X108" i="1" s="1"/>
  <c r="AA108" i="1"/>
  <c r="AB108" i="1" s="1"/>
  <c r="O92" i="1"/>
  <c r="M92" i="1" s="1"/>
  <c r="P92" i="1" s="1"/>
  <c r="J92" i="1" s="1"/>
  <c r="K92" i="1" s="1"/>
  <c r="Y92" i="1"/>
  <c r="T73" i="1"/>
  <c r="X73" i="1" s="1"/>
  <c r="AA73" i="1"/>
  <c r="Y58" i="1"/>
  <c r="Z92" i="1"/>
  <c r="T77" i="1"/>
  <c r="X77" i="1" s="1"/>
  <c r="AA77" i="1"/>
  <c r="J62" i="1"/>
  <c r="K62" i="1" s="1"/>
  <c r="J66" i="1"/>
  <c r="K66" i="1" s="1"/>
  <c r="R68" i="1"/>
  <c r="S68" i="1" s="1"/>
  <c r="Y45" i="1"/>
  <c r="O45" i="1"/>
  <c r="M45" i="1" s="1"/>
  <c r="P45" i="1" s="1"/>
  <c r="J45" i="1" s="1"/>
  <c r="K45" i="1" s="1"/>
  <c r="Y37" i="1"/>
  <c r="Y29" i="1"/>
  <c r="Y21" i="1"/>
  <c r="AA50" i="1"/>
  <c r="AB50" i="1" s="1"/>
  <c r="T50" i="1"/>
  <c r="X50" i="1" s="1"/>
  <c r="Z47" i="1"/>
  <c r="AA40" i="1"/>
  <c r="T40" i="1"/>
  <c r="X40" i="1" s="1"/>
  <c r="O36" i="1"/>
  <c r="M36" i="1" s="1"/>
  <c r="P36" i="1" s="1"/>
  <c r="J36" i="1" s="1"/>
  <c r="K36" i="1" s="1"/>
  <c r="Y36" i="1"/>
  <c r="T31" i="1"/>
  <c r="X31" i="1" s="1"/>
  <c r="AA31" i="1"/>
  <c r="AB31" i="1" s="1"/>
  <c r="R25" i="1"/>
  <c r="S25" i="1" s="1"/>
  <c r="O25" i="1" s="1"/>
  <c r="M25" i="1" s="1"/>
  <c r="P25" i="1" s="1"/>
  <c r="J25" i="1" s="1"/>
  <c r="K25" i="1" s="1"/>
  <c r="Z40" i="1"/>
  <c r="Z32" i="1"/>
  <c r="O49" i="1"/>
  <c r="M49" i="1" s="1"/>
  <c r="P49" i="1" s="1"/>
  <c r="J49" i="1" s="1"/>
  <c r="K49" i="1" s="1"/>
  <c r="O40" i="1"/>
  <c r="M40" i="1" s="1"/>
  <c r="P40" i="1" s="1"/>
  <c r="J40" i="1" s="1"/>
  <c r="K40" i="1" s="1"/>
  <c r="Y40" i="1"/>
  <c r="T35" i="1"/>
  <c r="X35" i="1" s="1"/>
  <c r="AA35" i="1"/>
  <c r="R29" i="1"/>
  <c r="S29" i="1" s="1"/>
  <c r="R24" i="1"/>
  <c r="S24" i="1" s="1"/>
  <c r="Y20" i="1"/>
  <c r="O20" i="1"/>
  <c r="M20" i="1" s="1"/>
  <c r="P20" i="1" s="1"/>
  <c r="J20" i="1" s="1"/>
  <c r="K20" i="1" s="1"/>
  <c r="R206" i="1"/>
  <c r="S206" i="1" s="1"/>
  <c r="O216" i="1"/>
  <c r="M216" i="1" s="1"/>
  <c r="P216" i="1" s="1"/>
  <c r="J216" i="1" s="1"/>
  <c r="K216" i="1" s="1"/>
  <c r="Y216" i="1"/>
  <c r="O212" i="1"/>
  <c r="M212" i="1" s="1"/>
  <c r="P212" i="1" s="1"/>
  <c r="J212" i="1" s="1"/>
  <c r="K212" i="1" s="1"/>
  <c r="Y212" i="1"/>
  <c r="Y197" i="1"/>
  <c r="R186" i="1"/>
  <c r="S186" i="1" s="1"/>
  <c r="O186" i="1" s="1"/>
  <c r="M186" i="1" s="1"/>
  <c r="P186" i="1" s="1"/>
  <c r="J186" i="1" s="1"/>
  <c r="K186" i="1" s="1"/>
  <c r="Y190" i="1"/>
  <c r="O190" i="1"/>
  <c r="M190" i="1" s="1"/>
  <c r="P190" i="1" s="1"/>
  <c r="J190" i="1" s="1"/>
  <c r="K190" i="1" s="1"/>
  <c r="O191" i="1"/>
  <c r="M191" i="1" s="1"/>
  <c r="P191" i="1" s="1"/>
  <c r="J191" i="1" s="1"/>
  <c r="K191" i="1" s="1"/>
  <c r="Y191" i="1"/>
  <c r="Y211" i="1"/>
  <c r="O211" i="1"/>
  <c r="M211" i="1" s="1"/>
  <c r="P211" i="1" s="1"/>
  <c r="J211" i="1" s="1"/>
  <c r="K211" i="1" s="1"/>
  <c r="R211" i="1"/>
  <c r="S211" i="1" s="1"/>
  <c r="Z214" i="1"/>
  <c r="Y206" i="1"/>
  <c r="O206" i="1"/>
  <c r="M206" i="1" s="1"/>
  <c r="P206" i="1" s="1"/>
  <c r="J206" i="1" s="1"/>
  <c r="K206" i="1" s="1"/>
  <c r="AA217" i="1"/>
  <c r="T217" i="1"/>
  <c r="X217" i="1" s="1"/>
  <c r="AA213" i="1"/>
  <c r="AB213" i="1" s="1"/>
  <c r="T213" i="1"/>
  <c r="X213" i="1" s="1"/>
  <c r="R209" i="1"/>
  <c r="S209" i="1" s="1"/>
  <c r="R220" i="1"/>
  <c r="S220" i="1" s="1"/>
  <c r="O217" i="1"/>
  <c r="M217" i="1" s="1"/>
  <c r="P217" i="1" s="1"/>
  <c r="J217" i="1" s="1"/>
  <c r="K217" i="1" s="1"/>
  <c r="Y217" i="1"/>
  <c r="R208" i="1"/>
  <c r="S208" i="1" s="1"/>
  <c r="R200" i="1"/>
  <c r="S200" i="1" s="1"/>
  <c r="Y196" i="1"/>
  <c r="O196" i="1"/>
  <c r="M196" i="1" s="1"/>
  <c r="P196" i="1" s="1"/>
  <c r="J196" i="1" s="1"/>
  <c r="K196" i="1" s="1"/>
  <c r="T204" i="1"/>
  <c r="X204" i="1" s="1"/>
  <c r="AA204" i="1"/>
  <c r="AB204" i="1" s="1"/>
  <c r="O201" i="1"/>
  <c r="M201" i="1" s="1"/>
  <c r="P201" i="1" s="1"/>
  <c r="J201" i="1" s="1"/>
  <c r="K201" i="1" s="1"/>
  <c r="Z205" i="1"/>
  <c r="O198" i="1"/>
  <c r="M198" i="1" s="1"/>
  <c r="P198" i="1" s="1"/>
  <c r="J198" i="1" s="1"/>
  <c r="K198" i="1" s="1"/>
  <c r="Y198" i="1"/>
  <c r="Y205" i="1"/>
  <c r="O205" i="1"/>
  <c r="M205" i="1" s="1"/>
  <c r="P205" i="1" s="1"/>
  <c r="J205" i="1" s="1"/>
  <c r="K205" i="1" s="1"/>
  <c r="O204" i="1"/>
  <c r="M204" i="1" s="1"/>
  <c r="P204" i="1" s="1"/>
  <c r="J204" i="1" s="1"/>
  <c r="K204" i="1" s="1"/>
  <c r="Z195" i="1"/>
  <c r="R197" i="1"/>
  <c r="S197" i="1" s="1"/>
  <c r="Y186" i="1"/>
  <c r="O189" i="1"/>
  <c r="M189" i="1" s="1"/>
  <c r="P189" i="1" s="1"/>
  <c r="J189" i="1" s="1"/>
  <c r="K189" i="1" s="1"/>
  <c r="Y189" i="1"/>
  <c r="O178" i="1"/>
  <c r="M178" i="1" s="1"/>
  <c r="P178" i="1" s="1"/>
  <c r="J178" i="1" s="1"/>
  <c r="K178" i="1" s="1"/>
  <c r="Y178" i="1"/>
  <c r="O170" i="1"/>
  <c r="M170" i="1" s="1"/>
  <c r="P170" i="1" s="1"/>
  <c r="J170" i="1" s="1"/>
  <c r="K170" i="1" s="1"/>
  <c r="Y170" i="1"/>
  <c r="R185" i="1"/>
  <c r="S185" i="1" s="1"/>
  <c r="R193" i="1"/>
  <c r="S193" i="1" s="1"/>
  <c r="O193" i="1" s="1"/>
  <c r="M193" i="1" s="1"/>
  <c r="P193" i="1" s="1"/>
  <c r="J193" i="1" s="1"/>
  <c r="K193" i="1" s="1"/>
  <c r="O192" i="1"/>
  <c r="M192" i="1" s="1"/>
  <c r="P192" i="1" s="1"/>
  <c r="J192" i="1" s="1"/>
  <c r="K192" i="1" s="1"/>
  <c r="R176" i="1"/>
  <c r="S176" i="1" s="1"/>
  <c r="Z172" i="1"/>
  <c r="Z165" i="1"/>
  <c r="Z181" i="1"/>
  <c r="R173" i="1"/>
  <c r="S173" i="1" s="1"/>
  <c r="Z170" i="1"/>
  <c r="Y168" i="1"/>
  <c r="O168" i="1"/>
  <c r="M168" i="1" s="1"/>
  <c r="P168" i="1" s="1"/>
  <c r="J168" i="1" s="1"/>
  <c r="K168" i="1" s="1"/>
  <c r="AA164" i="1"/>
  <c r="T164" i="1"/>
  <c r="X164" i="1" s="1"/>
  <c r="AA184" i="1"/>
  <c r="AB184" i="1" s="1"/>
  <c r="T184" i="1"/>
  <c r="X184" i="1" s="1"/>
  <c r="Y177" i="1"/>
  <c r="O177" i="1"/>
  <c r="M177" i="1" s="1"/>
  <c r="P177" i="1" s="1"/>
  <c r="J177" i="1" s="1"/>
  <c r="K177" i="1" s="1"/>
  <c r="R174" i="1"/>
  <c r="S174" i="1" s="1"/>
  <c r="J171" i="1"/>
  <c r="K171" i="1" s="1"/>
  <c r="Y164" i="1"/>
  <c r="O164" i="1"/>
  <c r="M164" i="1" s="1"/>
  <c r="P164" i="1" s="1"/>
  <c r="J164" i="1" s="1"/>
  <c r="K164" i="1" s="1"/>
  <c r="R163" i="1"/>
  <c r="S163" i="1" s="1"/>
  <c r="O163" i="1" s="1"/>
  <c r="M163" i="1" s="1"/>
  <c r="P163" i="1" s="1"/>
  <c r="J163" i="1" s="1"/>
  <c r="K163" i="1" s="1"/>
  <c r="Y159" i="1"/>
  <c r="O159" i="1"/>
  <c r="M159" i="1" s="1"/>
  <c r="P159" i="1" s="1"/>
  <c r="J159" i="1" s="1"/>
  <c r="K159" i="1" s="1"/>
  <c r="Y155" i="1"/>
  <c r="O155" i="1"/>
  <c r="M155" i="1" s="1"/>
  <c r="P155" i="1" s="1"/>
  <c r="J155" i="1" s="1"/>
  <c r="K155" i="1" s="1"/>
  <c r="Y151" i="1"/>
  <c r="O151" i="1"/>
  <c r="M151" i="1" s="1"/>
  <c r="P151" i="1" s="1"/>
  <c r="J151" i="1" s="1"/>
  <c r="K151" i="1" s="1"/>
  <c r="O135" i="1"/>
  <c r="M135" i="1" s="1"/>
  <c r="P135" i="1" s="1"/>
  <c r="J135" i="1" s="1"/>
  <c r="K135" i="1" s="1"/>
  <c r="Y135" i="1"/>
  <c r="R159" i="1"/>
  <c r="S159" i="1" s="1"/>
  <c r="Z157" i="1"/>
  <c r="R151" i="1"/>
  <c r="S151" i="1" s="1"/>
  <c r="T149" i="1"/>
  <c r="X149" i="1" s="1"/>
  <c r="AA149" i="1"/>
  <c r="O145" i="1"/>
  <c r="M145" i="1" s="1"/>
  <c r="P145" i="1" s="1"/>
  <c r="J145" i="1" s="1"/>
  <c r="K145" i="1" s="1"/>
  <c r="Y145" i="1"/>
  <c r="Z150" i="1"/>
  <c r="R146" i="1"/>
  <c r="S146" i="1" s="1"/>
  <c r="O141" i="1"/>
  <c r="M141" i="1" s="1"/>
  <c r="P141" i="1" s="1"/>
  <c r="J141" i="1" s="1"/>
  <c r="K141" i="1" s="1"/>
  <c r="Y141" i="1"/>
  <c r="R143" i="1"/>
  <c r="S143" i="1" s="1"/>
  <c r="R135" i="1"/>
  <c r="S135" i="1" s="1"/>
  <c r="J158" i="1"/>
  <c r="K158" i="1" s="1"/>
  <c r="O153" i="1"/>
  <c r="M153" i="1" s="1"/>
  <c r="P153" i="1" s="1"/>
  <c r="J153" i="1" s="1"/>
  <c r="K153" i="1" s="1"/>
  <c r="Y153" i="1"/>
  <c r="O149" i="1"/>
  <c r="M149" i="1" s="1"/>
  <c r="P149" i="1" s="1"/>
  <c r="J149" i="1" s="1"/>
  <c r="K149" i="1" s="1"/>
  <c r="Y149" i="1"/>
  <c r="Z147" i="1"/>
  <c r="R138" i="1"/>
  <c r="S138" i="1" s="1"/>
  <c r="O138" i="1" s="1"/>
  <c r="M138" i="1" s="1"/>
  <c r="P138" i="1" s="1"/>
  <c r="J138" i="1" s="1"/>
  <c r="K138" i="1" s="1"/>
  <c r="O134" i="1"/>
  <c r="M134" i="1" s="1"/>
  <c r="P134" i="1" s="1"/>
  <c r="J134" i="1" s="1"/>
  <c r="K134" i="1" s="1"/>
  <c r="Y134" i="1"/>
  <c r="Z131" i="1"/>
  <c r="R123" i="1"/>
  <c r="S123" i="1" s="1"/>
  <c r="Y118" i="1"/>
  <c r="O118" i="1"/>
  <c r="M118" i="1" s="1"/>
  <c r="P118" i="1" s="1"/>
  <c r="J118" i="1" s="1"/>
  <c r="K118" i="1" s="1"/>
  <c r="Z115" i="1"/>
  <c r="AA110" i="1"/>
  <c r="T110" i="1"/>
  <c r="X110" i="1" s="1"/>
  <c r="Y131" i="1"/>
  <c r="O131" i="1"/>
  <c r="M131" i="1" s="1"/>
  <c r="P131" i="1" s="1"/>
  <c r="J131" i="1" s="1"/>
  <c r="K131" i="1" s="1"/>
  <c r="R128" i="1"/>
  <c r="S128" i="1" s="1"/>
  <c r="O128" i="1" s="1"/>
  <c r="M128" i="1" s="1"/>
  <c r="P128" i="1" s="1"/>
  <c r="J128" i="1" s="1"/>
  <c r="K128" i="1" s="1"/>
  <c r="J125" i="1"/>
  <c r="K125" i="1" s="1"/>
  <c r="Y115" i="1"/>
  <c r="O115" i="1"/>
  <c r="M115" i="1" s="1"/>
  <c r="P115" i="1" s="1"/>
  <c r="J115" i="1" s="1"/>
  <c r="K115" i="1" s="1"/>
  <c r="R126" i="1"/>
  <c r="S126" i="1" s="1"/>
  <c r="Z97" i="1"/>
  <c r="AA106" i="1"/>
  <c r="AB106" i="1" s="1"/>
  <c r="T106" i="1"/>
  <c r="X106" i="1" s="1"/>
  <c r="R91" i="1"/>
  <c r="S91" i="1" s="1"/>
  <c r="Z87" i="1"/>
  <c r="T103" i="1"/>
  <c r="X103" i="1" s="1"/>
  <c r="AA103" i="1"/>
  <c r="AB103" i="1" s="1"/>
  <c r="Z99" i="1"/>
  <c r="O96" i="1"/>
  <c r="M96" i="1" s="1"/>
  <c r="P96" i="1" s="1"/>
  <c r="J96" i="1" s="1"/>
  <c r="K96" i="1" s="1"/>
  <c r="Y96" i="1"/>
  <c r="Z110" i="1"/>
  <c r="O93" i="1"/>
  <c r="M93" i="1" s="1"/>
  <c r="P93" i="1" s="1"/>
  <c r="J93" i="1" s="1"/>
  <c r="K93" i="1" s="1"/>
  <c r="Y93" i="1"/>
  <c r="R88" i="1"/>
  <c r="S88" i="1" s="1"/>
  <c r="O88" i="1" s="1"/>
  <c r="M88" i="1" s="1"/>
  <c r="P88" i="1" s="1"/>
  <c r="J88" i="1" s="1"/>
  <c r="K88" i="1" s="1"/>
  <c r="Y55" i="1"/>
  <c r="O55" i="1"/>
  <c r="M55" i="1" s="1"/>
  <c r="P55" i="1" s="1"/>
  <c r="J55" i="1" s="1"/>
  <c r="K55" i="1" s="1"/>
  <c r="Y79" i="1"/>
  <c r="J74" i="1"/>
  <c r="K74" i="1" s="1"/>
  <c r="J78" i="1"/>
  <c r="K78" i="1" s="1"/>
  <c r="Z73" i="1"/>
  <c r="R60" i="1"/>
  <c r="S60" i="1" s="1"/>
  <c r="R58" i="1"/>
  <c r="S58" i="1" s="1"/>
  <c r="Z77" i="1"/>
  <c r="R64" i="1"/>
  <c r="S64" i="1" s="1"/>
  <c r="O64" i="1" s="1"/>
  <c r="M64" i="1" s="1"/>
  <c r="P64" i="1" s="1"/>
  <c r="J64" i="1" s="1"/>
  <c r="K64" i="1" s="1"/>
  <c r="Z61" i="1"/>
  <c r="R17" i="1"/>
  <c r="S17" i="1" s="1"/>
  <c r="R79" i="1"/>
  <c r="S79" i="1" s="1"/>
  <c r="O77" i="1"/>
  <c r="M77" i="1" s="1"/>
  <c r="P77" i="1" s="1"/>
  <c r="J77" i="1" s="1"/>
  <c r="K77" i="1" s="1"/>
  <c r="Y77" i="1"/>
  <c r="T71" i="1"/>
  <c r="X71" i="1" s="1"/>
  <c r="AA71" i="1"/>
  <c r="AB71" i="1" s="1"/>
  <c r="O61" i="1"/>
  <c r="M61" i="1" s="1"/>
  <c r="P61" i="1" s="1"/>
  <c r="J61" i="1" s="1"/>
  <c r="K61" i="1" s="1"/>
  <c r="Y61" i="1"/>
  <c r="O44" i="1"/>
  <c r="M44" i="1" s="1"/>
  <c r="P44" i="1" s="1"/>
  <c r="J44" i="1" s="1"/>
  <c r="K44" i="1" s="1"/>
  <c r="Y44" i="1"/>
  <c r="T39" i="1"/>
  <c r="X39" i="1" s="1"/>
  <c r="AA39" i="1"/>
  <c r="AB39" i="1" s="1"/>
  <c r="R33" i="1"/>
  <c r="S33" i="1" s="1"/>
  <c r="R21" i="1"/>
  <c r="S21" i="1" s="1"/>
  <c r="O21" i="1" s="1"/>
  <c r="M21" i="1" s="1"/>
  <c r="P21" i="1" s="1"/>
  <c r="J21" i="1" s="1"/>
  <c r="K21" i="1" s="1"/>
  <c r="AA19" i="1"/>
  <c r="AB19" i="1" s="1"/>
  <c r="T19" i="1"/>
  <c r="X19" i="1" s="1"/>
  <c r="O19" i="1"/>
  <c r="M19" i="1" s="1"/>
  <c r="P19" i="1" s="1"/>
  <c r="J19" i="1" s="1"/>
  <c r="K19" i="1" s="1"/>
  <c r="Y19" i="1"/>
  <c r="T42" i="1"/>
  <c r="X42" i="1" s="1"/>
  <c r="AA42" i="1"/>
  <c r="AB42" i="1" s="1"/>
  <c r="T34" i="1"/>
  <c r="X34" i="1" s="1"/>
  <c r="AA34" i="1"/>
  <c r="AB34" i="1" s="1"/>
  <c r="T26" i="1"/>
  <c r="X26" i="1" s="1"/>
  <c r="AA26" i="1"/>
  <c r="AB26" i="1" s="1"/>
  <c r="Z18" i="1"/>
  <c r="O48" i="1"/>
  <c r="M48" i="1" s="1"/>
  <c r="P48" i="1" s="1"/>
  <c r="J48" i="1" s="1"/>
  <c r="K48" i="1" s="1"/>
  <c r="Y48" i="1"/>
  <c r="T43" i="1"/>
  <c r="X43" i="1" s="1"/>
  <c r="AA43" i="1"/>
  <c r="R37" i="1"/>
  <c r="S37" i="1" s="1"/>
  <c r="Z27" i="1"/>
  <c r="Z20" i="1"/>
  <c r="O43" i="1"/>
  <c r="M43" i="1" s="1"/>
  <c r="P43" i="1" s="1"/>
  <c r="J43" i="1" s="1"/>
  <c r="K43" i="1" s="1"/>
  <c r="Y43" i="1"/>
  <c r="O35" i="1"/>
  <c r="M35" i="1" s="1"/>
  <c r="P35" i="1" s="1"/>
  <c r="J35" i="1" s="1"/>
  <c r="K35" i="1" s="1"/>
  <c r="Y35" i="1"/>
  <c r="O27" i="1"/>
  <c r="M27" i="1" s="1"/>
  <c r="P27" i="1" s="1"/>
  <c r="J27" i="1" s="1"/>
  <c r="K27" i="1" s="1"/>
  <c r="Y27" i="1"/>
  <c r="R23" i="1"/>
  <c r="S23" i="1" s="1"/>
  <c r="T23" i="1" l="1"/>
  <c r="X23" i="1" s="1"/>
  <c r="AA23" i="1"/>
  <c r="AB23" i="1" s="1"/>
  <c r="Z23" i="1"/>
  <c r="T37" i="1"/>
  <c r="X37" i="1" s="1"/>
  <c r="AA37" i="1"/>
  <c r="Z37" i="1"/>
  <c r="T79" i="1"/>
  <c r="X79" i="1" s="1"/>
  <c r="AA79" i="1"/>
  <c r="Z79" i="1"/>
  <c r="T173" i="1"/>
  <c r="X173" i="1" s="1"/>
  <c r="AA173" i="1"/>
  <c r="AB173" i="1" s="1"/>
  <c r="Z173" i="1"/>
  <c r="T197" i="1"/>
  <c r="X197" i="1" s="1"/>
  <c r="AA197" i="1"/>
  <c r="AB197" i="1" s="1"/>
  <c r="Z197" i="1"/>
  <c r="T33" i="1"/>
  <c r="X33" i="1" s="1"/>
  <c r="AA33" i="1"/>
  <c r="Z33" i="1"/>
  <c r="T17" i="1"/>
  <c r="X17" i="1" s="1"/>
  <c r="AA17" i="1"/>
  <c r="Z17" i="1"/>
  <c r="AA58" i="1"/>
  <c r="AB58" i="1" s="1"/>
  <c r="T58" i="1"/>
  <c r="X58" i="1" s="1"/>
  <c r="Z58" i="1"/>
  <c r="T91" i="1"/>
  <c r="X91" i="1" s="1"/>
  <c r="AA91" i="1"/>
  <c r="AB91" i="1" s="1"/>
  <c r="O91" i="1"/>
  <c r="M91" i="1" s="1"/>
  <c r="P91" i="1" s="1"/>
  <c r="J91" i="1" s="1"/>
  <c r="K91" i="1" s="1"/>
  <c r="Z91" i="1"/>
  <c r="AA135" i="1"/>
  <c r="T135" i="1"/>
  <c r="X135" i="1" s="1"/>
  <c r="Z135" i="1"/>
  <c r="AA146" i="1"/>
  <c r="T146" i="1"/>
  <c r="X146" i="1" s="1"/>
  <c r="Z146" i="1"/>
  <c r="AB149" i="1"/>
  <c r="T159" i="1"/>
  <c r="X159" i="1" s="1"/>
  <c r="AA159" i="1"/>
  <c r="Z159" i="1"/>
  <c r="O197" i="1"/>
  <c r="M197" i="1" s="1"/>
  <c r="P197" i="1" s="1"/>
  <c r="J197" i="1" s="1"/>
  <c r="K197" i="1" s="1"/>
  <c r="AB40" i="1"/>
  <c r="O37" i="1"/>
  <c r="M37" i="1" s="1"/>
  <c r="P37" i="1" s="1"/>
  <c r="J37" i="1" s="1"/>
  <c r="K37" i="1" s="1"/>
  <c r="T68" i="1"/>
  <c r="X68" i="1" s="1"/>
  <c r="AA68" i="1"/>
  <c r="AB68" i="1" s="1"/>
  <c r="Z68" i="1"/>
  <c r="AB73" i="1"/>
  <c r="AB92" i="1"/>
  <c r="AB127" i="1"/>
  <c r="T215" i="1"/>
  <c r="X215" i="1" s="1"/>
  <c r="AA215" i="1"/>
  <c r="Z215" i="1"/>
  <c r="T218" i="1"/>
  <c r="X218" i="1" s="1"/>
  <c r="AA218" i="1"/>
  <c r="O218" i="1"/>
  <c r="M218" i="1" s="1"/>
  <c r="P218" i="1" s="1"/>
  <c r="J218" i="1" s="1"/>
  <c r="K218" i="1" s="1"/>
  <c r="Z218" i="1"/>
  <c r="AB27" i="1"/>
  <c r="AB20" i="1"/>
  <c r="T65" i="1"/>
  <c r="X65" i="1" s="1"/>
  <c r="AA65" i="1"/>
  <c r="Z65" i="1"/>
  <c r="AA82" i="1"/>
  <c r="T82" i="1"/>
  <c r="X82" i="1" s="1"/>
  <c r="Z82" i="1"/>
  <c r="AB87" i="1"/>
  <c r="AA96" i="1"/>
  <c r="T96" i="1"/>
  <c r="X96" i="1" s="1"/>
  <c r="Z96" i="1"/>
  <c r="AB150" i="1"/>
  <c r="AB198" i="1"/>
  <c r="AB189" i="1"/>
  <c r="T56" i="1"/>
  <c r="X56" i="1" s="1"/>
  <c r="AA56" i="1"/>
  <c r="O56" i="1"/>
  <c r="M56" i="1" s="1"/>
  <c r="P56" i="1" s="1"/>
  <c r="J56" i="1" s="1"/>
  <c r="K56" i="1" s="1"/>
  <c r="Z56" i="1"/>
  <c r="AB63" i="1"/>
  <c r="AB76" i="1"/>
  <c r="O82" i="1"/>
  <c r="M82" i="1" s="1"/>
  <c r="P82" i="1" s="1"/>
  <c r="J82" i="1" s="1"/>
  <c r="K82" i="1" s="1"/>
  <c r="T114" i="1"/>
  <c r="X114" i="1" s="1"/>
  <c r="AA114" i="1"/>
  <c r="Z114" i="1"/>
  <c r="T148" i="1"/>
  <c r="X148" i="1" s="1"/>
  <c r="AA148" i="1"/>
  <c r="AB148" i="1" s="1"/>
  <c r="O148" i="1"/>
  <c r="M148" i="1" s="1"/>
  <c r="P148" i="1" s="1"/>
  <c r="J148" i="1" s="1"/>
  <c r="K148" i="1" s="1"/>
  <c r="Z148" i="1"/>
  <c r="AB205" i="1"/>
  <c r="T219" i="1"/>
  <c r="X219" i="1" s="1"/>
  <c r="AA219" i="1"/>
  <c r="AB219" i="1" s="1"/>
  <c r="Z219" i="1"/>
  <c r="AB36" i="1"/>
  <c r="AB155" i="1"/>
  <c r="AB85" i="1"/>
  <c r="AB216" i="1"/>
  <c r="AB169" i="1"/>
  <c r="AB190" i="1"/>
  <c r="AB164" i="1"/>
  <c r="T176" i="1"/>
  <c r="X176" i="1" s="1"/>
  <c r="AA176" i="1"/>
  <c r="Z176" i="1"/>
  <c r="AB43" i="1"/>
  <c r="T60" i="1"/>
  <c r="X60" i="1" s="1"/>
  <c r="AA60" i="1"/>
  <c r="Z60" i="1"/>
  <c r="O79" i="1"/>
  <c r="M79" i="1" s="1"/>
  <c r="P79" i="1" s="1"/>
  <c r="J79" i="1" s="1"/>
  <c r="K79" i="1" s="1"/>
  <c r="AA88" i="1"/>
  <c r="T88" i="1"/>
  <c r="X88" i="1" s="1"/>
  <c r="Z88" i="1"/>
  <c r="T126" i="1"/>
  <c r="X126" i="1" s="1"/>
  <c r="AA126" i="1"/>
  <c r="Z126" i="1"/>
  <c r="T128" i="1"/>
  <c r="X128" i="1" s="1"/>
  <c r="AA128" i="1"/>
  <c r="AB128" i="1" s="1"/>
  <c r="Z128" i="1"/>
  <c r="AB110" i="1"/>
  <c r="T123" i="1"/>
  <c r="X123" i="1" s="1"/>
  <c r="AA123" i="1"/>
  <c r="AB123" i="1" s="1"/>
  <c r="Z123" i="1"/>
  <c r="AA138" i="1"/>
  <c r="T138" i="1"/>
  <c r="X138" i="1" s="1"/>
  <c r="Z138" i="1"/>
  <c r="AA143" i="1"/>
  <c r="T143" i="1"/>
  <c r="X143" i="1" s="1"/>
  <c r="Z143" i="1"/>
  <c r="AA163" i="1"/>
  <c r="AB163" i="1" s="1"/>
  <c r="T163" i="1"/>
  <c r="X163" i="1" s="1"/>
  <c r="Z163" i="1"/>
  <c r="T174" i="1"/>
  <c r="X174" i="1" s="1"/>
  <c r="AA174" i="1"/>
  <c r="AB174" i="1" s="1"/>
  <c r="Z174" i="1"/>
  <c r="T193" i="1"/>
  <c r="X193" i="1" s="1"/>
  <c r="AA193" i="1"/>
  <c r="Z193" i="1"/>
  <c r="AA200" i="1"/>
  <c r="T200" i="1"/>
  <c r="X200" i="1" s="1"/>
  <c r="Z200" i="1"/>
  <c r="O200" i="1"/>
  <c r="M200" i="1" s="1"/>
  <c r="P200" i="1" s="1"/>
  <c r="J200" i="1" s="1"/>
  <c r="K200" i="1" s="1"/>
  <c r="T220" i="1"/>
  <c r="X220" i="1" s="1"/>
  <c r="AA220" i="1"/>
  <c r="Z220" i="1"/>
  <c r="AA206" i="1"/>
  <c r="AB206" i="1" s="1"/>
  <c r="T206" i="1"/>
  <c r="X206" i="1" s="1"/>
  <c r="Z206" i="1"/>
  <c r="AA24" i="1"/>
  <c r="AB24" i="1" s="1"/>
  <c r="T24" i="1"/>
  <c r="X24" i="1" s="1"/>
  <c r="Z24" i="1"/>
  <c r="AB134" i="1"/>
  <c r="T136" i="1"/>
  <c r="X136" i="1" s="1"/>
  <c r="AA136" i="1"/>
  <c r="AB136" i="1" s="1"/>
  <c r="O136" i="1"/>
  <c r="M136" i="1" s="1"/>
  <c r="P136" i="1" s="1"/>
  <c r="J136" i="1" s="1"/>
  <c r="K136" i="1" s="1"/>
  <c r="Z136" i="1"/>
  <c r="AB170" i="1"/>
  <c r="AB191" i="1"/>
  <c r="O215" i="1"/>
  <c r="M215" i="1" s="1"/>
  <c r="P215" i="1" s="1"/>
  <c r="J215" i="1" s="1"/>
  <c r="K215" i="1" s="1"/>
  <c r="O24" i="1"/>
  <c r="M24" i="1" s="1"/>
  <c r="P24" i="1" s="1"/>
  <c r="J24" i="1" s="1"/>
  <c r="K24" i="1" s="1"/>
  <c r="T53" i="1"/>
  <c r="X53" i="1" s="1"/>
  <c r="AA53" i="1"/>
  <c r="AB53" i="1" s="1"/>
  <c r="Z53" i="1"/>
  <c r="AA52" i="1"/>
  <c r="T52" i="1"/>
  <c r="X52" i="1" s="1"/>
  <c r="Z52" i="1"/>
  <c r="O52" i="1"/>
  <c r="M52" i="1" s="1"/>
  <c r="P52" i="1" s="1"/>
  <c r="J52" i="1" s="1"/>
  <c r="K52" i="1" s="1"/>
  <c r="AB61" i="1"/>
  <c r="O68" i="1"/>
  <c r="M68" i="1" s="1"/>
  <c r="P68" i="1" s="1"/>
  <c r="J68" i="1" s="1"/>
  <c r="K68" i="1" s="1"/>
  <c r="AB97" i="1"/>
  <c r="AA109" i="1"/>
  <c r="AB109" i="1" s="1"/>
  <c r="T109" i="1"/>
  <c r="X109" i="1" s="1"/>
  <c r="Z109" i="1"/>
  <c r="T107" i="1"/>
  <c r="X107" i="1" s="1"/>
  <c r="AA107" i="1"/>
  <c r="AB107" i="1" s="1"/>
  <c r="O107" i="1"/>
  <c r="M107" i="1" s="1"/>
  <c r="P107" i="1" s="1"/>
  <c r="J107" i="1" s="1"/>
  <c r="K107" i="1" s="1"/>
  <c r="Z107" i="1"/>
  <c r="AB111" i="1"/>
  <c r="O126" i="1"/>
  <c r="M126" i="1" s="1"/>
  <c r="P126" i="1" s="1"/>
  <c r="J126" i="1" s="1"/>
  <c r="K126" i="1" s="1"/>
  <c r="AB147" i="1"/>
  <c r="O143" i="1"/>
  <c r="M143" i="1" s="1"/>
  <c r="P143" i="1" s="1"/>
  <c r="J143" i="1" s="1"/>
  <c r="K143" i="1" s="1"/>
  <c r="AB165" i="1"/>
  <c r="AB181" i="1"/>
  <c r="AB195" i="1"/>
  <c r="O23" i="1"/>
  <c r="M23" i="1" s="1"/>
  <c r="P23" i="1" s="1"/>
  <c r="J23" i="1" s="1"/>
  <c r="K23" i="1" s="1"/>
  <c r="O33" i="1"/>
  <c r="M33" i="1" s="1"/>
  <c r="P33" i="1" s="1"/>
  <c r="J33" i="1" s="1"/>
  <c r="K33" i="1" s="1"/>
  <c r="T57" i="1"/>
  <c r="X57" i="1" s="1"/>
  <c r="AA57" i="1"/>
  <c r="Z57" i="1"/>
  <c r="O65" i="1"/>
  <c r="M65" i="1" s="1"/>
  <c r="P65" i="1" s="1"/>
  <c r="J65" i="1" s="1"/>
  <c r="K65" i="1" s="1"/>
  <c r="T80" i="1"/>
  <c r="X80" i="1" s="1"/>
  <c r="AA80" i="1"/>
  <c r="Z80" i="1"/>
  <c r="O80" i="1"/>
  <c r="M80" i="1" s="1"/>
  <c r="P80" i="1" s="1"/>
  <c r="J80" i="1" s="1"/>
  <c r="K80" i="1" s="1"/>
  <c r="AB93" i="1"/>
  <c r="T130" i="1"/>
  <c r="X130" i="1" s="1"/>
  <c r="AA130" i="1"/>
  <c r="Z130" i="1"/>
  <c r="AB119" i="1"/>
  <c r="T145" i="1"/>
  <c r="X145" i="1" s="1"/>
  <c r="AA145" i="1"/>
  <c r="Z145" i="1"/>
  <c r="AB180" i="1"/>
  <c r="O220" i="1"/>
  <c r="M220" i="1" s="1"/>
  <c r="P220" i="1" s="1"/>
  <c r="J220" i="1" s="1"/>
  <c r="K220" i="1" s="1"/>
  <c r="AB177" i="1"/>
  <c r="AB194" i="1"/>
  <c r="AB28" i="1"/>
  <c r="AB152" i="1"/>
  <c r="AB120" i="1"/>
  <c r="T64" i="1"/>
  <c r="X64" i="1" s="1"/>
  <c r="AA64" i="1"/>
  <c r="AB64" i="1" s="1"/>
  <c r="Z64" i="1"/>
  <c r="T151" i="1"/>
  <c r="X151" i="1" s="1"/>
  <c r="AA151" i="1"/>
  <c r="AB151" i="1" s="1"/>
  <c r="Z151" i="1"/>
  <c r="AA185" i="1"/>
  <c r="T185" i="1"/>
  <c r="X185" i="1" s="1"/>
  <c r="Z185" i="1"/>
  <c r="AA208" i="1"/>
  <c r="AB208" i="1" s="1"/>
  <c r="T208" i="1"/>
  <c r="X208" i="1" s="1"/>
  <c r="Z208" i="1"/>
  <c r="AA209" i="1"/>
  <c r="AB209" i="1" s="1"/>
  <c r="T209" i="1"/>
  <c r="X209" i="1" s="1"/>
  <c r="Z209" i="1"/>
  <c r="AB217" i="1"/>
  <c r="T211" i="1"/>
  <c r="X211" i="1" s="1"/>
  <c r="AA211" i="1"/>
  <c r="AB211" i="1" s="1"/>
  <c r="Z211" i="1"/>
  <c r="AA186" i="1"/>
  <c r="T186" i="1"/>
  <c r="X186" i="1" s="1"/>
  <c r="Z186" i="1"/>
  <c r="T29" i="1"/>
  <c r="X29" i="1" s="1"/>
  <c r="AA29" i="1"/>
  <c r="Z29" i="1"/>
  <c r="T25" i="1"/>
  <c r="X25" i="1" s="1"/>
  <c r="AA25" i="1"/>
  <c r="Z25" i="1"/>
  <c r="O29" i="1"/>
  <c r="M29" i="1" s="1"/>
  <c r="P29" i="1" s="1"/>
  <c r="J29" i="1" s="1"/>
  <c r="K29" i="1" s="1"/>
  <c r="O83" i="1"/>
  <c r="M83" i="1" s="1"/>
  <c r="P83" i="1" s="1"/>
  <c r="J83" i="1" s="1"/>
  <c r="K83" i="1" s="1"/>
  <c r="AA83" i="1"/>
  <c r="T83" i="1"/>
  <c r="X83" i="1" s="1"/>
  <c r="Z83" i="1"/>
  <c r="AB94" i="1"/>
  <c r="AB214" i="1"/>
  <c r="AB18" i="1"/>
  <c r="O60" i="1"/>
  <c r="M60" i="1" s="1"/>
  <c r="P60" i="1" s="1"/>
  <c r="J60" i="1" s="1"/>
  <c r="K60" i="1" s="1"/>
  <c r="O146" i="1"/>
  <c r="M146" i="1" s="1"/>
  <c r="P146" i="1" s="1"/>
  <c r="J146" i="1" s="1"/>
  <c r="K146" i="1" s="1"/>
  <c r="T182" i="1"/>
  <c r="X182" i="1" s="1"/>
  <c r="AA182" i="1"/>
  <c r="Z182" i="1"/>
  <c r="T187" i="1"/>
  <c r="X187" i="1" s="1"/>
  <c r="AA187" i="1"/>
  <c r="Z187" i="1"/>
  <c r="O187" i="1"/>
  <c r="M187" i="1" s="1"/>
  <c r="P187" i="1" s="1"/>
  <c r="J187" i="1" s="1"/>
  <c r="K187" i="1" s="1"/>
  <c r="AB196" i="1"/>
  <c r="O208" i="1"/>
  <c r="M208" i="1" s="1"/>
  <c r="P208" i="1" s="1"/>
  <c r="J208" i="1" s="1"/>
  <c r="K208" i="1" s="1"/>
  <c r="T41" i="1"/>
  <c r="X41" i="1" s="1"/>
  <c r="AA41" i="1"/>
  <c r="AB41" i="1" s="1"/>
  <c r="Z41" i="1"/>
  <c r="O17" i="1"/>
  <c r="M17" i="1" s="1"/>
  <c r="P17" i="1" s="1"/>
  <c r="J17" i="1" s="1"/>
  <c r="K17" i="1" s="1"/>
  <c r="AA48" i="1"/>
  <c r="T48" i="1"/>
  <c r="X48" i="1" s="1"/>
  <c r="Z48" i="1"/>
  <c r="T69" i="1"/>
  <c r="X69" i="1" s="1"/>
  <c r="AA69" i="1"/>
  <c r="Z69" i="1"/>
  <c r="AB72" i="1"/>
  <c r="T133" i="1"/>
  <c r="X133" i="1" s="1"/>
  <c r="AA133" i="1"/>
  <c r="Z133" i="1"/>
  <c r="O133" i="1"/>
  <c r="M133" i="1" s="1"/>
  <c r="P133" i="1" s="1"/>
  <c r="J133" i="1" s="1"/>
  <c r="K133" i="1" s="1"/>
  <c r="T141" i="1"/>
  <c r="X141" i="1" s="1"/>
  <c r="AA141" i="1"/>
  <c r="Z141" i="1"/>
  <c r="AB207" i="1"/>
  <c r="AB55" i="1"/>
  <c r="AB105" i="1"/>
  <c r="AB139" i="1"/>
  <c r="AB132" i="1"/>
  <c r="AB202" i="1"/>
  <c r="T21" i="1"/>
  <c r="X21" i="1" s="1"/>
  <c r="AA21" i="1"/>
  <c r="AB21" i="1" s="1"/>
  <c r="Z21" i="1"/>
  <c r="AB35" i="1"/>
  <c r="AB77" i="1"/>
  <c r="O58" i="1"/>
  <c r="M58" i="1" s="1"/>
  <c r="P58" i="1" s="1"/>
  <c r="J58" i="1" s="1"/>
  <c r="K58" i="1" s="1"/>
  <c r="AA100" i="1"/>
  <c r="AB100" i="1" s="1"/>
  <c r="T100" i="1"/>
  <c r="X100" i="1" s="1"/>
  <c r="Z100" i="1"/>
  <c r="T122" i="1"/>
  <c r="X122" i="1" s="1"/>
  <c r="AA122" i="1"/>
  <c r="AB122" i="1" s="1"/>
  <c r="Z122" i="1"/>
  <c r="AB153" i="1"/>
  <c r="O173" i="1"/>
  <c r="M173" i="1" s="1"/>
  <c r="P173" i="1" s="1"/>
  <c r="J173" i="1" s="1"/>
  <c r="K173" i="1" s="1"/>
  <c r="T162" i="1"/>
  <c r="X162" i="1" s="1"/>
  <c r="AA162" i="1"/>
  <c r="AB162" i="1" s="1"/>
  <c r="Z162" i="1"/>
  <c r="AB32" i="1"/>
  <c r="AB99" i="1"/>
  <c r="T84" i="1"/>
  <c r="X84" i="1" s="1"/>
  <c r="AA84" i="1"/>
  <c r="Z84" i="1"/>
  <c r="O84" i="1"/>
  <c r="M84" i="1" s="1"/>
  <c r="P84" i="1" s="1"/>
  <c r="J84" i="1" s="1"/>
  <c r="K84" i="1" s="1"/>
  <c r="AB118" i="1"/>
  <c r="O123" i="1"/>
  <c r="M123" i="1" s="1"/>
  <c r="P123" i="1" s="1"/>
  <c r="J123" i="1" s="1"/>
  <c r="K123" i="1" s="1"/>
  <c r="AB115" i="1"/>
  <c r="AB131" i="1"/>
  <c r="AA142" i="1"/>
  <c r="T142" i="1"/>
  <c r="X142" i="1" s="1"/>
  <c r="Z142" i="1"/>
  <c r="O142" i="1"/>
  <c r="M142" i="1" s="1"/>
  <c r="P142" i="1" s="1"/>
  <c r="J142" i="1" s="1"/>
  <c r="K142" i="1" s="1"/>
  <c r="AB157" i="1"/>
  <c r="T166" i="1"/>
  <c r="X166" i="1" s="1"/>
  <c r="AA166" i="1"/>
  <c r="Z166" i="1"/>
  <c r="O176" i="1"/>
  <c r="M176" i="1" s="1"/>
  <c r="P176" i="1" s="1"/>
  <c r="J176" i="1" s="1"/>
  <c r="K176" i="1" s="1"/>
  <c r="AB168" i="1"/>
  <c r="O185" i="1"/>
  <c r="M185" i="1" s="1"/>
  <c r="P185" i="1" s="1"/>
  <c r="J185" i="1" s="1"/>
  <c r="K185" i="1" s="1"/>
  <c r="O174" i="1"/>
  <c r="M174" i="1" s="1"/>
  <c r="P174" i="1" s="1"/>
  <c r="J174" i="1" s="1"/>
  <c r="K174" i="1" s="1"/>
  <c r="AB212" i="1"/>
  <c r="O209" i="1"/>
  <c r="M209" i="1" s="1"/>
  <c r="P209" i="1" s="1"/>
  <c r="J209" i="1" s="1"/>
  <c r="K209" i="1" s="1"/>
  <c r="AB47" i="1"/>
  <c r="AA54" i="1"/>
  <c r="AB54" i="1" s="1"/>
  <c r="T54" i="1"/>
  <c r="X54" i="1" s="1"/>
  <c r="Z54" i="1"/>
  <c r="O54" i="1"/>
  <c r="M54" i="1" s="1"/>
  <c r="P54" i="1" s="1"/>
  <c r="J54" i="1" s="1"/>
  <c r="K54" i="1" s="1"/>
  <c r="T95" i="1"/>
  <c r="X95" i="1" s="1"/>
  <c r="AA95" i="1"/>
  <c r="O95" i="1"/>
  <c r="M95" i="1" s="1"/>
  <c r="P95" i="1" s="1"/>
  <c r="J95" i="1" s="1"/>
  <c r="K95" i="1" s="1"/>
  <c r="Z95" i="1"/>
  <c r="O109" i="1"/>
  <c r="M109" i="1" s="1"/>
  <c r="P109" i="1" s="1"/>
  <c r="J109" i="1" s="1"/>
  <c r="K109" i="1" s="1"/>
  <c r="T116" i="1"/>
  <c r="X116" i="1" s="1"/>
  <c r="AA116" i="1"/>
  <c r="Z116" i="1"/>
  <c r="T137" i="1"/>
  <c r="X137" i="1" s="1"/>
  <c r="AA137" i="1"/>
  <c r="Z137" i="1"/>
  <c r="O116" i="1"/>
  <c r="M116" i="1" s="1"/>
  <c r="P116" i="1" s="1"/>
  <c r="J116" i="1" s="1"/>
  <c r="K116" i="1" s="1"/>
  <c r="AB172" i="1"/>
  <c r="AB221" i="1"/>
  <c r="AB44" i="1"/>
  <c r="AB178" i="1"/>
  <c r="AB45" i="1"/>
  <c r="AB81" i="1"/>
  <c r="AB137" i="1" l="1"/>
  <c r="AB95" i="1"/>
  <c r="AB142" i="1"/>
  <c r="AB187" i="1"/>
  <c r="AB83" i="1"/>
  <c r="AB25" i="1"/>
  <c r="AB185" i="1"/>
  <c r="AB80" i="1"/>
  <c r="AB57" i="1"/>
  <c r="AB52" i="1"/>
  <c r="AB220" i="1"/>
  <c r="AB138" i="1"/>
  <c r="AB60" i="1"/>
  <c r="AB176" i="1"/>
  <c r="AB96" i="1"/>
  <c r="AB82" i="1"/>
  <c r="AB218" i="1"/>
  <c r="AB146" i="1"/>
  <c r="AB17" i="1"/>
  <c r="AB79" i="1"/>
  <c r="AB200" i="1"/>
  <c r="AB143" i="1"/>
  <c r="AB126" i="1"/>
  <c r="AB88" i="1"/>
  <c r="AB56" i="1"/>
  <c r="AB114" i="1"/>
  <c r="AB65" i="1"/>
  <c r="AB166" i="1"/>
  <c r="AB116" i="1"/>
  <c r="AB84" i="1"/>
  <c r="AB141" i="1"/>
  <c r="AB133" i="1"/>
  <c r="AB69" i="1"/>
  <c r="AB48" i="1"/>
  <c r="AB182" i="1"/>
  <c r="AB29" i="1"/>
  <c r="AB186" i="1"/>
  <c r="AB145" i="1"/>
  <c r="AB130" i="1"/>
  <c r="AB193" i="1"/>
  <c r="AB215" i="1"/>
  <c r="AB159" i="1"/>
  <c r="AB135" i="1"/>
  <c r="AB33" i="1"/>
  <c r="AB37" i="1"/>
</calcChain>
</file>

<file path=xl/sharedStrings.xml><?xml version="1.0" encoding="utf-8"?>
<sst xmlns="http://schemas.openxmlformats.org/spreadsheetml/2006/main" count="1441" uniqueCount="694">
  <si>
    <t>File opened</t>
  </si>
  <si>
    <t>2020-05-15 05:17:25</t>
  </si>
  <si>
    <t>Console s/n</t>
  </si>
  <si>
    <t>68C-831398</t>
  </si>
  <si>
    <t>Console ver</t>
  </si>
  <si>
    <t>Bluestem v.1.3.4</t>
  </si>
  <si>
    <t>Scripts ver</t>
  </si>
  <si>
    <t>2018.05  1.3.4, Mar 2018</t>
  </si>
  <si>
    <t>Head s/n</t>
  </si>
  <si>
    <t>68H-581398</t>
  </si>
  <si>
    <t>Head ver</t>
  </si>
  <si>
    <t>1.3.0</t>
  </si>
  <si>
    <t>Head cal</t>
  </si>
  <si>
    <t>{"ssa_ref": "28482.2", "co2aspanconc1": "992.9", "co2azero": "1.00877", "chamberpressurezero": "2.46731", "h2obspan2": "0", "h2oaspan2a": "0.0680513", "co2aspanconc2": "0", "h2obspan1": "0.989639", "co2bzero": "0.893114", "co2bspanconc1": "992.9", "h2oaspanconc1": "12.3", "h2oaspanconc2": "0", "h2obspanconc2": "0", "co2bspanconc2": "0", "h2obspanconc1": "12.3", "h2oaspan1": "1.00937", "h2oazero": "1.06191", "h2oaspan2": "0", "co2aspan2a": "0.172314", "co2bspan1": "0.991768", "flowbzero": "0.34034", "co2bspan2a": "0.174339", "flowmeterzero": "1.00114", "flowazero": "0.249", "h2obzero": "1.06083", "h2obspan2b": "0.0691463", "co2aspan2b": "0.170914", "co2aspan1": "0.991871", "h2obspan2a": "0.0698703", "h2oaspan2b": "0.0686888", "ssb_ref": "46026.6", "tazero": "-0.000160217", "co2aspan2": "0", "co2bspan2": "0", "tbzero": "0.055172", "co2bspan2b": "0.172903", "oxygen": "21"}</t>
  </si>
  <si>
    <t>Chamber type</t>
  </si>
  <si>
    <t>6800-13</t>
  </si>
  <si>
    <t>Chamber s/n</t>
  </si>
  <si>
    <t>CHM-10597</t>
  </si>
  <si>
    <t>Chamber rev</t>
  </si>
  <si>
    <t>0</t>
  </si>
  <si>
    <t>Chamber cal</t>
  </si>
  <si>
    <t>8.52</t>
  </si>
  <si>
    <t>05:17:25</t>
  </si>
  <si>
    <t>Stability Definition:	ΔH2O (Meas2): Slp&lt;0.1	ΔCO2 (Meas2): Slp&lt;0.1</t>
  </si>
  <si>
    <t>06:14:03</t>
  </si>
  <si>
    <t>ag fl 2</t>
  </si>
  <si>
    <t>SysConst</t>
  </si>
  <si>
    <t>AvgTime</t>
  </si>
  <si>
    <t>5</t>
  </si>
  <si>
    <t>Oxygen</t>
  </si>
  <si>
    <t>21</t>
  </si>
  <si>
    <t>Chamber</t>
  </si>
  <si>
    <t>Const</t>
  </si>
  <si>
    <t>CustomBLC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</si>
  <si>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</si>
  <si>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</si>
  <si>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</si>
  <si>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</si>
  <si>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</si>
  <si>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</si>
  <si>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</si>
  <si>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</si>
  <si>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</si>
  <si>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</si>
  <si>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</si>
  <si>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</si>
  <si>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</si>
  <si>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</si>
  <si>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</si>
  <si>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</si>
  <si>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</si>
  <si>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</si>
  <si>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</si>
  <si>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</si>
  <si>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</si>
  <si>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</si>
  <si>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</si>
  <si>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</si>
  <si>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</si>
  <si>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</si>
  <si>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</si>
  <si>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</si>
  <si>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</si>
  <si>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</si>
  <si>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</si>
  <si>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</si>
  <si>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</si>
  <si>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</si>
  <si>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</si>
  <si>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</si>
  <si>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3.65785 84.3272 380.655 623.389 872.659 1086.2 1239.67 1365.22</t>
  </si>
  <si>
    <t>Fs_true</t>
  </si>
  <si>
    <t>-0.0636826 103.351 404.089 601.311 801.162 1000.78 1201.33 1400.86</t>
  </si>
  <si>
    <t>leak_wt</t>
  </si>
  <si>
    <t>Sys</t>
  </si>
  <si>
    <t>GasEx</t>
  </si>
  <si>
    <t>Leak</t>
  </si>
  <si>
    <t>LeafQ</t>
  </si>
  <si>
    <t>Meas</t>
  </si>
  <si>
    <t>Match</t>
  </si>
  <si>
    <t>Stability</t>
  </si>
  <si>
    <t>Status</t>
  </si>
  <si>
    <t>obs</t>
  </si>
  <si>
    <t>time</t>
  </si>
  <si>
    <t>elapsed</t>
  </si>
  <si>
    <t>date</t>
  </si>
  <si>
    <t>hhmmss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</si>
  <si>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</si>
  <si>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</si>
  <si>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</si>
  <si>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</si>
  <si>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</si>
  <si>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</si>
  <si>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</si>
  <si>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</si>
  <si>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</si>
  <si>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</si>
  <si>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</si>
  <si>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</si>
  <si>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</si>
  <si>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</si>
  <si>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</si>
  <si>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</si>
  <si>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</si>
  <si>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</si>
  <si>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</si>
  <si>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</si>
  <si>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</si>
  <si>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</si>
  <si>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</si>
  <si>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blfa_1</t>
  </si>
  <si>
    <t>blfa_2</t>
  </si>
  <si>
    <t>blfa_3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</si>
  <si>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</si>
  <si>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</si>
  <si>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</si>
  <si>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</si>
  <si>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</si>
  <si>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</si>
  <si>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</si>
  <si>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</si>
  <si>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S</t>
  </si>
  <si>
    <t>K</t>
  </si>
  <si>
    <t>Geometry</t>
  </si>
  <si>
    <t>CO2_s</t>
  </si>
  <si>
    <t>CO2_r</t>
  </si>
  <si>
    <t>H2O_s</t>
  </si>
  <si>
    <t>H2O_r</t>
  </si>
  <si>
    <t>Flow</t>
  </si>
  <si>
    <t>Pa</t>
  </si>
  <si>
    <t>ΔPcham</t>
  </si>
  <si>
    <t>Tair</t>
  </si>
  <si>
    <t>Tleaf</t>
  </si>
  <si>
    <t>Tleaf2</t>
  </si>
  <si>
    <t>Fan_speed</t>
  </si>
  <si>
    <t>Qamb_in</t>
  </si>
  <si>
    <t>Qamb_out</t>
  </si>
  <si>
    <t>count</t>
  </si>
  <si>
    <t>co2_adj</t>
  </si>
  <si>
    <t>h2o_adj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</si>
  <si>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</si>
  <si>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</si>
  <si>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</si>
  <si>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</si>
  <si>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</si>
  <si>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</si>
  <si>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</si>
  <si>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</si>
  <si>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</si>
  <si>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</si>
  <si>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</si>
  <si>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</si>
  <si>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</si>
  <si>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</si>
  <si>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</si>
  <si>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</si>
  <si>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</si>
  <si>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</si>
  <si>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</si>
  <si>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</si>
  <si>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</si>
  <si>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</si>
  <si>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</si>
  <si>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</si>
  <si>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</si>
  <si>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</si>
  <si>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</si>
  <si>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</si>
  <si>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</si>
  <si>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</si>
  <si>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</si>
  <si>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</si>
  <si>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</si>
  <si>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</si>
  <si>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</si>
  <si>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</si>
  <si>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</si>
  <si>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</si>
  <si>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</si>
  <si>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</si>
  <si>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</si>
  <si>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</si>
  <si>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</si>
  <si>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</si>
  <si>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J/µmol</t>
  </si>
  <si>
    <t>cm²</t>
  </si>
  <si>
    <t>mmol mol⁻¹</t>
  </si>
  <si>
    <t>rpm</t>
  </si>
  <si>
    <t>secs</t>
  </si>
  <si>
    <t>µmol/mol</t>
  </si>
  <si>
    <t>mmol/mol</t>
  </si>
  <si>
    <t>µmol mol⁻¹ min⁻¹</t>
  </si>
  <si>
    <t>mmol mol⁻¹ min⁻¹</t>
  </si>
  <si>
    <t>20200515 06:17:10</t>
  </si>
  <si>
    <t>06:17:10</t>
  </si>
  <si>
    <t>0: Broadleaf</t>
  </si>
  <si>
    <t>06:16:43</t>
  </si>
  <si>
    <t>0/2</t>
  </si>
  <si>
    <t>20200515 06:17:15</t>
  </si>
  <si>
    <t>06:17:15</t>
  </si>
  <si>
    <t>2/2</t>
  </si>
  <si>
    <t>20200515 06:17:20</t>
  </si>
  <si>
    <t>06:17:20</t>
  </si>
  <si>
    <t>20200515 06:17:25</t>
  </si>
  <si>
    <t>06:17:25</t>
  </si>
  <si>
    <t>20200515 06:17:30</t>
  </si>
  <si>
    <t>06:17:30</t>
  </si>
  <si>
    <t>20200515 06:17:35</t>
  </si>
  <si>
    <t>06:17:35</t>
  </si>
  <si>
    <t>06:18:37</t>
  </si>
  <si>
    <t>ag fl 5</t>
  </si>
  <si>
    <t>20200515 06:24:24</t>
  </si>
  <si>
    <t>06:24:24</t>
  </si>
  <si>
    <t>06:24:03</t>
  </si>
  <si>
    <t>20200515 06:24:29</t>
  </si>
  <si>
    <t>06:24:29</t>
  </si>
  <si>
    <t>20200515 06:24:34</t>
  </si>
  <si>
    <t>06:24:34</t>
  </si>
  <si>
    <t>20200515 06:24:39</t>
  </si>
  <si>
    <t>06:24:39</t>
  </si>
  <si>
    <t>1/2</t>
  </si>
  <si>
    <t>20200515 06:24:44</t>
  </si>
  <si>
    <t>06:24:44</t>
  </si>
  <si>
    <t>20200515 06:24:49</t>
  </si>
  <si>
    <t>06:24:49</t>
  </si>
  <si>
    <t>06:26:02</t>
  </si>
  <si>
    <t>rm bz 1</t>
  </si>
  <si>
    <t>20200515 06:30:06</t>
  </si>
  <si>
    <t>06:30:06</t>
  </si>
  <si>
    <t>06:29:44</t>
  </si>
  <si>
    <t>20200515 06:30:11</t>
  </si>
  <si>
    <t>06:30:11</t>
  </si>
  <si>
    <t>20200515 06:30:16</t>
  </si>
  <si>
    <t>06:30:16</t>
  </si>
  <si>
    <t>20200515 06:30:21</t>
  </si>
  <si>
    <t>06:30:21</t>
  </si>
  <si>
    <t>20200515 06:30:26</t>
  </si>
  <si>
    <t>06:30:26</t>
  </si>
  <si>
    <t>20200515 06:30:31</t>
  </si>
  <si>
    <t>06:30:31</t>
  </si>
  <si>
    <t>06:31:34</t>
  </si>
  <si>
    <t>rm fl 1</t>
  </si>
  <si>
    <t>20200515 06:39:41</t>
  </si>
  <si>
    <t>06:39:41</t>
  </si>
  <si>
    <t>06:39:18</t>
  </si>
  <si>
    <t>20200515 06:39:46</t>
  </si>
  <si>
    <t>06:39:46</t>
  </si>
  <si>
    <t>20200515 06:39:51</t>
  </si>
  <si>
    <t>06:39:51</t>
  </si>
  <si>
    <t>20200515 06:39:56</t>
  </si>
  <si>
    <t>06:39:56</t>
  </si>
  <si>
    <t>20200515 06:40:01</t>
  </si>
  <si>
    <t>06:40:01</t>
  </si>
  <si>
    <t>20200515 06:40:06</t>
  </si>
  <si>
    <t>06:40:06</t>
  </si>
  <si>
    <t>06:40:58</t>
  </si>
  <si>
    <t>ag bz 1</t>
  </si>
  <si>
    <t>20200515 06:45:47</t>
  </si>
  <si>
    <t>06:45:47</t>
  </si>
  <si>
    <t>06:45:18</t>
  </si>
  <si>
    <t>20200515 06:45:52</t>
  </si>
  <si>
    <t>06:45:52</t>
  </si>
  <si>
    <t>20200515 06:45:57</t>
  </si>
  <si>
    <t>06:45:57</t>
  </si>
  <si>
    <t>20200515 06:46:02</t>
  </si>
  <si>
    <t>06:46:02</t>
  </si>
  <si>
    <t>20200515 06:46:07</t>
  </si>
  <si>
    <t>06:46:07</t>
  </si>
  <si>
    <t>20200515 06:46:12</t>
  </si>
  <si>
    <t>06:46:12</t>
  </si>
  <si>
    <t>06:47:44</t>
  </si>
  <si>
    <t>rm bz 4</t>
  </si>
  <si>
    <t>20200515 06:52:50</t>
  </si>
  <si>
    <t>06:52:50</t>
  </si>
  <si>
    <t>06:52:25</t>
  </si>
  <si>
    <t>20200515 06:52:55</t>
  </si>
  <si>
    <t>06:52:55</t>
  </si>
  <si>
    <t>20200515 06:53:00</t>
  </si>
  <si>
    <t>06:53:00</t>
  </si>
  <si>
    <t>20200515 06:53:05</t>
  </si>
  <si>
    <t>06:53:05</t>
  </si>
  <si>
    <t>20200515 06:53:10</t>
  </si>
  <si>
    <t>06:53:10</t>
  </si>
  <si>
    <t>20200515 06:53:15</t>
  </si>
  <si>
    <t>06:53:15</t>
  </si>
  <si>
    <t>06:54:38</t>
  </si>
  <si>
    <t>ag bz 6</t>
  </si>
  <si>
    <t>20200515 06:59:19</t>
  </si>
  <si>
    <t>06:59:19</t>
  </si>
  <si>
    <t>06:58:50</t>
  </si>
  <si>
    <t>20200515 06:59:24</t>
  </si>
  <si>
    <t>06:59:24</t>
  </si>
  <si>
    <t>20200515 06:59:29</t>
  </si>
  <si>
    <t>06:59:29</t>
  </si>
  <si>
    <t>20200515 06:59:34</t>
  </si>
  <si>
    <t>06:59:34</t>
  </si>
  <si>
    <t>20200515 06:59:40</t>
  </si>
  <si>
    <t>06:59:40</t>
  </si>
  <si>
    <t>07:15:42</t>
  </si>
  <si>
    <t>ag bz 3</t>
  </si>
  <si>
    <t>20200515 07:20:22</t>
  </si>
  <si>
    <t>07:20:22</t>
  </si>
  <si>
    <t>07:20:01</t>
  </si>
  <si>
    <t>20200515 07:20:27</t>
  </si>
  <si>
    <t>07:20:27</t>
  </si>
  <si>
    <t>20200515 07:20:32</t>
  </si>
  <si>
    <t>07:20:32</t>
  </si>
  <si>
    <t>20200515 07:20:37</t>
  </si>
  <si>
    <t>07:20:37</t>
  </si>
  <si>
    <t>20200515 07:20:42</t>
  </si>
  <si>
    <t>07:20:42</t>
  </si>
  <si>
    <t>07:22:12</t>
  </si>
  <si>
    <t>rm fl 3</t>
  </si>
  <si>
    <t>20200515 07:25:22</t>
  </si>
  <si>
    <t>07:25:22</t>
  </si>
  <si>
    <t>07:25:14</t>
  </si>
  <si>
    <t>20200515 07:25:27</t>
  </si>
  <si>
    <t>07:25:27</t>
  </si>
  <si>
    <t>20200515 07:25:32</t>
  </si>
  <si>
    <t>07:25:32</t>
  </si>
  <si>
    <t>20200515 07:25:37</t>
  </si>
  <si>
    <t>07:25:37</t>
  </si>
  <si>
    <t>20200515 07:25:42</t>
  </si>
  <si>
    <t>07:25:42</t>
  </si>
  <si>
    <t>20200515 07:25:47</t>
  </si>
  <si>
    <t>07:25:47</t>
  </si>
  <si>
    <t>07:27:05</t>
  </si>
  <si>
    <t>20200515 07:30:53</t>
  </si>
  <si>
    <t>07:30:53</t>
  </si>
  <si>
    <t>07:30:33</t>
  </si>
  <si>
    <t>20200515 07:30:58</t>
  </si>
  <si>
    <t>07:30:58</t>
  </si>
  <si>
    <t>20200515 07:31:03</t>
  </si>
  <si>
    <t>07:31:03</t>
  </si>
  <si>
    <t>20200515 07:31:08</t>
  </si>
  <si>
    <t>07:31:08</t>
  </si>
  <si>
    <t>20200515 07:31:13</t>
  </si>
  <si>
    <t>07:31:13</t>
  </si>
  <si>
    <t>20200515 07:31:18</t>
  </si>
  <si>
    <t>07:31:18</t>
  </si>
  <si>
    <t>07:32:49</t>
  </si>
  <si>
    <t>rm fl 5</t>
  </si>
  <si>
    <t>20200515 07:39:01</t>
  </si>
  <si>
    <t>07:39:01</t>
  </si>
  <si>
    <t>07:38:46</t>
  </si>
  <si>
    <t>20200515 07:39:06</t>
  </si>
  <si>
    <t>07:39:06</t>
  </si>
  <si>
    <t>20200515 07:39:11</t>
  </si>
  <si>
    <t>07:39:11</t>
  </si>
  <si>
    <t>20200515 07:39:16</t>
  </si>
  <si>
    <t>07:39:16</t>
  </si>
  <si>
    <t>20200515 07:39:21</t>
  </si>
  <si>
    <t>07:39:21</t>
  </si>
  <si>
    <t>20200515 07:39:26</t>
  </si>
  <si>
    <t>07:39:26</t>
  </si>
  <si>
    <t>07:40:51</t>
  </si>
  <si>
    <t>20200515 07:46:58</t>
  </si>
  <si>
    <t>07:46:58</t>
  </si>
  <si>
    <t>07:46:38</t>
  </si>
  <si>
    <t>20200515 07:47:03</t>
  </si>
  <si>
    <t>07:47:03</t>
  </si>
  <si>
    <t>20200515 07:47:08</t>
  </si>
  <si>
    <t>07:47:08</t>
  </si>
  <si>
    <t>20200515 07:47:13</t>
  </si>
  <si>
    <t>07:47:13</t>
  </si>
  <si>
    <t>20200515 07:47:18</t>
  </si>
  <si>
    <t>07:47:18</t>
  </si>
  <si>
    <t>20200515 07:47:23</t>
  </si>
  <si>
    <t>07:47:23</t>
  </si>
  <si>
    <t>07:48:45</t>
  </si>
  <si>
    <t>rm fl 4</t>
  </si>
  <si>
    <t>20200515 07:53:50</t>
  </si>
  <si>
    <t>07:53:50</t>
  </si>
  <si>
    <t>07:53:24</t>
  </si>
  <si>
    <t>20200515 07:53:55</t>
  </si>
  <si>
    <t>07:53:55</t>
  </si>
  <si>
    <t>20200515 07:54:00</t>
  </si>
  <si>
    <t>07:54:00</t>
  </si>
  <si>
    <t>20200515 07:54:05</t>
  </si>
  <si>
    <t>07:54:05</t>
  </si>
  <si>
    <t>20200515 07:54:10</t>
  </si>
  <si>
    <t>07:54:10</t>
  </si>
  <si>
    <t>20200515 07:54:15</t>
  </si>
  <si>
    <t>07:54:15</t>
  </si>
  <si>
    <t>07:55:42</t>
  </si>
  <si>
    <t>ag fl 3</t>
  </si>
  <si>
    <t>20200515 08:00:49</t>
  </si>
  <si>
    <t>08:00:49</t>
  </si>
  <si>
    <t>08:00:26</t>
  </si>
  <si>
    <t>20200515 08:00:54</t>
  </si>
  <si>
    <t>08:00:54</t>
  </si>
  <si>
    <t>20200515 08:00:59</t>
  </si>
  <si>
    <t>08:00:59</t>
  </si>
  <si>
    <t>20200515 08:01:04</t>
  </si>
  <si>
    <t>08:01:04</t>
  </si>
  <si>
    <t>20200515 08:01:09</t>
  </si>
  <si>
    <t>08:01:09</t>
  </si>
  <si>
    <t>20200515 08:01:14</t>
  </si>
  <si>
    <t>08:01:14</t>
  </si>
  <si>
    <t>08:23:27</t>
  </si>
  <si>
    <t>20200515 08:27:09</t>
  </si>
  <si>
    <t>08:27:09</t>
  </si>
  <si>
    <t>08:26:52</t>
  </si>
  <si>
    <t>20200515 08:27:14</t>
  </si>
  <si>
    <t>08:27:14</t>
  </si>
  <si>
    <t>20200515 08:27:19</t>
  </si>
  <si>
    <t>08:27:19</t>
  </si>
  <si>
    <t>20200515 08:27:24</t>
  </si>
  <si>
    <t>08:27:24</t>
  </si>
  <si>
    <t>20200515 08:27:29</t>
  </si>
  <si>
    <t>08:27:29</t>
  </si>
  <si>
    <t>20200515 08:27:34</t>
  </si>
  <si>
    <t>08:27:34</t>
  </si>
  <si>
    <t>08:28:53</t>
  </si>
  <si>
    <t>20200515 08:33:52</t>
  </si>
  <si>
    <t>08:33:52</t>
  </si>
  <si>
    <t>08:33:29</t>
  </si>
  <si>
    <t>20200515 08:33:57</t>
  </si>
  <si>
    <t>08:33:57</t>
  </si>
  <si>
    <t>20200515 08:34:02</t>
  </si>
  <si>
    <t>08:34:02</t>
  </si>
  <si>
    <t>20200515 08:34:07</t>
  </si>
  <si>
    <t>08:34:07</t>
  </si>
  <si>
    <t>20200515 08:34:12</t>
  </si>
  <si>
    <t>08:34:12</t>
  </si>
  <si>
    <t>20200515 08:34:17</t>
  </si>
  <si>
    <t>08:34:17</t>
  </si>
  <si>
    <t>08:35:11</t>
  </si>
  <si>
    <t>ag bz 2</t>
  </si>
  <si>
    <t>20200515 08:39:20</t>
  </si>
  <si>
    <t>08:39:20</t>
  </si>
  <si>
    <t>08:39:06</t>
  </si>
  <si>
    <t>20200515 08:39:25</t>
  </si>
  <si>
    <t>08:39:25</t>
  </si>
  <si>
    <t>20200515 08:39:30</t>
  </si>
  <si>
    <t>08:39:30</t>
  </si>
  <si>
    <t>20200515 08:39:35</t>
  </si>
  <si>
    <t>08:39:35</t>
  </si>
  <si>
    <t>20200515 08:39:40</t>
  </si>
  <si>
    <t>08:39:40</t>
  </si>
  <si>
    <t>20200515 08:39:45</t>
  </si>
  <si>
    <t>08:39:45</t>
  </si>
  <si>
    <t>08:40:53</t>
  </si>
  <si>
    <t>20200515 08:44:48</t>
  </si>
  <si>
    <t>08:44:48</t>
  </si>
  <si>
    <t>08:44:27</t>
  </si>
  <si>
    <t>20200515 08:44:53</t>
  </si>
  <si>
    <t>08:44:53</t>
  </si>
  <si>
    <t>20200515 08:44:58</t>
  </si>
  <si>
    <t>08:44:58</t>
  </si>
  <si>
    <t>20200515 08:45:03</t>
  </si>
  <si>
    <t>08:45:03</t>
  </si>
  <si>
    <t>20200515 08:45:08</t>
  </si>
  <si>
    <t>08:45:08</t>
  </si>
  <si>
    <t>20200515 08:45:13</t>
  </si>
  <si>
    <t>08:45:13</t>
  </si>
  <si>
    <t>08:46:20</t>
  </si>
  <si>
    <t>ag fl 1</t>
  </si>
  <si>
    <t>20200515 08:50:12</t>
  </si>
  <si>
    <t>08:50:12</t>
  </si>
  <si>
    <t>08:49:55</t>
  </si>
  <si>
    <t>20200515 08:50:17</t>
  </si>
  <si>
    <t>08:50:17</t>
  </si>
  <si>
    <t>20200515 08:50:22</t>
  </si>
  <si>
    <t>08:50:22</t>
  </si>
  <si>
    <t>20200515 08:50:27</t>
  </si>
  <si>
    <t>08:50:27</t>
  </si>
  <si>
    <t>20200515 08:50:32</t>
  </si>
  <si>
    <t>08:50:32</t>
  </si>
  <si>
    <t>20200515 08:50:37</t>
  </si>
  <si>
    <t>08:50:37</t>
  </si>
  <si>
    <t>08:52:15</t>
  </si>
  <si>
    <t>20200515 08:58:09</t>
  </si>
  <si>
    <t>08:58:09</t>
  </si>
  <si>
    <t>08:57:51</t>
  </si>
  <si>
    <t>20200515 08:58:14</t>
  </si>
  <si>
    <t>08:58:14</t>
  </si>
  <si>
    <t>20200515 08:58:19</t>
  </si>
  <si>
    <t>08:58:19</t>
  </si>
  <si>
    <t>20200515 08:58:24</t>
  </si>
  <si>
    <t>08:58:24</t>
  </si>
  <si>
    <t>20200515 08:58:29</t>
  </si>
  <si>
    <t>08:58:29</t>
  </si>
  <si>
    <t>20200515 08:58:34</t>
  </si>
  <si>
    <t>08:58:34</t>
  </si>
  <si>
    <t>08:59:52</t>
  </si>
  <si>
    <t>rm bz 3</t>
  </si>
  <si>
    <t>20200515 09:05:24</t>
  </si>
  <si>
    <t>09:05:24</t>
  </si>
  <si>
    <t>09:05:03</t>
  </si>
  <si>
    <t>20200515 09:05:29</t>
  </si>
  <si>
    <t>09:05:29</t>
  </si>
  <si>
    <t>20200515 09:05:34</t>
  </si>
  <si>
    <t>09:05:34</t>
  </si>
  <si>
    <t>20200515 09:05:39</t>
  </si>
  <si>
    <t>09:05:39</t>
  </si>
  <si>
    <t>20200515 09:05:44</t>
  </si>
  <si>
    <t>09:05:44</t>
  </si>
  <si>
    <t>20200515 09:05:49</t>
  </si>
  <si>
    <t>09:05:49</t>
  </si>
  <si>
    <t>09:25:02</t>
  </si>
  <si>
    <t>ag fl 4</t>
  </si>
  <si>
    <t>20200515 09:29:37</t>
  </si>
  <si>
    <t>09:29:37</t>
  </si>
  <si>
    <t>09:29:10</t>
  </si>
  <si>
    <t>20200515 09:29:42</t>
  </si>
  <si>
    <t>09:29:42</t>
  </si>
  <si>
    <t>20200515 09:29:47</t>
  </si>
  <si>
    <t>09:29:47</t>
  </si>
  <si>
    <t>20200515 09:29:52</t>
  </si>
  <si>
    <t>09:29:52</t>
  </si>
  <si>
    <t>20200515 09:29:57</t>
  </si>
  <si>
    <t>09:29:57</t>
  </si>
  <si>
    <t>20200515 09:30:02</t>
  </si>
  <si>
    <t>09:30:02</t>
  </si>
  <si>
    <t>09:31:07</t>
  </si>
  <si>
    <t>20200515 09:34:58</t>
  </si>
  <si>
    <t>09:34:58</t>
  </si>
  <si>
    <t>09:34:43</t>
  </si>
  <si>
    <t>20200515 09:35:03</t>
  </si>
  <si>
    <t>09:35:03</t>
  </si>
  <si>
    <t>20200515 09:35:08</t>
  </si>
  <si>
    <t>09:35:08</t>
  </si>
  <si>
    <t>20200515 09:35:13</t>
  </si>
  <si>
    <t>09:35:13</t>
  </si>
  <si>
    <t>20200515 09:35:18</t>
  </si>
  <si>
    <t>09:35:18</t>
  </si>
  <si>
    <t>20200515 09:35:23</t>
  </si>
  <si>
    <t>09:35:23</t>
  </si>
  <si>
    <t>09:36:58</t>
  </si>
  <si>
    <t>20200515 09:41:24</t>
  </si>
  <si>
    <t>09:41:24</t>
  </si>
  <si>
    <t>09:41:09</t>
  </si>
  <si>
    <t>20200515 09:41:29</t>
  </si>
  <si>
    <t>09:41:29</t>
  </si>
  <si>
    <t>20200515 09:41:34</t>
  </si>
  <si>
    <t>09:41:34</t>
  </si>
  <si>
    <t>20200515 09:41:39</t>
  </si>
  <si>
    <t>09:41:39</t>
  </si>
  <si>
    <t>20200515 09:41:44</t>
  </si>
  <si>
    <t>09:41:44</t>
  </si>
  <si>
    <t>20200515 09:41:49</t>
  </si>
  <si>
    <t>09:41:49</t>
  </si>
  <si>
    <t>09:42:55</t>
  </si>
  <si>
    <t>20200515 09:47:16</t>
  </si>
  <si>
    <t>09:47:16</t>
  </si>
  <si>
    <t>09:46:58</t>
  </si>
  <si>
    <t>20200515 09:47:21</t>
  </si>
  <si>
    <t>09:47:21</t>
  </si>
  <si>
    <t>20200515 09:47:26</t>
  </si>
  <si>
    <t>09:47:26</t>
  </si>
  <si>
    <t>20200515 09:47:31</t>
  </si>
  <si>
    <t>09:47:31</t>
  </si>
  <si>
    <t>20200515 09:47:36</t>
  </si>
  <si>
    <t>09:47:36</t>
  </si>
  <si>
    <t>20200515 09:47:41</t>
  </si>
  <si>
    <t>09:47:41</t>
  </si>
  <si>
    <t>09:49:22</t>
  </si>
  <si>
    <t>20200515 09:53:32</t>
  </si>
  <si>
    <t>09:53:32</t>
  </si>
  <si>
    <t>09:53:11</t>
  </si>
  <si>
    <t>20200515 09:53:37</t>
  </si>
  <si>
    <t>09:53:37</t>
  </si>
  <si>
    <t>20200515 09:53:42</t>
  </si>
  <si>
    <t>09:53:42</t>
  </si>
  <si>
    <t>20200515 09:53:47</t>
  </si>
  <si>
    <t>09:53:47</t>
  </si>
  <si>
    <t>20200515 09:53:52</t>
  </si>
  <si>
    <t>09:53:52</t>
  </si>
  <si>
    <t>20200515 09:53:57</t>
  </si>
  <si>
    <t>09:53:57</t>
  </si>
  <si>
    <t>09:57:05</t>
  </si>
  <si>
    <t>20200515 10:02:13</t>
  </si>
  <si>
    <t>10:02:13</t>
  </si>
  <si>
    <t>10:01:52</t>
  </si>
  <si>
    <t>20200515 10:02:18</t>
  </si>
  <si>
    <t>10:02:18</t>
  </si>
  <si>
    <t>20200515 10:02:23</t>
  </si>
  <si>
    <t>10:02:23</t>
  </si>
  <si>
    <t>20200515 10:02:28</t>
  </si>
  <si>
    <t>10:02:28</t>
  </si>
  <si>
    <t>20200515 10:02:33</t>
  </si>
  <si>
    <t>10:02:33</t>
  </si>
  <si>
    <t>20200515 10:02:38</t>
  </si>
  <si>
    <t>10:02:38</t>
  </si>
  <si>
    <t>10:03:46</t>
  </si>
  <si>
    <t>rm fl 6</t>
  </si>
  <si>
    <t>20200515 10:07:23</t>
  </si>
  <si>
    <t>10:07:23</t>
  </si>
  <si>
    <t>10:07:06</t>
  </si>
  <si>
    <t>20200515 10:07:28</t>
  </si>
  <si>
    <t>10:07:28</t>
  </si>
  <si>
    <t>20200515 10:07:33</t>
  </si>
  <si>
    <t>10:07:33</t>
  </si>
  <si>
    <t>20200515 10:07:38</t>
  </si>
  <si>
    <t>10:07:38</t>
  </si>
  <si>
    <t>20200515 10:07:43</t>
  </si>
  <si>
    <t>10:07:43</t>
  </si>
  <si>
    <t>10:21:17</t>
  </si>
  <si>
    <t>20200515 10:25:04</t>
  </si>
  <si>
    <t>10:25:04</t>
  </si>
  <si>
    <t>10:24:48</t>
  </si>
  <si>
    <t>20200515 10:25:09</t>
  </si>
  <si>
    <t>10:25:09</t>
  </si>
  <si>
    <t>20200515 10:25:14</t>
  </si>
  <si>
    <t>10:25:14</t>
  </si>
  <si>
    <t>20200515 10:25:19</t>
  </si>
  <si>
    <t>10:25:19</t>
  </si>
  <si>
    <t>20200515 10:25:24</t>
  </si>
  <si>
    <t>10:25:24</t>
  </si>
  <si>
    <t>20200515 10:25:29</t>
  </si>
  <si>
    <t>10:25:29</t>
  </si>
  <si>
    <t>10:26:24</t>
  </si>
  <si>
    <t>20200515 10:30:03</t>
  </si>
  <si>
    <t>10:30:03</t>
  </si>
  <si>
    <t>10:29:48</t>
  </si>
  <si>
    <t>20200515 10:30:08</t>
  </si>
  <si>
    <t>10:30:08</t>
  </si>
  <si>
    <t>20200515 10:30:13</t>
  </si>
  <si>
    <t>10:30:13</t>
  </si>
  <si>
    <t>20200515 10:30:18</t>
  </si>
  <si>
    <t>10:30:18</t>
  </si>
  <si>
    <t>20200515 10:30:23</t>
  </si>
  <si>
    <t>10:30:23</t>
  </si>
  <si>
    <t>10:31:38</t>
  </si>
  <si>
    <t>20200515 10:36:29</t>
  </si>
  <si>
    <t>10:36:29</t>
  </si>
  <si>
    <t>10:36:16</t>
  </si>
  <si>
    <t>20200515 10:36:34</t>
  </si>
  <si>
    <t>10:36:34</t>
  </si>
  <si>
    <t>20200515 10:36:39</t>
  </si>
  <si>
    <t>10:36:39</t>
  </si>
  <si>
    <t>20200515 10:36:44</t>
  </si>
  <si>
    <t>10:36:44</t>
  </si>
  <si>
    <t>20200515 10:36:50</t>
  </si>
  <si>
    <t>10:36:50</t>
  </si>
  <si>
    <t>10:38:19</t>
  </si>
  <si>
    <t>20200515 10:45:59</t>
  </si>
  <si>
    <t>10:45:59</t>
  </si>
  <si>
    <t>10:44:30</t>
  </si>
  <si>
    <t>20200515 10:46:04</t>
  </si>
  <si>
    <t>10:46:04</t>
  </si>
  <si>
    <t>20200515 10:46:09</t>
  </si>
  <si>
    <t>10:46:09</t>
  </si>
  <si>
    <t>20200515 10:46:14</t>
  </si>
  <si>
    <t>10:46:14</t>
  </si>
  <si>
    <t>20200515 10:46:19</t>
  </si>
  <si>
    <t>10:46:19</t>
  </si>
  <si>
    <t>20200515 10:46:24</t>
  </si>
  <si>
    <t>10:46:24</t>
  </si>
  <si>
    <t>10:48:41</t>
  </si>
  <si>
    <t>rm bz 2</t>
  </si>
  <si>
    <t>20200515 10:56:08</t>
  </si>
  <si>
    <t>10:56:08</t>
  </si>
  <si>
    <t>10:55:39</t>
  </si>
  <si>
    <t>20200515 10:56:13</t>
  </si>
  <si>
    <t>10:56:13</t>
  </si>
  <si>
    <t>20200515 10:56:18</t>
  </si>
  <si>
    <t>10:56:18</t>
  </si>
  <si>
    <t>20200515 10:56:23</t>
  </si>
  <si>
    <t>10:56:23</t>
  </si>
  <si>
    <t>20200515 10:56:28</t>
  </si>
  <si>
    <t>10:56:28</t>
  </si>
  <si>
    <t>20200515 10:56:33</t>
  </si>
  <si>
    <t>10:56:33</t>
  </si>
  <si>
    <t>10:58:28</t>
  </si>
  <si>
    <t>20200515 11:04:15</t>
  </si>
  <si>
    <t>11:04:15</t>
  </si>
  <si>
    <t>11:03:41</t>
  </si>
  <si>
    <t>20200515 11:04:20</t>
  </si>
  <si>
    <t>11:04:20</t>
  </si>
  <si>
    <t>20200515 11:04:25</t>
  </si>
  <si>
    <t>11:04:25</t>
  </si>
  <si>
    <t>20200515 11:04:30</t>
  </si>
  <si>
    <t>11:04:30</t>
  </si>
  <si>
    <t>20200515 11:04:35</t>
  </si>
  <si>
    <t>11:04:35</t>
  </si>
  <si>
    <t>20200515 11:04:40</t>
  </si>
  <si>
    <t>11:04:40</t>
  </si>
  <si>
    <t>11:06:55</t>
  </si>
  <si>
    <t>ag bz 4</t>
  </si>
  <si>
    <t>20200515 11:10:39</t>
  </si>
  <si>
    <t>11:10:39</t>
  </si>
  <si>
    <t>11:10:27</t>
  </si>
  <si>
    <t>20200515 11:10:44</t>
  </si>
  <si>
    <t>11:10:44</t>
  </si>
  <si>
    <t>20200515 11:10:49</t>
  </si>
  <si>
    <t>11:10:49</t>
  </si>
  <si>
    <t>20200515 11:10:54</t>
  </si>
  <si>
    <t>11:10:54</t>
  </si>
  <si>
    <t>20200515 11:10:59</t>
  </si>
  <si>
    <t>11:10:59</t>
  </si>
  <si>
    <t>20200515 11:11:04</t>
  </si>
  <si>
    <t>11:11:04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</si>
</sst>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S221"/>
  <sheetViews>
    <sheetView tabSelected="1" workbookViewId="0">
      <selection activeCell="I20" sqref="I20"/>
    </sheetView>
  </sheetViews>
  <sheetFormatPr defaultRowHeight="15" x14ac:dyDescent="0.25"/>
  <sheetData>
    <row r="2" spans="1:97" x14ac:dyDescent="0.25">
      <c r="A2" t="s">
        <v>26</v>
      </c>
      <c r="B2" t="s">
        <v>27</v>
      </c>
      <c r="C2" t="s">
        <v>29</v>
      </c>
      <c r="D2" t="s">
        <v>31</v>
      </c>
    </row>
    <row r="3" spans="1:97" x14ac:dyDescent="0.25">
      <c r="B3" t="s">
        <v>28</v>
      </c>
      <c r="C3" t="s">
        <v>30</v>
      </c>
      <c r="D3" t="s">
        <v>15</v>
      </c>
    </row>
    <row r="4" spans="1:97" x14ac:dyDescent="0.25">
      <c r="A4" t="s">
        <v>32</v>
      </c>
      <c r="B4" t="s">
        <v>33</v>
      </c>
    </row>
    <row r="5" spans="1:97" x14ac:dyDescent="0.25">
      <c r="B5">
        <v>2</v>
      </c>
    </row>
    <row r="6" spans="1:97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</row>
    <row r="7" spans="1:97" x14ac:dyDescent="0.25">
      <c r="B7">
        <v>0</v>
      </c>
      <c r="C7">
        <v>1</v>
      </c>
      <c r="D7">
        <v>0</v>
      </c>
      <c r="E7">
        <v>0</v>
      </c>
    </row>
    <row r="8" spans="1:97" x14ac:dyDescent="0.25">
      <c r="A8" t="s">
        <v>39</v>
      </c>
      <c r="B8" t="s">
        <v>40</v>
      </c>
      <c r="C8" t="s">
        <v>42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 t="s">
        <v>50</v>
      </c>
      <c r="K8" t="s">
        <v>51</v>
      </c>
      <c r="L8" t="s">
        <v>52</v>
      </c>
      <c r="M8" t="s">
        <v>53</v>
      </c>
      <c r="N8" t="s">
        <v>54</v>
      </c>
      <c r="O8" t="s">
        <v>55</v>
      </c>
      <c r="P8" t="s">
        <v>56</v>
      </c>
      <c r="Q8" t="s">
        <v>57</v>
      </c>
    </row>
    <row r="9" spans="1:97" x14ac:dyDescent="0.25">
      <c r="B9" t="s">
        <v>41</v>
      </c>
      <c r="C9" t="s">
        <v>43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97" x14ac:dyDescent="0.25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</row>
    <row r="11" spans="1:97" x14ac:dyDescent="0.25">
      <c r="B11">
        <v>1</v>
      </c>
      <c r="C11">
        <v>0</v>
      </c>
      <c r="D11">
        <v>1</v>
      </c>
      <c r="E11">
        <v>0</v>
      </c>
      <c r="F11">
        <v>0</v>
      </c>
    </row>
    <row r="12" spans="1:97" x14ac:dyDescent="0.25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 t="s">
        <v>69</v>
      </c>
      <c r="G12" t="s">
        <v>71</v>
      </c>
      <c r="H12" t="s">
        <v>73</v>
      </c>
    </row>
    <row r="13" spans="1:97" x14ac:dyDescent="0.25">
      <c r="B13">
        <v>-6276</v>
      </c>
      <c r="C13">
        <v>6.6</v>
      </c>
      <c r="D13">
        <v>1.7090000000000001E-5</v>
      </c>
      <c r="E13">
        <v>3.11</v>
      </c>
      <c r="F13" t="s">
        <v>70</v>
      </c>
      <c r="G13" t="s">
        <v>72</v>
      </c>
      <c r="H13">
        <v>0</v>
      </c>
    </row>
    <row r="14" spans="1:97" x14ac:dyDescent="0.25">
      <c r="A14" t="s">
        <v>74</v>
      </c>
      <c r="B14" t="s">
        <v>74</v>
      </c>
      <c r="C14" t="s">
        <v>74</v>
      </c>
      <c r="D14" t="s">
        <v>74</v>
      </c>
      <c r="E14" t="s">
        <v>74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  <c r="L14" t="s">
        <v>75</v>
      </c>
      <c r="M14" t="s">
        <v>75</v>
      </c>
      <c r="N14" t="s">
        <v>75</v>
      </c>
      <c r="O14" t="s">
        <v>75</v>
      </c>
      <c r="P14" t="s">
        <v>75</v>
      </c>
      <c r="Q14" t="s">
        <v>75</v>
      </c>
      <c r="R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76</v>
      </c>
      <c r="AG14" t="s">
        <v>76</v>
      </c>
      <c r="AH14" t="s">
        <v>76</v>
      </c>
      <c r="AI14" t="s">
        <v>76</v>
      </c>
      <c r="AJ14" t="s">
        <v>76</v>
      </c>
      <c r="AK14" t="s">
        <v>77</v>
      </c>
      <c r="AL14" t="s">
        <v>77</v>
      </c>
      <c r="AM14" t="s">
        <v>77</v>
      </c>
      <c r="AN14" t="s">
        <v>77</v>
      </c>
      <c r="AO14" t="s">
        <v>32</v>
      </c>
      <c r="AP14" t="s">
        <v>32</v>
      </c>
      <c r="AQ14" t="s">
        <v>32</v>
      </c>
      <c r="AR14" t="s">
        <v>78</v>
      </c>
      <c r="AS14" t="s">
        <v>78</v>
      </c>
      <c r="AT14" t="s">
        <v>78</v>
      </c>
      <c r="AU14" t="s">
        <v>78</v>
      </c>
      <c r="AV14" t="s">
        <v>78</v>
      </c>
      <c r="AW14" t="s">
        <v>78</v>
      </c>
      <c r="AX14" t="s">
        <v>78</v>
      </c>
      <c r="AY14" t="s">
        <v>78</v>
      </c>
      <c r="AZ14" t="s">
        <v>78</v>
      </c>
      <c r="BA14" t="s">
        <v>78</v>
      </c>
      <c r="BB14" t="s">
        <v>78</v>
      </c>
      <c r="BC14" t="s">
        <v>78</v>
      </c>
      <c r="BD14" t="s">
        <v>78</v>
      </c>
      <c r="BE14" t="s">
        <v>78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  <c r="BL14" t="s">
        <v>79</v>
      </c>
      <c r="BM14" t="s">
        <v>79</v>
      </c>
      <c r="BN14" t="s">
        <v>79</v>
      </c>
      <c r="BO14" t="s">
        <v>80</v>
      </c>
      <c r="BP14" t="s">
        <v>80</v>
      </c>
      <c r="BQ14" t="s">
        <v>80</v>
      </c>
      <c r="BR14" t="s">
        <v>80</v>
      </c>
      <c r="BS14" t="s">
        <v>80</v>
      </c>
      <c r="BT14" t="s">
        <v>80</v>
      </c>
      <c r="BU14" t="s">
        <v>80</v>
      </c>
      <c r="BV14" t="s">
        <v>80</v>
      </c>
      <c r="BW14" t="s">
        <v>80</v>
      </c>
      <c r="BX14" t="s">
        <v>80</v>
      </c>
      <c r="BY14" t="s">
        <v>80</v>
      </c>
      <c r="BZ14" t="s">
        <v>81</v>
      </c>
      <c r="CA14" t="s">
        <v>81</v>
      </c>
      <c r="CB14" t="s">
        <v>81</v>
      </c>
      <c r="CC14" t="s">
        <v>81</v>
      </c>
      <c r="CD14" t="s">
        <v>81</v>
      </c>
      <c r="CE14" t="s">
        <v>81</v>
      </c>
      <c r="CF14" t="s">
        <v>81</v>
      </c>
      <c r="CG14" t="s">
        <v>81</v>
      </c>
      <c r="CH14" t="s">
        <v>81</v>
      </c>
      <c r="CI14" t="s">
        <v>81</v>
      </c>
      <c r="CJ14" t="s">
        <v>81</v>
      </c>
      <c r="CK14" t="s">
        <v>81</v>
      </c>
      <c r="CL14" t="s">
        <v>81</v>
      </c>
      <c r="CM14" t="s">
        <v>81</v>
      </c>
      <c r="CN14" t="s">
        <v>81</v>
      </c>
      <c r="CO14" t="s">
        <v>81</v>
      </c>
      <c r="CP14" t="s">
        <v>81</v>
      </c>
      <c r="CQ14" t="s">
        <v>81</v>
      </c>
      <c r="CR14" t="s">
        <v>81</v>
      </c>
      <c r="CS14" t="s">
        <v>81</v>
      </c>
    </row>
    <row r="15" spans="1:97" x14ac:dyDescent="0.25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  <c r="G15" t="s">
        <v>88</v>
      </c>
      <c r="H15" t="s">
        <v>89</v>
      </c>
      <c r="I15" t="s">
        <v>90</v>
      </c>
      <c r="J15" t="s">
        <v>91</v>
      </c>
      <c r="K15" t="s">
        <v>92</v>
      </c>
      <c r="L15" t="s">
        <v>93</v>
      </c>
      <c r="M15" t="s">
        <v>94</v>
      </c>
      <c r="N15" t="s">
        <v>95</v>
      </c>
      <c r="O15" t="s">
        <v>96</v>
      </c>
      <c r="P15" t="s">
        <v>97</v>
      </c>
      <c r="Q15" t="s">
        <v>98</v>
      </c>
      <c r="R15" t="s">
        <v>99</v>
      </c>
      <c r="S15" t="s">
        <v>100</v>
      </c>
      <c r="T15" t="s">
        <v>101</v>
      </c>
      <c r="U15" t="s">
        <v>102</v>
      </c>
      <c r="V15" t="s">
        <v>103</v>
      </c>
      <c r="W15" t="s">
        <v>104</v>
      </c>
      <c r="X15" t="s">
        <v>105</v>
      </c>
      <c r="Y15" t="s">
        <v>106</v>
      </c>
      <c r="Z15" t="s">
        <v>107</v>
      </c>
      <c r="AA15" t="s">
        <v>108</v>
      </c>
      <c r="AB15" t="s">
        <v>109</v>
      </c>
      <c r="AC15" t="s">
        <v>110</v>
      </c>
      <c r="AD15" t="s">
        <v>111</v>
      </c>
      <c r="AE15" t="s">
        <v>112</v>
      </c>
      <c r="AF15" t="s">
        <v>76</v>
      </c>
      <c r="AG15" t="s">
        <v>113</v>
      </c>
      <c r="AH15" t="s">
        <v>114</v>
      </c>
      <c r="AI15" t="s">
        <v>115</v>
      </c>
      <c r="AJ15" t="s">
        <v>116</v>
      </c>
      <c r="AK15" t="s">
        <v>117</v>
      </c>
      <c r="AL15" t="s">
        <v>118</v>
      </c>
      <c r="AM15" t="s">
        <v>119</v>
      </c>
      <c r="AN15" t="s">
        <v>120</v>
      </c>
      <c r="AO15" t="s">
        <v>121</v>
      </c>
      <c r="AP15" t="s">
        <v>122</v>
      </c>
      <c r="AQ15" t="s">
        <v>123</v>
      </c>
      <c r="AR15" t="s">
        <v>87</v>
      </c>
      <c r="AS15" t="s">
        <v>124</v>
      </c>
      <c r="AT15" t="s">
        <v>125</v>
      </c>
      <c r="AU15" t="s">
        <v>126</v>
      </c>
      <c r="AV15" t="s">
        <v>127</v>
      </c>
      <c r="AW15" t="s">
        <v>128</v>
      </c>
      <c r="AX15" t="s">
        <v>129</v>
      </c>
      <c r="AY15" t="s">
        <v>130</v>
      </c>
      <c r="AZ15" t="s">
        <v>131</v>
      </c>
      <c r="BA15" t="s">
        <v>132</v>
      </c>
      <c r="BB15" t="s">
        <v>133</v>
      </c>
      <c r="BC15" t="s">
        <v>134</v>
      </c>
      <c r="BD15" t="s">
        <v>135</v>
      </c>
      <c r="BE15" t="s">
        <v>136</v>
      </c>
      <c r="BF15" t="s">
        <v>83</v>
      </c>
      <c r="BG15" t="s">
        <v>86</v>
      </c>
      <c r="BH15" t="s">
        <v>137</v>
      </c>
      <c r="BI15" t="s">
        <v>138</v>
      </c>
      <c r="BJ15" t="s">
        <v>139</v>
      </c>
      <c r="BK15" t="s">
        <v>140</v>
      </c>
      <c r="BL15" t="s">
        <v>141</v>
      </c>
      <c r="BM15" t="s">
        <v>142</v>
      </c>
      <c r="BN15" t="s">
        <v>143</v>
      </c>
      <c r="BO15" t="s">
        <v>144</v>
      </c>
      <c r="BP15" t="s">
        <v>145</v>
      </c>
      <c r="BQ15" t="s">
        <v>146</v>
      </c>
      <c r="BR15" t="s">
        <v>147</v>
      </c>
      <c r="BS15" t="s">
        <v>148</v>
      </c>
      <c r="BT15" t="s">
        <v>149</v>
      </c>
      <c r="BU15" t="s">
        <v>150</v>
      </c>
      <c r="BV15" t="s">
        <v>151</v>
      </c>
      <c r="BW15" t="s">
        <v>152</v>
      </c>
      <c r="BX15" t="s">
        <v>153</v>
      </c>
      <c r="BY15" t="s">
        <v>154</v>
      </c>
      <c r="BZ15" t="s">
        <v>155</v>
      </c>
      <c r="CA15" t="s">
        <v>156</v>
      </c>
      <c r="CB15" t="s">
        <v>157</v>
      </c>
      <c r="CC15" t="s">
        <v>158</v>
      </c>
      <c r="CD15" t="s">
        <v>159</v>
      </c>
      <c r="CE15" t="s">
        <v>160</v>
      </c>
      <c r="CF15" t="s">
        <v>161</v>
      </c>
      <c r="CG15" t="s">
        <v>162</v>
      </c>
      <c r="CH15" t="s">
        <v>163</v>
      </c>
      <c r="CI15" t="s">
        <v>164</v>
      </c>
      <c r="CJ15" t="s">
        <v>165</v>
      </c>
      <c r="CK15" t="s">
        <v>166</v>
      </c>
      <c r="CL15" t="s">
        <v>167</v>
      </c>
      <c r="CM15" t="s">
        <v>168</v>
      </c>
      <c r="CN15" t="s">
        <v>169</v>
      </c>
      <c r="CO15" t="s">
        <v>170</v>
      </c>
      <c r="CP15" t="s">
        <v>171</v>
      </c>
      <c r="CQ15" t="s">
        <v>172</v>
      </c>
      <c r="CR15" t="s">
        <v>173</v>
      </c>
      <c r="CS15" t="s">
        <v>174</v>
      </c>
    </row>
    <row r="16" spans="1:97" x14ac:dyDescent="0.25">
      <c r="B16" t="s">
        <v>175</v>
      </c>
      <c r="C16" t="s">
        <v>175</v>
      </c>
      <c r="F16" t="s">
        <v>175</v>
      </c>
      <c r="G16" t="s">
        <v>176</v>
      </c>
      <c r="H16" t="s">
        <v>177</v>
      </c>
      <c r="I16" t="s">
        <v>178</v>
      </c>
      <c r="J16" t="s">
        <v>178</v>
      </c>
      <c r="K16" t="s">
        <v>129</v>
      </c>
      <c r="L16" t="s">
        <v>129</v>
      </c>
      <c r="M16" t="s">
        <v>176</v>
      </c>
      <c r="N16" t="s">
        <v>176</v>
      </c>
      <c r="O16" t="s">
        <v>176</v>
      </c>
      <c r="P16" t="s">
        <v>176</v>
      </c>
      <c r="Q16" t="s">
        <v>179</v>
      </c>
      <c r="R16" t="s">
        <v>180</v>
      </c>
      <c r="S16" t="s">
        <v>180</v>
      </c>
      <c r="T16" t="s">
        <v>181</v>
      </c>
      <c r="U16" t="s">
        <v>182</v>
      </c>
      <c r="V16" t="s">
        <v>181</v>
      </c>
      <c r="W16" t="s">
        <v>181</v>
      </c>
      <c r="X16" t="s">
        <v>181</v>
      </c>
      <c r="Y16" t="s">
        <v>179</v>
      </c>
      <c r="Z16" t="s">
        <v>179</v>
      </c>
      <c r="AA16" t="s">
        <v>179</v>
      </c>
      <c r="AB16" t="s">
        <v>179</v>
      </c>
      <c r="AF16" t="s">
        <v>183</v>
      </c>
      <c r="AG16" t="s">
        <v>182</v>
      </c>
      <c r="AI16" t="s">
        <v>182</v>
      </c>
      <c r="AJ16" t="s">
        <v>183</v>
      </c>
      <c r="AK16" t="s">
        <v>177</v>
      </c>
      <c r="AL16" t="s">
        <v>177</v>
      </c>
      <c r="AN16" t="s">
        <v>184</v>
      </c>
      <c r="AO16" t="s">
        <v>185</v>
      </c>
      <c r="AR16" t="s">
        <v>175</v>
      </c>
      <c r="AS16" t="s">
        <v>178</v>
      </c>
      <c r="AT16" t="s">
        <v>178</v>
      </c>
      <c r="AU16" t="s">
        <v>186</v>
      </c>
      <c r="AV16" t="s">
        <v>186</v>
      </c>
      <c r="AW16" t="s">
        <v>183</v>
      </c>
      <c r="AX16" t="s">
        <v>181</v>
      </c>
      <c r="AY16" t="s">
        <v>181</v>
      </c>
      <c r="AZ16" t="s">
        <v>180</v>
      </c>
      <c r="BA16" t="s">
        <v>180</v>
      </c>
      <c r="BB16" t="s">
        <v>180</v>
      </c>
      <c r="BC16" t="s">
        <v>187</v>
      </c>
      <c r="BD16" t="s">
        <v>177</v>
      </c>
      <c r="BE16" t="s">
        <v>177</v>
      </c>
      <c r="BF16" t="s">
        <v>188</v>
      </c>
      <c r="BI16" t="s">
        <v>189</v>
      </c>
      <c r="BJ16" t="s">
        <v>190</v>
      </c>
      <c r="BK16" t="s">
        <v>189</v>
      </c>
      <c r="BL16" t="s">
        <v>190</v>
      </c>
      <c r="BM16" t="s">
        <v>182</v>
      </c>
      <c r="BN16" t="s">
        <v>182</v>
      </c>
      <c r="BO16" t="s">
        <v>178</v>
      </c>
      <c r="BP16" t="s">
        <v>191</v>
      </c>
      <c r="BQ16" t="s">
        <v>178</v>
      </c>
      <c r="BS16" t="s">
        <v>186</v>
      </c>
      <c r="BT16" t="s">
        <v>192</v>
      </c>
      <c r="BU16" t="s">
        <v>186</v>
      </c>
      <c r="BZ16" t="s">
        <v>182</v>
      </c>
      <c r="CA16" t="s">
        <v>182</v>
      </c>
      <c r="CB16" t="s">
        <v>189</v>
      </c>
      <c r="CC16" t="s">
        <v>190</v>
      </c>
      <c r="CE16" t="s">
        <v>183</v>
      </c>
      <c r="CF16" t="s">
        <v>183</v>
      </c>
      <c r="CG16" t="s">
        <v>180</v>
      </c>
      <c r="CH16" t="s">
        <v>180</v>
      </c>
      <c r="CI16" t="s">
        <v>180</v>
      </c>
      <c r="CJ16" t="s">
        <v>180</v>
      </c>
      <c r="CK16" t="s">
        <v>180</v>
      </c>
      <c r="CL16" t="s">
        <v>182</v>
      </c>
      <c r="CM16" t="s">
        <v>182</v>
      </c>
      <c r="CN16" t="s">
        <v>182</v>
      </c>
      <c r="CO16" t="s">
        <v>180</v>
      </c>
      <c r="CP16" t="s">
        <v>178</v>
      </c>
      <c r="CQ16" t="s">
        <v>186</v>
      </c>
      <c r="CR16" t="s">
        <v>182</v>
      </c>
      <c r="CS16" t="s">
        <v>182</v>
      </c>
    </row>
    <row r="17" spans="1:97" x14ac:dyDescent="0.25">
      <c r="A17">
        <v>1</v>
      </c>
      <c r="B17">
        <v>1589541430.3</v>
      </c>
      <c r="C17">
        <v>0</v>
      </c>
      <c r="D17" t="s">
        <v>193</v>
      </c>
      <c r="E17" t="s">
        <v>194</v>
      </c>
      <c r="F17">
        <v>1589541422.3</v>
      </c>
      <c r="G17">
        <f t="shared" ref="G17:G80" si="0">AW17*AH17*(AU17-AV17)/(100*AO17*(1000-AH17*AU17))</f>
        <v>2.8029984910762001E-4</v>
      </c>
      <c r="H17">
        <f t="shared" ref="H17:H80" si="1">AW17*AH17*(AT17-AS17*(1000-AH17*AV17)/(1000-AH17*AU17))/(100*AO17)</f>
        <v>-0.71888009015764121</v>
      </c>
      <c r="I17">
        <f t="shared" ref="I17:I80" si="2">AS17 - IF(AH17&gt;1, H17*AO17*100/(AJ17*BC17), 0)</f>
        <v>410.39154838709698</v>
      </c>
      <c r="J17">
        <f t="shared" ref="J17:J80" si="3">((P17-G17/2)*I17-H17)/(P17+G17/2)</f>
        <v>434.20187688037458</v>
      </c>
      <c r="K17">
        <f t="shared" ref="K17:K80" si="4">J17*(AX17+AY17)/1000</f>
        <v>44.26108081706802</v>
      </c>
      <c r="L17">
        <f t="shared" ref="L17:L80" si="5">(AS17 - IF(AH17&gt;1, H17*AO17*100/(AJ17*BC17), 0))*(AX17+AY17)/1000</f>
        <v>41.833935910892848</v>
      </c>
      <c r="M17">
        <f t="shared" ref="M17:M80" si="6">2/((1/O17-1/N17)+SIGN(O17)*SQRT((1/O17-1/N17)*(1/O17-1/N17) + 4*AP17/((AP17+1)*(AP17+1))*(2*1/O17*1/N17-1/N17*1/N17)))</f>
        <v>4.0632951476441741E-2</v>
      </c>
      <c r="N17">
        <f t="shared" ref="N17:N80" si="7">AE17+AD17*AO17+AC17*AO17*AO17</f>
        <v>2.7839191653103414</v>
      </c>
      <c r="O17">
        <f t="shared" ref="O17:O80" si="8">G17*(1000-(1000*0.61365*EXP(17.502*S17/(240.97+S17))/(AX17+AY17)+AU17)/2)/(1000*0.61365*EXP(17.502*S17/(240.97+S17))/(AX17+AY17)-AU17)</f>
        <v>4.0306331668151077E-2</v>
      </c>
      <c r="P17">
        <f t="shared" ref="P17:P80" si="9">1/((AP17+1)/(M17/1.6)+1/(N17/1.37)) + AP17/((AP17+1)/(M17/1.6) + AP17/(N17/1.37))</f>
        <v>2.522058381081569E-2</v>
      </c>
      <c r="Q17">
        <f t="shared" ref="Q17:Q80" si="10">(AL17*AN17)</f>
        <v>1.6929282692903227E-3</v>
      </c>
      <c r="R17">
        <f t="shared" ref="R17:R80" si="11">(AZ17+(Q17+2*0.95*0.0000000567*(((AZ17+$B$7)+273)^4-(AZ17+273)^4)-44100*G17)/(1.84*29.3*N17+8*0.95*0.0000000567*(AZ17+273)^3))</f>
        <v>15.21948370891022</v>
      </c>
      <c r="S17">
        <f t="shared" ref="S17:S80" si="12">($C$7*BA17+$D$7*BB17+$E$7*R17)</f>
        <v>15.196899999999999</v>
      </c>
      <c r="T17">
        <f t="shared" ref="T17:T80" si="13">0.61365*EXP(17.502*S17/(240.97+S17))</f>
        <v>1.7331868917292712</v>
      </c>
      <c r="U17">
        <f t="shared" ref="U17:U80" si="14">(V17/W17*100)</f>
        <v>59.273465389786118</v>
      </c>
      <c r="V17">
        <f t="shared" ref="V17:V80" si="15">AU17*(AX17+AY17)/1000</f>
        <v>1.0339167139508203</v>
      </c>
      <c r="W17">
        <f t="shared" ref="W17:W80" si="16">0.61365*EXP(17.502*AZ17/(240.97+AZ17))</f>
        <v>1.744316292546281</v>
      </c>
      <c r="X17">
        <f t="shared" ref="X17:X80" si="17">(T17-AU17*(AX17+AY17)/1000)</f>
        <v>0.69927017777845091</v>
      </c>
      <c r="Y17">
        <f t="shared" ref="Y17:Y80" si="18">(-G17*44100)</f>
        <v>-12.361223345646042</v>
      </c>
      <c r="Z17">
        <f t="shared" ref="Z17:Z80" si="19">2*29.3*N17*0.92*(AZ17-S17)</f>
        <v>14.953471848842772</v>
      </c>
      <c r="AA17">
        <f t="shared" ref="AA17:AA80" si="20">2*0.95*0.0000000567*(((AZ17+$B$7)+273)^4-(S17+273)^4)</f>
        <v>1.0282287484225461</v>
      </c>
      <c r="AB17">
        <f t="shared" ref="AB17:AB80" si="21">Q17+AA17+Y17+Z17</f>
        <v>3.6221701798885668</v>
      </c>
      <c r="AC17">
        <v>-1.2251472782997699E-3</v>
      </c>
      <c r="AD17">
        <v>2.3662680142129199E-2</v>
      </c>
      <c r="AE17">
        <v>2.6829005714018201</v>
      </c>
      <c r="AF17">
        <v>0</v>
      </c>
      <c r="AG17">
        <v>0</v>
      </c>
      <c r="AH17">
        <f t="shared" ref="AH17:AH80" si="22">IF(AF17*$H$13&gt;=AJ17,1,(AJ17/(AJ17-AF17*$H$13)))</f>
        <v>1</v>
      </c>
      <c r="AI17">
        <f t="shared" ref="AI17:AI80" si="23">(AH17-1)*100</f>
        <v>0</v>
      </c>
      <c r="AJ17">
        <f t="shared" ref="AJ17:AJ80" si="24">MAX(0,($B$13+$C$13*BC17)/(1+$D$13*BC17)*AX17/(AZ17+273)*$E$13)</f>
        <v>56059.060419695576</v>
      </c>
      <c r="AK17">
        <f t="shared" ref="AK17:AK80" si="25">$B$11*BD17+$C$11*BE17</f>
        <v>8.8588606451612904E-3</v>
      </c>
      <c r="AL17">
        <f t="shared" ref="AL17:AL80" si="26">AK17*AM17</f>
        <v>4.3408417161290326E-3</v>
      </c>
      <c r="AM17">
        <f t="shared" ref="AM17:AM80" si="27">($B$11*$D$9+$C$11*$D$9)/($B$11+$C$11)</f>
        <v>0.49</v>
      </c>
      <c r="AN17">
        <f t="shared" ref="AN17:AN80" si="28">($B$11*$K$9+$C$11*$K$9)/($B$11+$C$11)</f>
        <v>0.39</v>
      </c>
      <c r="AO17">
        <v>6.37</v>
      </c>
      <c r="AP17">
        <v>0.5</v>
      </c>
      <c r="AQ17" t="s">
        <v>195</v>
      </c>
      <c r="AR17">
        <v>1589541422.3</v>
      </c>
      <c r="AS17">
        <v>410.39154838709698</v>
      </c>
      <c r="AT17">
        <v>410.00690322580601</v>
      </c>
      <c r="AU17">
        <v>10.142738709677401</v>
      </c>
      <c r="AV17">
        <v>9.9660012903225805</v>
      </c>
      <c r="AW17">
        <v>1000.01464516129</v>
      </c>
      <c r="AX17">
        <v>101.836548387097</v>
      </c>
      <c r="AY17">
        <v>0.100092548387097</v>
      </c>
      <c r="AZ17">
        <v>15.2965322580645</v>
      </c>
      <c r="BA17">
        <v>15.196899999999999</v>
      </c>
      <c r="BB17">
        <v>15.460774193548399</v>
      </c>
      <c r="BC17">
        <v>10004.6129032258</v>
      </c>
      <c r="BD17">
        <v>8.8588606451612904E-3</v>
      </c>
      <c r="BE17">
        <v>0.282605</v>
      </c>
      <c r="BF17">
        <v>1589541403.8</v>
      </c>
      <c r="BG17" t="s">
        <v>196</v>
      </c>
      <c r="BH17">
        <v>1</v>
      </c>
      <c r="BI17">
        <v>0.20300000000000001</v>
      </c>
      <c r="BJ17">
        <v>-8.4000000000000005E-2</v>
      </c>
      <c r="BK17">
        <v>410</v>
      </c>
      <c r="BL17">
        <v>10</v>
      </c>
      <c r="BM17">
        <v>0.19</v>
      </c>
      <c r="BN17">
        <v>0.09</v>
      </c>
      <c r="BO17">
        <v>0.34270763529411802</v>
      </c>
      <c r="BP17">
        <v>0.52842280461148805</v>
      </c>
      <c r="BQ17">
        <v>0.105022327255073</v>
      </c>
      <c r="BR17">
        <v>0</v>
      </c>
      <c r="BS17">
        <v>0.154042548801961</v>
      </c>
      <c r="BT17">
        <v>0.27048420798063599</v>
      </c>
      <c r="BU17">
        <v>5.0362882318329E-2</v>
      </c>
      <c r="BV17">
        <v>0</v>
      </c>
      <c r="BW17">
        <v>0</v>
      </c>
      <c r="BX17">
        <v>2</v>
      </c>
      <c r="BY17" t="s">
        <v>197</v>
      </c>
      <c r="BZ17">
        <v>100</v>
      </c>
      <c r="CA17">
        <v>100</v>
      </c>
      <c r="CB17">
        <v>0.20300000000000001</v>
      </c>
      <c r="CC17">
        <v>-8.4000000000000005E-2</v>
      </c>
      <c r="CD17">
        <v>2</v>
      </c>
      <c r="CE17">
        <v>1086.72</v>
      </c>
      <c r="CF17">
        <v>350.89800000000002</v>
      </c>
      <c r="CG17">
        <v>14.0002</v>
      </c>
      <c r="CH17">
        <v>20.8005</v>
      </c>
      <c r="CI17">
        <v>30</v>
      </c>
      <c r="CJ17">
        <v>20.749199999999998</v>
      </c>
      <c r="CK17">
        <v>20.790400000000002</v>
      </c>
      <c r="CL17">
        <v>24.979800000000001</v>
      </c>
      <c r="CM17">
        <v>15.161199999999999</v>
      </c>
      <c r="CN17">
        <v>16.136399999999998</v>
      </c>
      <c r="CO17">
        <v>14</v>
      </c>
      <c r="CP17">
        <v>410</v>
      </c>
      <c r="CQ17">
        <v>10</v>
      </c>
      <c r="CR17">
        <v>99.958699999999993</v>
      </c>
      <c r="CS17">
        <v>107.465</v>
      </c>
    </row>
    <row r="18" spans="1:97" x14ac:dyDescent="0.25">
      <c r="A18">
        <v>2</v>
      </c>
      <c r="B18">
        <v>1589541435.3</v>
      </c>
      <c r="C18">
        <v>5</v>
      </c>
      <c r="D18" t="s">
        <v>198</v>
      </c>
      <c r="E18" t="s">
        <v>199</v>
      </c>
      <c r="F18">
        <v>1589541426.94839</v>
      </c>
      <c r="G18">
        <f t="shared" si="0"/>
        <v>2.7837235581631211E-4</v>
      </c>
      <c r="H18">
        <f t="shared" si="1"/>
        <v>-0.71919806899809902</v>
      </c>
      <c r="I18">
        <f t="shared" si="2"/>
        <v>410.38793548387099</v>
      </c>
      <c r="J18">
        <f t="shared" si="3"/>
        <v>434.43720222857314</v>
      </c>
      <c r="K18">
        <f t="shared" si="4"/>
        <v>44.285208894481933</v>
      </c>
      <c r="L18">
        <f t="shared" si="5"/>
        <v>41.833699686511515</v>
      </c>
      <c r="M18">
        <f t="shared" si="6"/>
        <v>4.0300463010859544E-2</v>
      </c>
      <c r="N18">
        <f t="shared" si="7"/>
        <v>2.7857884989973254</v>
      </c>
      <c r="O18">
        <f t="shared" si="8"/>
        <v>3.9979357569637226E-2</v>
      </c>
      <c r="P18">
        <f t="shared" si="9"/>
        <v>2.5015735135113903E-2</v>
      </c>
      <c r="Q18">
        <f t="shared" si="10"/>
        <v>1.598560007032258E-3</v>
      </c>
      <c r="R18">
        <f t="shared" si="11"/>
        <v>15.221293385095768</v>
      </c>
      <c r="S18">
        <f t="shared" si="12"/>
        <v>15.1999903225806</v>
      </c>
      <c r="T18">
        <f t="shared" si="13"/>
        <v>1.7335311558256763</v>
      </c>
      <c r="U18">
        <f t="shared" si="14"/>
        <v>59.238406314164592</v>
      </c>
      <c r="V18">
        <f t="shared" si="15"/>
        <v>1.0333869462177085</v>
      </c>
      <c r="W18">
        <f t="shared" si="16"/>
        <v>1.7444543337936045</v>
      </c>
      <c r="X18">
        <f t="shared" si="17"/>
        <v>0.70014420960796775</v>
      </c>
      <c r="Y18">
        <f t="shared" si="18"/>
        <v>-12.276220891499364</v>
      </c>
      <c r="Z18">
        <f t="shared" si="19"/>
        <v>14.684454806135054</v>
      </c>
      <c r="AA18">
        <f t="shared" si="20"/>
        <v>1.0090757747911689</v>
      </c>
      <c r="AB18">
        <f t="shared" si="21"/>
        <v>3.4189082494338923</v>
      </c>
      <c r="AC18">
        <v>-1.2264286529444399E-3</v>
      </c>
      <c r="AD18">
        <v>2.3687428806143902E-2</v>
      </c>
      <c r="AE18">
        <v>2.6846642503098499</v>
      </c>
      <c r="AF18">
        <v>0</v>
      </c>
      <c r="AG18">
        <v>0</v>
      </c>
      <c r="AH18">
        <f t="shared" si="22"/>
        <v>1</v>
      </c>
      <c r="AI18">
        <f t="shared" si="23"/>
        <v>0</v>
      </c>
      <c r="AJ18">
        <f t="shared" si="24"/>
        <v>56115.051146559919</v>
      </c>
      <c r="AK18">
        <f t="shared" si="25"/>
        <v>8.3650445161290304E-3</v>
      </c>
      <c r="AL18">
        <f t="shared" si="26"/>
        <v>4.0988718129032252E-3</v>
      </c>
      <c r="AM18">
        <f t="shared" si="27"/>
        <v>0.49</v>
      </c>
      <c r="AN18">
        <f t="shared" si="28"/>
        <v>0.39</v>
      </c>
      <c r="AO18">
        <v>6.37</v>
      </c>
      <c r="AP18">
        <v>0.5</v>
      </c>
      <c r="AQ18" t="s">
        <v>195</v>
      </c>
      <c r="AR18">
        <v>1589541426.94839</v>
      </c>
      <c r="AS18">
        <v>410.38793548387099</v>
      </c>
      <c r="AT18">
        <v>410.002580645161</v>
      </c>
      <c r="AU18">
        <v>10.1375096774194</v>
      </c>
      <c r="AV18">
        <v>9.9619854838709703</v>
      </c>
      <c r="AW18">
        <v>1000.00787096774</v>
      </c>
      <c r="AX18">
        <v>101.837</v>
      </c>
      <c r="AY18">
        <v>9.9962735483870996E-2</v>
      </c>
      <c r="AZ18">
        <v>15.297764516129</v>
      </c>
      <c r="BA18">
        <v>15.1999903225806</v>
      </c>
      <c r="BB18">
        <v>15.4621806451613</v>
      </c>
      <c r="BC18">
        <v>10015.032258064501</v>
      </c>
      <c r="BD18">
        <v>8.3650445161290304E-3</v>
      </c>
      <c r="BE18">
        <v>0.282605</v>
      </c>
      <c r="BF18">
        <v>1589541403.8</v>
      </c>
      <c r="BG18" t="s">
        <v>196</v>
      </c>
      <c r="BH18">
        <v>1</v>
      </c>
      <c r="BI18">
        <v>0.20300000000000001</v>
      </c>
      <c r="BJ18">
        <v>-8.4000000000000005E-2</v>
      </c>
      <c r="BK18">
        <v>410</v>
      </c>
      <c r="BL18">
        <v>10</v>
      </c>
      <c r="BM18">
        <v>0.19</v>
      </c>
      <c r="BN18">
        <v>0.09</v>
      </c>
      <c r="BO18">
        <v>0.38872754901960799</v>
      </c>
      <c r="BP18">
        <v>-2.1555134682013101E-3</v>
      </c>
      <c r="BQ18">
        <v>2.03637451949597E-2</v>
      </c>
      <c r="BR18">
        <v>1</v>
      </c>
      <c r="BS18">
        <v>0.17604190196078401</v>
      </c>
      <c r="BT18">
        <v>-5.5054246763101798E-3</v>
      </c>
      <c r="BU18">
        <v>2.99285635914368E-3</v>
      </c>
      <c r="BV18">
        <v>1</v>
      </c>
      <c r="BW18">
        <v>2</v>
      </c>
      <c r="BX18">
        <v>2</v>
      </c>
      <c r="BY18" t="s">
        <v>200</v>
      </c>
      <c r="BZ18">
        <v>100</v>
      </c>
      <c r="CA18">
        <v>100</v>
      </c>
      <c r="CB18">
        <v>0.20300000000000001</v>
      </c>
      <c r="CC18">
        <v>-8.4000000000000005E-2</v>
      </c>
      <c r="CD18">
        <v>2</v>
      </c>
      <c r="CE18">
        <v>1087.49</v>
      </c>
      <c r="CF18">
        <v>350.86900000000003</v>
      </c>
      <c r="CG18">
        <v>14</v>
      </c>
      <c r="CH18">
        <v>20.8005</v>
      </c>
      <c r="CI18">
        <v>30.0001</v>
      </c>
      <c r="CJ18">
        <v>20.749199999999998</v>
      </c>
      <c r="CK18">
        <v>20.790400000000002</v>
      </c>
      <c r="CL18">
        <v>24.979600000000001</v>
      </c>
      <c r="CM18">
        <v>15.161199999999999</v>
      </c>
      <c r="CN18">
        <v>16.136399999999998</v>
      </c>
      <c r="CO18">
        <v>14</v>
      </c>
      <c r="CP18">
        <v>410</v>
      </c>
      <c r="CQ18">
        <v>10</v>
      </c>
      <c r="CR18">
        <v>99.960099999999997</v>
      </c>
      <c r="CS18">
        <v>107.465</v>
      </c>
    </row>
    <row r="19" spans="1:97" x14ac:dyDescent="0.25">
      <c r="A19">
        <v>3</v>
      </c>
      <c r="B19">
        <v>1589541440.3</v>
      </c>
      <c r="C19">
        <v>10</v>
      </c>
      <c r="D19" t="s">
        <v>201</v>
      </c>
      <c r="E19" t="s">
        <v>202</v>
      </c>
      <c r="F19">
        <v>1589541431.7387099</v>
      </c>
      <c r="G19">
        <f t="shared" si="0"/>
        <v>2.7624733060598538E-4</v>
      </c>
      <c r="H19">
        <f t="shared" si="1"/>
        <v>-0.7205501155266909</v>
      </c>
      <c r="I19">
        <f t="shared" si="2"/>
        <v>410.38538709677402</v>
      </c>
      <c r="J19">
        <f t="shared" si="3"/>
        <v>434.72343166186698</v>
      </c>
      <c r="K19">
        <f t="shared" si="4"/>
        <v>44.314445183824581</v>
      </c>
      <c r="L19">
        <f t="shared" si="5"/>
        <v>41.833495542719923</v>
      </c>
      <c r="M19">
        <f t="shared" si="6"/>
        <v>3.9966662222519898E-2</v>
      </c>
      <c r="N19">
        <f t="shared" si="7"/>
        <v>2.7825345073666874</v>
      </c>
      <c r="O19">
        <f t="shared" si="8"/>
        <v>3.9650465376092389E-2</v>
      </c>
      <c r="P19">
        <f t="shared" si="9"/>
        <v>2.4809741238040924E-2</v>
      </c>
      <c r="Q19">
        <f t="shared" si="10"/>
        <v>1.2218925369677424E-3</v>
      </c>
      <c r="R19">
        <f t="shared" si="11"/>
        <v>15.221024062411159</v>
      </c>
      <c r="S19">
        <f t="shared" si="12"/>
        <v>15.199225806451601</v>
      </c>
      <c r="T19">
        <f t="shared" si="13"/>
        <v>1.7334459826022175</v>
      </c>
      <c r="U19">
        <f t="shared" si="14"/>
        <v>59.212281177531359</v>
      </c>
      <c r="V19">
        <f t="shared" si="15"/>
        <v>1.0328802790941765</v>
      </c>
      <c r="W19">
        <f t="shared" si="16"/>
        <v>1.7443683279105153</v>
      </c>
      <c r="X19">
        <f t="shared" si="17"/>
        <v>0.70056570350804104</v>
      </c>
      <c r="Y19">
        <f t="shared" si="18"/>
        <v>-12.182507279723955</v>
      </c>
      <c r="Z19">
        <f t="shared" si="19"/>
        <v>14.666818448208115</v>
      </c>
      <c r="AA19">
        <f t="shared" si="20"/>
        <v>1.0090344372450928</v>
      </c>
      <c r="AB19">
        <f t="shared" si="21"/>
        <v>3.4945674982662212</v>
      </c>
      <c r="AC19">
        <v>-1.2241986817771199E-3</v>
      </c>
      <c r="AD19">
        <v>2.36443588051789E-2</v>
      </c>
      <c r="AE19">
        <v>2.6815941292683001</v>
      </c>
      <c r="AF19">
        <v>0</v>
      </c>
      <c r="AG19">
        <v>0</v>
      </c>
      <c r="AH19">
        <f t="shared" si="22"/>
        <v>1</v>
      </c>
      <c r="AI19">
        <f t="shared" si="23"/>
        <v>0</v>
      </c>
      <c r="AJ19">
        <f t="shared" si="24"/>
        <v>56017.35317837105</v>
      </c>
      <c r="AK19">
        <f t="shared" si="25"/>
        <v>6.3939954838709697E-3</v>
      </c>
      <c r="AL19">
        <f t="shared" si="26"/>
        <v>3.1330577870967752E-3</v>
      </c>
      <c r="AM19">
        <f t="shared" si="27"/>
        <v>0.49</v>
      </c>
      <c r="AN19">
        <f t="shared" si="28"/>
        <v>0.39</v>
      </c>
      <c r="AO19">
        <v>6.37</v>
      </c>
      <c r="AP19">
        <v>0.5</v>
      </c>
      <c r="AQ19" t="s">
        <v>195</v>
      </c>
      <c r="AR19">
        <v>1589541431.7387099</v>
      </c>
      <c r="AS19">
        <v>410.38538709677402</v>
      </c>
      <c r="AT19">
        <v>409.99861290322599</v>
      </c>
      <c r="AU19">
        <v>10.1325258064516</v>
      </c>
      <c r="AV19">
        <v>9.9583396774193496</v>
      </c>
      <c r="AW19">
        <v>1000.00232258064</v>
      </c>
      <c r="AX19">
        <v>101.837161290323</v>
      </c>
      <c r="AY19">
        <v>9.9937003225806495E-2</v>
      </c>
      <c r="AZ19">
        <v>15.2969967741935</v>
      </c>
      <c r="BA19">
        <v>15.199225806451601</v>
      </c>
      <c r="BB19">
        <v>15.4633580645161</v>
      </c>
      <c r="BC19">
        <v>9996.8064516128998</v>
      </c>
      <c r="BD19">
        <v>6.3939954838709697E-3</v>
      </c>
      <c r="BE19">
        <v>0.282605</v>
      </c>
      <c r="BF19">
        <v>1589541403.8</v>
      </c>
      <c r="BG19" t="s">
        <v>196</v>
      </c>
      <c r="BH19">
        <v>1</v>
      </c>
      <c r="BI19">
        <v>0.20300000000000001</v>
      </c>
      <c r="BJ19">
        <v>-8.4000000000000005E-2</v>
      </c>
      <c r="BK19">
        <v>410</v>
      </c>
      <c r="BL19">
        <v>10</v>
      </c>
      <c r="BM19">
        <v>0.19</v>
      </c>
      <c r="BN19">
        <v>0.09</v>
      </c>
      <c r="BO19">
        <v>0.38393507843137298</v>
      </c>
      <c r="BP19">
        <v>2.1399235705452199E-2</v>
      </c>
      <c r="BQ19">
        <v>1.76195296189725E-2</v>
      </c>
      <c r="BR19">
        <v>1</v>
      </c>
      <c r="BS19">
        <v>0.175365450980392</v>
      </c>
      <c r="BT19">
        <v>-1.5797866974467799E-2</v>
      </c>
      <c r="BU19">
        <v>2.0225818998781502E-3</v>
      </c>
      <c r="BV19">
        <v>1</v>
      </c>
      <c r="BW19">
        <v>2</v>
      </c>
      <c r="BX19">
        <v>2</v>
      </c>
      <c r="BY19" t="s">
        <v>200</v>
      </c>
      <c r="BZ19">
        <v>100</v>
      </c>
      <c r="CA19">
        <v>100</v>
      </c>
      <c r="CB19">
        <v>0.20300000000000001</v>
      </c>
      <c r="CC19">
        <v>-8.4000000000000005E-2</v>
      </c>
      <c r="CD19">
        <v>2</v>
      </c>
      <c r="CE19">
        <v>1087.43</v>
      </c>
      <c r="CF19">
        <v>350.95600000000002</v>
      </c>
      <c r="CG19">
        <v>14</v>
      </c>
      <c r="CH19">
        <v>20.8005</v>
      </c>
      <c r="CI19">
        <v>30.0001</v>
      </c>
      <c r="CJ19">
        <v>20.749199999999998</v>
      </c>
      <c r="CK19">
        <v>20.790400000000002</v>
      </c>
      <c r="CL19">
        <v>24.978999999999999</v>
      </c>
      <c r="CM19">
        <v>15.161199999999999</v>
      </c>
      <c r="CN19">
        <v>16.136399999999998</v>
      </c>
      <c r="CO19">
        <v>14</v>
      </c>
      <c r="CP19">
        <v>410</v>
      </c>
      <c r="CQ19">
        <v>10</v>
      </c>
      <c r="CR19">
        <v>99.959599999999995</v>
      </c>
      <c r="CS19">
        <v>107.465</v>
      </c>
    </row>
    <row r="20" spans="1:97" x14ac:dyDescent="0.25">
      <c r="A20">
        <v>4</v>
      </c>
      <c r="B20">
        <v>1589541445.3</v>
      </c>
      <c r="C20">
        <v>15</v>
      </c>
      <c r="D20" t="s">
        <v>203</v>
      </c>
      <c r="E20" t="s">
        <v>204</v>
      </c>
      <c r="F20">
        <v>1589541436.67419</v>
      </c>
      <c r="G20">
        <f t="shared" si="0"/>
        <v>2.7381169140991668E-4</v>
      </c>
      <c r="H20">
        <f t="shared" si="1"/>
        <v>-0.71372560871354795</v>
      </c>
      <c r="I20">
        <f t="shared" si="2"/>
        <v>410.38187096774197</v>
      </c>
      <c r="J20">
        <f t="shared" si="3"/>
        <v>434.71411059515094</v>
      </c>
      <c r="K20">
        <f t="shared" si="4"/>
        <v>44.313405998891838</v>
      </c>
      <c r="L20">
        <f t="shared" si="5"/>
        <v>41.833053079140704</v>
      </c>
      <c r="M20">
        <f t="shared" si="6"/>
        <v>3.9590115891597992E-2</v>
      </c>
      <c r="N20">
        <f t="shared" si="7"/>
        <v>2.7824030876800534</v>
      </c>
      <c r="O20">
        <f t="shared" si="8"/>
        <v>3.9279809592018607E-2</v>
      </c>
      <c r="P20">
        <f t="shared" si="9"/>
        <v>2.4577557915473325E-2</v>
      </c>
      <c r="Q20">
        <f t="shared" si="10"/>
        <v>1.86450537E-4</v>
      </c>
      <c r="R20">
        <f t="shared" si="11"/>
        <v>15.219726022597804</v>
      </c>
      <c r="S20">
        <f t="shared" si="12"/>
        <v>15.1981258064516</v>
      </c>
      <c r="T20">
        <f t="shared" si="13"/>
        <v>1.7333234402373521</v>
      </c>
      <c r="U20">
        <f t="shared" si="14"/>
        <v>59.191121156176465</v>
      </c>
      <c r="V20">
        <f t="shared" si="15"/>
        <v>1.0323813439676217</v>
      </c>
      <c r="W20">
        <f t="shared" si="16"/>
        <v>1.7441489936365144</v>
      </c>
      <c r="X20">
        <f t="shared" si="17"/>
        <v>0.70094209626973036</v>
      </c>
      <c r="Y20">
        <f t="shared" si="18"/>
        <v>-12.075095591177325</v>
      </c>
      <c r="Z20">
        <f t="shared" si="19"/>
        <v>14.537411836278073</v>
      </c>
      <c r="AA20">
        <f t="shared" si="20"/>
        <v>1.0001629605262607</v>
      </c>
      <c r="AB20">
        <f t="shared" si="21"/>
        <v>3.4626656561640079</v>
      </c>
      <c r="AC20">
        <v>-1.2241086733978E-3</v>
      </c>
      <c r="AD20">
        <v>2.36426203697047E-2</v>
      </c>
      <c r="AE20">
        <v>2.6814701311546298</v>
      </c>
      <c r="AF20">
        <v>0</v>
      </c>
      <c r="AG20">
        <v>0</v>
      </c>
      <c r="AH20">
        <f t="shared" si="22"/>
        <v>1</v>
      </c>
      <c r="AI20">
        <f t="shared" si="23"/>
        <v>0</v>
      </c>
      <c r="AJ20">
        <f t="shared" si="24"/>
        <v>56013.777169086505</v>
      </c>
      <c r="AK20">
        <f t="shared" si="25"/>
        <v>9.7566999999999999E-4</v>
      </c>
      <c r="AL20">
        <f t="shared" si="26"/>
        <v>4.7807829999999999E-4</v>
      </c>
      <c r="AM20">
        <f t="shared" si="27"/>
        <v>0.49</v>
      </c>
      <c r="AN20">
        <f t="shared" si="28"/>
        <v>0.39</v>
      </c>
      <c r="AO20">
        <v>6.37</v>
      </c>
      <c r="AP20">
        <v>0.5</v>
      </c>
      <c r="AQ20" t="s">
        <v>195</v>
      </c>
      <c r="AR20">
        <v>1589541436.67419</v>
      </c>
      <c r="AS20">
        <v>410.38187096774197</v>
      </c>
      <c r="AT20">
        <v>409.99880645161301</v>
      </c>
      <c r="AU20">
        <v>10.1276516129032</v>
      </c>
      <c r="AV20">
        <v>9.9550003225806396</v>
      </c>
      <c r="AW20">
        <v>1000.00180645161</v>
      </c>
      <c r="AX20">
        <v>101.836903225806</v>
      </c>
      <c r="AY20">
        <v>9.99902838709677E-2</v>
      </c>
      <c r="AZ20">
        <v>15.295038709677399</v>
      </c>
      <c r="BA20">
        <v>15.1981258064516</v>
      </c>
      <c r="BB20">
        <v>15.4624516129032</v>
      </c>
      <c r="BC20">
        <v>9996.0967741935492</v>
      </c>
      <c r="BD20">
        <v>9.7566999999999999E-4</v>
      </c>
      <c r="BE20">
        <v>0.282605</v>
      </c>
      <c r="BF20">
        <v>1589541403.8</v>
      </c>
      <c r="BG20" t="s">
        <v>196</v>
      </c>
      <c r="BH20">
        <v>1</v>
      </c>
      <c r="BI20">
        <v>0.20300000000000001</v>
      </c>
      <c r="BJ20">
        <v>-8.4000000000000005E-2</v>
      </c>
      <c r="BK20">
        <v>410</v>
      </c>
      <c r="BL20">
        <v>10</v>
      </c>
      <c r="BM20">
        <v>0.19</v>
      </c>
      <c r="BN20">
        <v>0.09</v>
      </c>
      <c r="BO20">
        <v>0.381700705882353</v>
      </c>
      <c r="BP20">
        <v>-2.5402127526043001E-2</v>
      </c>
      <c r="BQ20">
        <v>1.81985156971705E-2</v>
      </c>
      <c r="BR20">
        <v>1</v>
      </c>
      <c r="BS20">
        <v>0.17409598039215701</v>
      </c>
      <c r="BT20">
        <v>-1.7525624320446399E-2</v>
      </c>
      <c r="BU20">
        <v>2.2061547728952401E-3</v>
      </c>
      <c r="BV20">
        <v>1</v>
      </c>
      <c r="BW20">
        <v>2</v>
      </c>
      <c r="BX20">
        <v>2</v>
      </c>
      <c r="BY20" t="s">
        <v>200</v>
      </c>
      <c r="BZ20">
        <v>100</v>
      </c>
      <c r="CA20">
        <v>100</v>
      </c>
      <c r="CB20">
        <v>0.20300000000000001</v>
      </c>
      <c r="CC20">
        <v>-8.4000000000000005E-2</v>
      </c>
      <c r="CD20">
        <v>2</v>
      </c>
      <c r="CE20">
        <v>1087.52</v>
      </c>
      <c r="CF20">
        <v>351.01499999999999</v>
      </c>
      <c r="CG20">
        <v>13.9999</v>
      </c>
      <c r="CH20">
        <v>20.8018</v>
      </c>
      <c r="CI20">
        <v>30.0001</v>
      </c>
      <c r="CJ20">
        <v>20.749199999999998</v>
      </c>
      <c r="CK20">
        <v>20.790600000000001</v>
      </c>
      <c r="CL20">
        <v>24.978899999999999</v>
      </c>
      <c r="CM20">
        <v>15.161199999999999</v>
      </c>
      <c r="CN20">
        <v>16.136399999999998</v>
      </c>
      <c r="CO20">
        <v>14</v>
      </c>
      <c r="CP20">
        <v>410</v>
      </c>
      <c r="CQ20">
        <v>10</v>
      </c>
      <c r="CR20">
        <v>99.959699999999998</v>
      </c>
      <c r="CS20">
        <v>107.465</v>
      </c>
    </row>
    <row r="21" spans="1:97" x14ac:dyDescent="0.25">
      <c r="A21">
        <v>5</v>
      </c>
      <c r="B21">
        <v>1589541450.3</v>
      </c>
      <c r="C21">
        <v>20</v>
      </c>
      <c r="D21" t="s">
        <v>205</v>
      </c>
      <c r="E21" t="s">
        <v>206</v>
      </c>
      <c r="F21">
        <v>1589541441.67097</v>
      </c>
      <c r="G21">
        <f t="shared" si="0"/>
        <v>2.7125165177716541E-4</v>
      </c>
      <c r="H21">
        <f t="shared" si="1"/>
        <v>-0.69525122633184089</v>
      </c>
      <c r="I21">
        <f t="shared" si="2"/>
        <v>410.37590322580598</v>
      </c>
      <c r="J21">
        <f t="shared" si="3"/>
        <v>434.22839408853213</v>
      </c>
      <c r="K21">
        <f t="shared" si="4"/>
        <v>44.263801823025744</v>
      </c>
      <c r="L21">
        <f t="shared" si="5"/>
        <v>41.832358041581131</v>
      </c>
      <c r="M21">
        <f t="shared" si="6"/>
        <v>3.9213802273583079E-2</v>
      </c>
      <c r="N21">
        <f t="shared" si="7"/>
        <v>2.7826482642237957</v>
      </c>
      <c r="O21">
        <f t="shared" si="8"/>
        <v>3.8909369134546429E-2</v>
      </c>
      <c r="P21">
        <f t="shared" si="9"/>
        <v>2.434551067649662E-2</v>
      </c>
      <c r="Q21">
        <f t="shared" si="10"/>
        <v>-3.2160233178387022E-4</v>
      </c>
      <c r="R21">
        <f t="shared" si="11"/>
        <v>15.218884697015838</v>
      </c>
      <c r="S21">
        <f t="shared" si="12"/>
        <v>15.1943741935484</v>
      </c>
      <c r="T21">
        <f t="shared" si="13"/>
        <v>1.7329055597328893</v>
      </c>
      <c r="U21">
        <f t="shared" si="14"/>
        <v>59.169657886446558</v>
      </c>
      <c r="V21">
        <f t="shared" si="15"/>
        <v>1.0319043765484808</v>
      </c>
      <c r="W21">
        <f t="shared" si="16"/>
        <v>1.7439755668840016</v>
      </c>
      <c r="X21">
        <f t="shared" si="17"/>
        <v>0.70100118318440852</v>
      </c>
      <c r="Y21">
        <f t="shared" si="18"/>
        <v>-11.962197843372994</v>
      </c>
      <c r="Z21">
        <f t="shared" si="19"/>
        <v>14.869216649485949</v>
      </c>
      <c r="AA21">
        <f t="shared" si="20"/>
        <v>1.0228725358555699</v>
      </c>
      <c r="AB21">
        <f t="shared" si="21"/>
        <v>3.9295697396367402</v>
      </c>
      <c r="AC21">
        <v>-1.22427659639321E-3</v>
      </c>
      <c r="AD21">
        <v>2.36458636598781E-2</v>
      </c>
      <c r="AE21">
        <v>2.6817014617345598</v>
      </c>
      <c r="AF21">
        <v>0</v>
      </c>
      <c r="AG21">
        <v>0</v>
      </c>
      <c r="AH21">
        <f t="shared" si="22"/>
        <v>1</v>
      </c>
      <c r="AI21">
        <f t="shared" si="23"/>
        <v>0</v>
      </c>
      <c r="AJ21">
        <f t="shared" si="24"/>
        <v>56021.444900104449</v>
      </c>
      <c r="AK21">
        <f t="shared" si="25"/>
        <v>-1.68290074193548E-3</v>
      </c>
      <c r="AL21">
        <f t="shared" si="26"/>
        <v>-8.2462136354838518E-4</v>
      </c>
      <c r="AM21">
        <f t="shared" si="27"/>
        <v>0.49</v>
      </c>
      <c r="AN21">
        <f t="shared" si="28"/>
        <v>0.39</v>
      </c>
      <c r="AO21">
        <v>6.37</v>
      </c>
      <c r="AP21">
        <v>0.5</v>
      </c>
      <c r="AQ21" t="s">
        <v>195</v>
      </c>
      <c r="AR21">
        <v>1589541441.67097</v>
      </c>
      <c r="AS21">
        <v>410.37590322580598</v>
      </c>
      <c r="AT21">
        <v>410.00393548387098</v>
      </c>
      <c r="AU21">
        <v>10.1229935483871</v>
      </c>
      <c r="AV21">
        <v>9.9519551612903197</v>
      </c>
      <c r="AW21">
        <v>999.998774193548</v>
      </c>
      <c r="AX21">
        <v>101.836741935484</v>
      </c>
      <c r="AY21">
        <v>9.9940293548387099E-2</v>
      </c>
      <c r="AZ21">
        <v>15.293490322580601</v>
      </c>
      <c r="BA21">
        <v>15.1943741935484</v>
      </c>
      <c r="BB21">
        <v>15.462041935483899</v>
      </c>
      <c r="BC21">
        <v>9997.4838709677406</v>
      </c>
      <c r="BD21">
        <v>-1.68290074193548E-3</v>
      </c>
      <c r="BE21">
        <v>0.282605</v>
      </c>
      <c r="BF21">
        <v>1589541403.8</v>
      </c>
      <c r="BG21" t="s">
        <v>196</v>
      </c>
      <c r="BH21">
        <v>1</v>
      </c>
      <c r="BI21">
        <v>0.20300000000000001</v>
      </c>
      <c r="BJ21">
        <v>-8.4000000000000005E-2</v>
      </c>
      <c r="BK21">
        <v>410</v>
      </c>
      <c r="BL21">
        <v>10</v>
      </c>
      <c r="BM21">
        <v>0.19</v>
      </c>
      <c r="BN21">
        <v>0.09</v>
      </c>
      <c r="BO21">
        <v>0.379613509803922</v>
      </c>
      <c r="BP21">
        <v>-8.9514639938206506E-2</v>
      </c>
      <c r="BQ21">
        <v>1.9867322334922399E-2</v>
      </c>
      <c r="BR21">
        <v>1</v>
      </c>
      <c r="BS21">
        <v>0.17264637254901999</v>
      </c>
      <c r="BT21">
        <v>-1.8888241433110901E-2</v>
      </c>
      <c r="BU21">
        <v>2.3602045604331802E-3</v>
      </c>
      <c r="BV21">
        <v>1</v>
      </c>
      <c r="BW21">
        <v>2</v>
      </c>
      <c r="BX21">
        <v>2</v>
      </c>
      <c r="BY21" t="s">
        <v>200</v>
      </c>
      <c r="BZ21">
        <v>100</v>
      </c>
      <c r="CA21">
        <v>100</v>
      </c>
      <c r="CB21">
        <v>0.20300000000000001</v>
      </c>
      <c r="CC21">
        <v>-8.4000000000000005E-2</v>
      </c>
      <c r="CD21">
        <v>2</v>
      </c>
      <c r="CE21">
        <v>1086.8699999999999</v>
      </c>
      <c r="CF21">
        <v>351.036</v>
      </c>
      <c r="CG21">
        <v>13.9999</v>
      </c>
      <c r="CH21">
        <v>20.802199999999999</v>
      </c>
      <c r="CI21">
        <v>30.0001</v>
      </c>
      <c r="CJ21">
        <v>20.7498</v>
      </c>
      <c r="CK21">
        <v>20.792200000000001</v>
      </c>
      <c r="CL21">
        <v>24.979099999999999</v>
      </c>
      <c r="CM21">
        <v>15.161199999999999</v>
      </c>
      <c r="CN21">
        <v>16.509699999999999</v>
      </c>
      <c r="CO21">
        <v>14</v>
      </c>
      <c r="CP21">
        <v>410</v>
      </c>
      <c r="CQ21">
        <v>10</v>
      </c>
      <c r="CR21">
        <v>99.959800000000001</v>
      </c>
      <c r="CS21">
        <v>107.465</v>
      </c>
    </row>
    <row r="22" spans="1:97" x14ac:dyDescent="0.25">
      <c r="A22">
        <v>6</v>
      </c>
      <c r="B22">
        <v>1589541455.3</v>
      </c>
      <c r="C22">
        <v>25</v>
      </c>
      <c r="D22" t="s">
        <v>207</v>
      </c>
      <c r="E22" t="s">
        <v>208</v>
      </c>
      <c r="F22">
        <v>1589541446.67097</v>
      </c>
      <c r="G22">
        <f t="shared" si="0"/>
        <v>2.6722158587255402E-4</v>
      </c>
      <c r="H22">
        <f t="shared" si="1"/>
        <v>-0.70879408180159231</v>
      </c>
      <c r="I22">
        <f t="shared" si="2"/>
        <v>410.38687096774203</v>
      </c>
      <c r="J22">
        <f t="shared" si="3"/>
        <v>435.23570303093061</v>
      </c>
      <c r="K22">
        <f t="shared" si="4"/>
        <v>44.366352585150373</v>
      </c>
      <c r="L22">
        <f t="shared" si="5"/>
        <v>41.833352564776888</v>
      </c>
      <c r="M22">
        <f t="shared" si="6"/>
        <v>3.8617028950426416E-2</v>
      </c>
      <c r="N22">
        <f t="shared" si="7"/>
        <v>2.7815604506449674</v>
      </c>
      <c r="O22">
        <f t="shared" si="8"/>
        <v>3.8321639136803941E-2</v>
      </c>
      <c r="P22">
        <f t="shared" si="9"/>
        <v>2.3977375582470702E-2</v>
      </c>
      <c r="Q22">
        <f t="shared" si="10"/>
        <v>1.8669451005483875E-4</v>
      </c>
      <c r="R22">
        <f t="shared" si="11"/>
        <v>15.21815961791275</v>
      </c>
      <c r="S22">
        <f t="shared" si="12"/>
        <v>15.192429032258101</v>
      </c>
      <c r="T22">
        <f t="shared" si="13"/>
        <v>1.732688929104115</v>
      </c>
      <c r="U22">
        <f t="shared" si="14"/>
        <v>59.153995644560389</v>
      </c>
      <c r="V22">
        <f t="shared" si="15"/>
        <v>1.0315113415111652</v>
      </c>
      <c r="W22">
        <f t="shared" si="16"/>
        <v>1.743772893566184</v>
      </c>
      <c r="X22">
        <f t="shared" si="17"/>
        <v>0.70117758759294979</v>
      </c>
      <c r="Y22">
        <f t="shared" si="18"/>
        <v>-11.784471936979633</v>
      </c>
      <c r="Z22">
        <f t="shared" si="19"/>
        <v>14.883720956392107</v>
      </c>
      <c r="AA22">
        <f t="shared" si="20"/>
        <v>1.0242507073825577</v>
      </c>
      <c r="AB22">
        <f t="shared" si="21"/>
        <v>4.1236864213050861</v>
      </c>
      <c r="AC22">
        <v>-1.2235316568789201E-3</v>
      </c>
      <c r="AD22">
        <v>2.3631475785241399E-2</v>
      </c>
      <c r="AE22">
        <v>2.6806750715809899</v>
      </c>
      <c r="AF22">
        <v>0</v>
      </c>
      <c r="AG22">
        <v>0</v>
      </c>
      <c r="AH22">
        <f t="shared" si="22"/>
        <v>1</v>
      </c>
      <c r="AI22">
        <f t="shared" si="23"/>
        <v>0</v>
      </c>
      <c r="AJ22">
        <f t="shared" si="24"/>
        <v>55989.089155060756</v>
      </c>
      <c r="AK22">
        <f t="shared" si="25"/>
        <v>9.7694667741935501E-4</v>
      </c>
      <c r="AL22">
        <f t="shared" si="26"/>
        <v>4.7870387193548397E-4</v>
      </c>
      <c r="AM22">
        <f t="shared" si="27"/>
        <v>0.49</v>
      </c>
      <c r="AN22">
        <f t="shared" si="28"/>
        <v>0.39</v>
      </c>
      <c r="AO22">
        <v>6.37</v>
      </c>
      <c r="AP22">
        <v>0.5</v>
      </c>
      <c r="AQ22" t="s">
        <v>195</v>
      </c>
      <c r="AR22">
        <v>1589541446.67097</v>
      </c>
      <c r="AS22">
        <v>410.38687096774203</v>
      </c>
      <c r="AT22">
        <v>410.00522580645202</v>
      </c>
      <c r="AU22">
        <v>10.119167741935501</v>
      </c>
      <c r="AV22">
        <v>9.9506703225806508</v>
      </c>
      <c r="AW22">
        <v>1000.0014516129</v>
      </c>
      <c r="AX22">
        <v>101.836387096774</v>
      </c>
      <c r="AY22">
        <v>9.9994216129032296E-2</v>
      </c>
      <c r="AZ22">
        <v>15.2916806451613</v>
      </c>
      <c r="BA22">
        <v>15.192429032258101</v>
      </c>
      <c r="BB22">
        <v>15.4594677419355</v>
      </c>
      <c r="BC22">
        <v>9991.4354838709696</v>
      </c>
      <c r="BD22">
        <v>9.7694667741935501E-4</v>
      </c>
      <c r="BE22">
        <v>0.282605</v>
      </c>
      <c r="BF22">
        <v>1589541403.8</v>
      </c>
      <c r="BG22" t="s">
        <v>196</v>
      </c>
      <c r="BH22">
        <v>1</v>
      </c>
      <c r="BI22">
        <v>0.20300000000000001</v>
      </c>
      <c r="BJ22">
        <v>-8.4000000000000005E-2</v>
      </c>
      <c r="BK22">
        <v>410</v>
      </c>
      <c r="BL22">
        <v>10</v>
      </c>
      <c r="BM22">
        <v>0.19</v>
      </c>
      <c r="BN22">
        <v>0.09</v>
      </c>
      <c r="BO22">
        <v>0.38436886274509802</v>
      </c>
      <c r="BP22">
        <v>1.03375226681095E-2</v>
      </c>
      <c r="BQ22">
        <v>2.2307862292904702E-2</v>
      </c>
      <c r="BR22">
        <v>1</v>
      </c>
      <c r="BS22">
        <v>0.17046443137254899</v>
      </c>
      <c r="BT22">
        <v>-2.5460430032155801E-2</v>
      </c>
      <c r="BU22">
        <v>3.4063276888346601E-3</v>
      </c>
      <c r="BV22">
        <v>1</v>
      </c>
      <c r="BW22">
        <v>2</v>
      </c>
      <c r="BX22">
        <v>2</v>
      </c>
      <c r="BY22" t="s">
        <v>200</v>
      </c>
      <c r="BZ22">
        <v>100</v>
      </c>
      <c r="CA22">
        <v>100</v>
      </c>
      <c r="CB22">
        <v>0.20300000000000001</v>
      </c>
      <c r="CC22">
        <v>-8.4000000000000005E-2</v>
      </c>
      <c r="CD22">
        <v>2</v>
      </c>
      <c r="CE22">
        <v>1089.19</v>
      </c>
      <c r="CF22">
        <v>351.21</v>
      </c>
      <c r="CG22">
        <v>14.0001</v>
      </c>
      <c r="CH22">
        <v>20.802199999999999</v>
      </c>
      <c r="CI22">
        <v>30.0001</v>
      </c>
      <c r="CJ22">
        <v>20.750900000000001</v>
      </c>
      <c r="CK22">
        <v>20.792200000000001</v>
      </c>
      <c r="CL22">
        <v>24.978100000000001</v>
      </c>
      <c r="CM22">
        <v>15.161199999999999</v>
      </c>
      <c r="CN22">
        <v>16.509699999999999</v>
      </c>
      <c r="CO22">
        <v>14</v>
      </c>
      <c r="CP22">
        <v>410</v>
      </c>
      <c r="CQ22">
        <v>10</v>
      </c>
      <c r="CR22">
        <v>99.957800000000006</v>
      </c>
      <c r="CS22">
        <v>107.464</v>
      </c>
    </row>
    <row r="23" spans="1:97" x14ac:dyDescent="0.25">
      <c r="A23">
        <v>7</v>
      </c>
      <c r="B23">
        <v>1589541864.4000001</v>
      </c>
      <c r="C23">
        <v>434.10000014305098</v>
      </c>
      <c r="D23" t="s">
        <v>211</v>
      </c>
      <c r="E23" t="s">
        <v>212</v>
      </c>
      <c r="F23">
        <v>1589541856.4000001</v>
      </c>
      <c r="G23">
        <f t="shared" si="0"/>
        <v>3.1689193062847172E-4</v>
      </c>
      <c r="H23">
        <f t="shared" si="1"/>
        <v>-0.87568950085144726</v>
      </c>
      <c r="I23">
        <f t="shared" si="2"/>
        <v>410.37761290322601</v>
      </c>
      <c r="J23">
        <f t="shared" si="3"/>
        <v>436.20974664256732</v>
      </c>
      <c r="K23">
        <f t="shared" si="4"/>
        <v>44.471833970176675</v>
      </c>
      <c r="L23">
        <f t="shared" si="5"/>
        <v>41.838233112805831</v>
      </c>
      <c r="M23">
        <f t="shared" si="6"/>
        <v>4.6295763790828566E-2</v>
      </c>
      <c r="N23">
        <f t="shared" si="7"/>
        <v>2.767219429804749</v>
      </c>
      <c r="O23">
        <f t="shared" si="8"/>
        <v>4.5869742995748641E-2</v>
      </c>
      <c r="P23">
        <f t="shared" si="9"/>
        <v>2.8706538798846104E-2</v>
      </c>
      <c r="Q23">
        <f t="shared" si="10"/>
        <v>2.9538473099032254E-3</v>
      </c>
      <c r="R23">
        <f t="shared" si="11"/>
        <v>15.229134924058414</v>
      </c>
      <c r="S23">
        <f t="shared" si="12"/>
        <v>15.213741935483901</v>
      </c>
      <c r="T23">
        <f t="shared" si="13"/>
        <v>1.7350638236719611</v>
      </c>
      <c r="U23">
        <f t="shared" si="14"/>
        <v>59.563466837897806</v>
      </c>
      <c r="V23">
        <f t="shared" si="15"/>
        <v>1.0403233874901578</v>
      </c>
      <c r="W23">
        <f t="shared" si="16"/>
        <v>1.7465796447365998</v>
      </c>
      <c r="X23">
        <f t="shared" si="17"/>
        <v>0.69474043618180326</v>
      </c>
      <c r="Y23">
        <f t="shared" si="18"/>
        <v>-13.974934140715602</v>
      </c>
      <c r="Z23">
        <f t="shared" si="19"/>
        <v>15.363786160464047</v>
      </c>
      <c r="AA23">
        <f t="shared" si="20"/>
        <v>1.0630230459317804</v>
      </c>
      <c r="AB23">
        <f t="shared" si="21"/>
        <v>2.4548289129901288</v>
      </c>
      <c r="AC23">
        <v>-1.2228249153259001E-3</v>
      </c>
      <c r="AD23">
        <v>2.36178256718153E-2</v>
      </c>
      <c r="AE23">
        <v>2.6797009243288201</v>
      </c>
      <c r="AF23">
        <v>2</v>
      </c>
      <c r="AG23">
        <v>0</v>
      </c>
      <c r="AH23">
        <f t="shared" si="22"/>
        <v>1</v>
      </c>
      <c r="AI23">
        <f t="shared" si="23"/>
        <v>0</v>
      </c>
      <c r="AJ23">
        <f t="shared" si="24"/>
        <v>55953.49740641821</v>
      </c>
      <c r="AK23">
        <f t="shared" si="25"/>
        <v>1.54570764516129E-2</v>
      </c>
      <c r="AL23">
        <f t="shared" si="26"/>
        <v>7.5739674612903211E-3</v>
      </c>
      <c r="AM23">
        <f t="shared" si="27"/>
        <v>0.49</v>
      </c>
      <c r="AN23">
        <f t="shared" si="28"/>
        <v>0.39</v>
      </c>
      <c r="AO23">
        <v>5</v>
      </c>
      <c r="AP23">
        <v>0.5</v>
      </c>
      <c r="AQ23" t="s">
        <v>195</v>
      </c>
      <c r="AR23">
        <v>1589541856.4000001</v>
      </c>
      <c r="AS23">
        <v>410.37761290322601</v>
      </c>
      <c r="AT23">
        <v>410.00480645161298</v>
      </c>
      <c r="AU23">
        <v>10.204193548387099</v>
      </c>
      <c r="AV23">
        <v>10.0473709677419</v>
      </c>
      <c r="AW23">
        <v>1000.04190322581</v>
      </c>
      <c r="AX23">
        <v>101.849741935484</v>
      </c>
      <c r="AY23">
        <v>0.100831870967742</v>
      </c>
      <c r="AZ23">
        <v>15.316725806451601</v>
      </c>
      <c r="BA23">
        <v>15.213741935483901</v>
      </c>
      <c r="BB23">
        <v>15.501693548387101</v>
      </c>
      <c r="BC23">
        <v>9984.3548387096798</v>
      </c>
      <c r="BD23">
        <v>1.54570764516129E-2</v>
      </c>
      <c r="BE23">
        <v>0.282605</v>
      </c>
      <c r="BF23">
        <v>1589541843.9000001</v>
      </c>
      <c r="BG23" t="s">
        <v>213</v>
      </c>
      <c r="BH23">
        <v>2</v>
      </c>
      <c r="BI23">
        <v>0.153</v>
      </c>
      <c r="BJ23">
        <v>-0.08</v>
      </c>
      <c r="BK23">
        <v>410</v>
      </c>
      <c r="BL23">
        <v>10</v>
      </c>
      <c r="BM23">
        <v>0.19</v>
      </c>
      <c r="BN23">
        <v>0.14000000000000001</v>
      </c>
      <c r="BO23">
        <v>0.24565089941176499</v>
      </c>
      <c r="BP23">
        <v>1.0926848334744801</v>
      </c>
      <c r="BQ23">
        <v>0.16177005567866801</v>
      </c>
      <c r="BR23">
        <v>0</v>
      </c>
      <c r="BS23">
        <v>9.9732318372549006E-2</v>
      </c>
      <c r="BT23">
        <v>0.52156840802122695</v>
      </c>
      <c r="BU23">
        <v>7.2117345872489302E-2</v>
      </c>
      <c r="BV23">
        <v>0</v>
      </c>
      <c r="BW23">
        <v>0</v>
      </c>
      <c r="BX23">
        <v>2</v>
      </c>
      <c r="BY23" t="s">
        <v>197</v>
      </c>
      <c r="BZ23">
        <v>100</v>
      </c>
      <c r="CA23">
        <v>100</v>
      </c>
      <c r="CB23">
        <v>0.153</v>
      </c>
      <c r="CC23">
        <v>-0.08</v>
      </c>
      <c r="CD23">
        <v>2</v>
      </c>
      <c r="CE23">
        <v>1083.53</v>
      </c>
      <c r="CF23">
        <v>352.21800000000002</v>
      </c>
      <c r="CG23">
        <v>14.001300000000001</v>
      </c>
      <c r="CH23">
        <v>20.7761</v>
      </c>
      <c r="CI23">
        <v>30</v>
      </c>
      <c r="CJ23">
        <v>20.752700000000001</v>
      </c>
      <c r="CK23">
        <v>20.792200000000001</v>
      </c>
      <c r="CL23">
        <v>24.969200000000001</v>
      </c>
      <c r="CM23">
        <v>13.243600000000001</v>
      </c>
      <c r="CN23">
        <v>19.868099999999998</v>
      </c>
      <c r="CO23">
        <v>14</v>
      </c>
      <c r="CP23">
        <v>410</v>
      </c>
      <c r="CQ23">
        <v>10</v>
      </c>
      <c r="CR23">
        <v>99.9816</v>
      </c>
      <c r="CS23">
        <v>107.45699999999999</v>
      </c>
    </row>
    <row r="24" spans="1:97" x14ac:dyDescent="0.25">
      <c r="A24">
        <v>8</v>
      </c>
      <c r="B24">
        <v>1589541869.4000001</v>
      </c>
      <c r="C24">
        <v>439.10000014305098</v>
      </c>
      <c r="D24" t="s">
        <v>214</v>
      </c>
      <c r="E24" t="s">
        <v>215</v>
      </c>
      <c r="F24">
        <v>1589541861.0451601</v>
      </c>
      <c r="G24">
        <f t="shared" si="0"/>
        <v>3.1923179701546264E-4</v>
      </c>
      <c r="H24">
        <f t="shared" si="1"/>
        <v>-0.86101482283466446</v>
      </c>
      <c r="I24">
        <f t="shared" si="2"/>
        <v>410.36583870967701</v>
      </c>
      <c r="J24">
        <f t="shared" si="3"/>
        <v>435.45243256338597</v>
      </c>
      <c r="K24">
        <f t="shared" si="4"/>
        <v>44.394121760300017</v>
      </c>
      <c r="L24">
        <f t="shared" si="5"/>
        <v>41.836558134953556</v>
      </c>
      <c r="M24">
        <f t="shared" si="6"/>
        <v>4.6675317757087637E-2</v>
      </c>
      <c r="N24">
        <f t="shared" si="7"/>
        <v>2.7683326202939704</v>
      </c>
      <c r="O24">
        <f t="shared" si="8"/>
        <v>4.6242490517824954E-2</v>
      </c>
      <c r="P24">
        <f t="shared" si="9"/>
        <v>2.8940109754430517E-2</v>
      </c>
      <c r="Q24">
        <f t="shared" si="10"/>
        <v>1.558089465483874E-4</v>
      </c>
      <c r="R24">
        <f t="shared" si="11"/>
        <v>15.226961657731424</v>
      </c>
      <c r="S24">
        <f t="shared" si="12"/>
        <v>15.2116258064516</v>
      </c>
      <c r="T24">
        <f t="shared" si="13"/>
        <v>1.7348278958347059</v>
      </c>
      <c r="U24">
        <f t="shared" si="14"/>
        <v>59.585617839339463</v>
      </c>
      <c r="V24">
        <f t="shared" si="15"/>
        <v>1.0406072395517272</v>
      </c>
      <c r="W24">
        <f t="shared" si="16"/>
        <v>1.746406729149832</v>
      </c>
      <c r="X24">
        <f t="shared" si="17"/>
        <v>0.69422065628297869</v>
      </c>
      <c r="Y24">
        <f t="shared" si="18"/>
        <v>-14.078122248381902</v>
      </c>
      <c r="Z24">
        <f t="shared" si="19"/>
        <v>15.455662958306833</v>
      </c>
      <c r="AA24">
        <f t="shared" si="20"/>
        <v>1.0689296560968196</v>
      </c>
      <c r="AB24">
        <f t="shared" si="21"/>
        <v>2.4466261749682996</v>
      </c>
      <c r="AC24">
        <v>-1.2235926795310401E-3</v>
      </c>
      <c r="AD24">
        <v>2.3632654385989299E-2</v>
      </c>
      <c r="AE24">
        <v>2.6807591653523</v>
      </c>
      <c r="AF24">
        <v>0</v>
      </c>
      <c r="AG24">
        <v>0</v>
      </c>
      <c r="AH24">
        <f t="shared" si="22"/>
        <v>1</v>
      </c>
      <c r="AI24">
        <f t="shared" si="23"/>
        <v>0</v>
      </c>
      <c r="AJ24">
        <f t="shared" si="24"/>
        <v>55987.489863969691</v>
      </c>
      <c r="AK24">
        <f t="shared" si="25"/>
        <v>8.1532677419354999E-4</v>
      </c>
      <c r="AL24">
        <f t="shared" si="26"/>
        <v>3.9951011935483949E-4</v>
      </c>
      <c r="AM24">
        <f t="shared" si="27"/>
        <v>0.49</v>
      </c>
      <c r="AN24">
        <f t="shared" si="28"/>
        <v>0.39</v>
      </c>
      <c r="AO24">
        <v>5</v>
      </c>
      <c r="AP24">
        <v>0.5</v>
      </c>
      <c r="AQ24" t="s">
        <v>195</v>
      </c>
      <c r="AR24">
        <v>1589541861.0451601</v>
      </c>
      <c r="AS24">
        <v>410.36583870967701</v>
      </c>
      <c r="AT24">
        <v>410.000838709677</v>
      </c>
      <c r="AU24">
        <v>10.2070935483871</v>
      </c>
      <c r="AV24">
        <v>10.0491096774194</v>
      </c>
      <c r="AW24">
        <v>1000.01780645161</v>
      </c>
      <c r="AX24">
        <v>101.84919354838701</v>
      </c>
      <c r="AY24">
        <v>0.10022374838709699</v>
      </c>
      <c r="AZ24">
        <v>15.315183870967701</v>
      </c>
      <c r="BA24">
        <v>15.2116258064516</v>
      </c>
      <c r="BB24">
        <v>15.4977387096774</v>
      </c>
      <c r="BC24">
        <v>9990.6774193548408</v>
      </c>
      <c r="BD24">
        <v>8.1532677419354999E-4</v>
      </c>
      <c r="BE24">
        <v>0.282605</v>
      </c>
      <c r="BF24">
        <v>1589541843.9000001</v>
      </c>
      <c r="BG24" t="s">
        <v>213</v>
      </c>
      <c r="BH24">
        <v>2</v>
      </c>
      <c r="BI24">
        <v>0.153</v>
      </c>
      <c r="BJ24">
        <v>-0.08</v>
      </c>
      <c r="BK24">
        <v>410</v>
      </c>
      <c r="BL24">
        <v>10</v>
      </c>
      <c r="BM24">
        <v>0.19</v>
      </c>
      <c r="BN24">
        <v>0.14000000000000001</v>
      </c>
      <c r="BO24">
        <v>0.30878699294117601</v>
      </c>
      <c r="BP24">
        <v>0.649877926073544</v>
      </c>
      <c r="BQ24">
        <v>0.12601798889527899</v>
      </c>
      <c r="BR24">
        <v>0</v>
      </c>
      <c r="BS24">
        <v>0.131499102882353</v>
      </c>
      <c r="BT24">
        <v>0.30499669190259598</v>
      </c>
      <c r="BU24">
        <v>5.21536563054237E-2</v>
      </c>
      <c r="BV24">
        <v>0</v>
      </c>
      <c r="BW24">
        <v>0</v>
      </c>
      <c r="BX24">
        <v>2</v>
      </c>
      <c r="BY24" t="s">
        <v>197</v>
      </c>
      <c r="BZ24">
        <v>100</v>
      </c>
      <c r="CA24">
        <v>100</v>
      </c>
      <c r="CB24">
        <v>0.153</v>
      </c>
      <c r="CC24">
        <v>-0.08</v>
      </c>
      <c r="CD24">
        <v>2</v>
      </c>
      <c r="CE24">
        <v>1087.0899999999999</v>
      </c>
      <c r="CF24">
        <v>352.40199999999999</v>
      </c>
      <c r="CG24">
        <v>14.0015</v>
      </c>
      <c r="CH24">
        <v>20.7775</v>
      </c>
      <c r="CI24">
        <v>30.0001</v>
      </c>
      <c r="CJ24">
        <v>20.752400000000002</v>
      </c>
      <c r="CK24">
        <v>20.792200000000001</v>
      </c>
      <c r="CL24">
        <v>24.970199999999998</v>
      </c>
      <c r="CM24">
        <v>13.243600000000001</v>
      </c>
      <c r="CN24">
        <v>19.868099999999998</v>
      </c>
      <c r="CO24">
        <v>14</v>
      </c>
      <c r="CP24">
        <v>410</v>
      </c>
      <c r="CQ24">
        <v>10</v>
      </c>
      <c r="CR24">
        <v>99.982799999999997</v>
      </c>
      <c r="CS24">
        <v>107.45699999999999</v>
      </c>
    </row>
    <row r="25" spans="1:97" x14ac:dyDescent="0.25">
      <c r="A25">
        <v>9</v>
      </c>
      <c r="B25">
        <v>1589541874.4000001</v>
      </c>
      <c r="C25">
        <v>444.10000014305098</v>
      </c>
      <c r="D25" t="s">
        <v>216</v>
      </c>
      <c r="E25" t="s">
        <v>217</v>
      </c>
      <c r="F25">
        <v>1589541865.83548</v>
      </c>
      <c r="G25">
        <f t="shared" si="0"/>
        <v>3.195291376368934E-4</v>
      </c>
      <c r="H25">
        <f t="shared" si="1"/>
        <v>-0.84280415687671439</v>
      </c>
      <c r="I25">
        <f t="shared" si="2"/>
        <v>410.356290322581</v>
      </c>
      <c r="J25">
        <f t="shared" si="3"/>
        <v>434.77909049283778</v>
      </c>
      <c r="K25">
        <f t="shared" si="4"/>
        <v>44.325218028821631</v>
      </c>
      <c r="L25">
        <f t="shared" si="5"/>
        <v>41.835342213510764</v>
      </c>
      <c r="M25">
        <f t="shared" si="6"/>
        <v>4.6740551943920676E-2</v>
      </c>
      <c r="N25">
        <f t="shared" si="7"/>
        <v>2.7697967920336821</v>
      </c>
      <c r="O25">
        <f t="shared" si="8"/>
        <v>4.6306747216225526E-2</v>
      </c>
      <c r="P25">
        <f t="shared" si="9"/>
        <v>2.8980356971085267E-2</v>
      </c>
      <c r="Q25">
        <f t="shared" si="10"/>
        <v>-8.2903667767741983E-4</v>
      </c>
      <c r="R25">
        <f t="shared" si="11"/>
        <v>15.225484632506427</v>
      </c>
      <c r="S25">
        <f t="shared" si="12"/>
        <v>15.210161290322599</v>
      </c>
      <c r="T25">
        <f t="shared" si="13"/>
        <v>1.7346646330106139</v>
      </c>
      <c r="U25">
        <f t="shared" si="14"/>
        <v>59.600168971499144</v>
      </c>
      <c r="V25">
        <f t="shared" si="15"/>
        <v>1.0407656420345586</v>
      </c>
      <c r="W25">
        <f t="shared" si="16"/>
        <v>1.7462461264703018</v>
      </c>
      <c r="X25">
        <f t="shared" si="17"/>
        <v>0.69389899097605534</v>
      </c>
      <c r="Y25">
        <f t="shared" si="18"/>
        <v>-14.091234969786999</v>
      </c>
      <c r="Z25">
        <f t="shared" si="19"/>
        <v>15.468654406553162</v>
      </c>
      <c r="AA25">
        <f t="shared" si="20"/>
        <v>1.0692465073585342</v>
      </c>
      <c r="AB25">
        <f t="shared" si="21"/>
        <v>2.4458369074470188</v>
      </c>
      <c r="AC25">
        <v>-1.22460298168335E-3</v>
      </c>
      <c r="AD25">
        <v>2.3652167514819099E-2</v>
      </c>
      <c r="AE25">
        <v>2.6821510290016701</v>
      </c>
      <c r="AF25">
        <v>0</v>
      </c>
      <c r="AG25">
        <v>0</v>
      </c>
      <c r="AH25">
        <f t="shared" si="22"/>
        <v>1</v>
      </c>
      <c r="AI25">
        <f t="shared" si="23"/>
        <v>0</v>
      </c>
      <c r="AJ25">
        <f t="shared" si="24"/>
        <v>56032.102399346113</v>
      </c>
      <c r="AK25">
        <f t="shared" si="25"/>
        <v>-4.3382348387096797E-3</v>
      </c>
      <c r="AL25">
        <f t="shared" si="26"/>
        <v>-2.1257350709677431E-3</v>
      </c>
      <c r="AM25">
        <f t="shared" si="27"/>
        <v>0.49</v>
      </c>
      <c r="AN25">
        <f t="shared" si="28"/>
        <v>0.39</v>
      </c>
      <c r="AO25">
        <v>5</v>
      </c>
      <c r="AP25">
        <v>0.5</v>
      </c>
      <c r="AQ25" t="s">
        <v>195</v>
      </c>
      <c r="AR25">
        <v>1589541865.83548</v>
      </c>
      <c r="AS25">
        <v>410.356290322581</v>
      </c>
      <c r="AT25">
        <v>410.00045161290302</v>
      </c>
      <c r="AU25">
        <v>10.208706451612899</v>
      </c>
      <c r="AV25">
        <v>10.0505741935484</v>
      </c>
      <c r="AW25">
        <v>1000.00835483871</v>
      </c>
      <c r="AX25">
        <v>101.848774193548</v>
      </c>
      <c r="AY25">
        <v>0.10005222903225799</v>
      </c>
      <c r="AZ25">
        <v>15.3137516129032</v>
      </c>
      <c r="BA25">
        <v>15.210161290322599</v>
      </c>
      <c r="BB25">
        <v>15.496612903225801</v>
      </c>
      <c r="BC25">
        <v>9998.9677419354794</v>
      </c>
      <c r="BD25">
        <v>-4.3382348387096797E-3</v>
      </c>
      <c r="BE25">
        <v>0.282605</v>
      </c>
      <c r="BF25">
        <v>1589541843.9000001</v>
      </c>
      <c r="BG25" t="s">
        <v>213</v>
      </c>
      <c r="BH25">
        <v>2</v>
      </c>
      <c r="BI25">
        <v>0.153</v>
      </c>
      <c r="BJ25">
        <v>-0.08</v>
      </c>
      <c r="BK25">
        <v>410</v>
      </c>
      <c r="BL25">
        <v>10</v>
      </c>
      <c r="BM25">
        <v>0.19</v>
      </c>
      <c r="BN25">
        <v>0.14000000000000001</v>
      </c>
      <c r="BO25">
        <v>0.36476641176470598</v>
      </c>
      <c r="BP25">
        <v>-6.1826085067870101E-2</v>
      </c>
      <c r="BQ25">
        <v>2.57838271388964E-2</v>
      </c>
      <c r="BR25">
        <v>1</v>
      </c>
      <c r="BS25">
        <v>0.156367196078431</v>
      </c>
      <c r="BT25">
        <v>2.50119203619916E-2</v>
      </c>
      <c r="BU25">
        <v>8.4707287276384602E-3</v>
      </c>
      <c r="BV25">
        <v>1</v>
      </c>
      <c r="BW25">
        <v>2</v>
      </c>
      <c r="BX25">
        <v>2</v>
      </c>
      <c r="BY25" t="s">
        <v>200</v>
      </c>
      <c r="BZ25">
        <v>100</v>
      </c>
      <c r="CA25">
        <v>100</v>
      </c>
      <c r="CB25">
        <v>0.153</v>
      </c>
      <c r="CC25">
        <v>-0.08</v>
      </c>
      <c r="CD25">
        <v>2</v>
      </c>
      <c r="CE25">
        <v>1087.02</v>
      </c>
      <c r="CF25">
        <v>352.42099999999999</v>
      </c>
      <c r="CG25">
        <v>14.000999999999999</v>
      </c>
      <c r="CH25">
        <v>20.779299999999999</v>
      </c>
      <c r="CI25">
        <v>30.0001</v>
      </c>
      <c r="CJ25">
        <v>20.752700000000001</v>
      </c>
      <c r="CK25">
        <v>20.792200000000001</v>
      </c>
      <c r="CL25">
        <v>24.968800000000002</v>
      </c>
      <c r="CM25">
        <v>13.243600000000001</v>
      </c>
      <c r="CN25">
        <v>19.868099999999998</v>
      </c>
      <c r="CO25">
        <v>14</v>
      </c>
      <c r="CP25">
        <v>410</v>
      </c>
      <c r="CQ25">
        <v>10</v>
      </c>
      <c r="CR25">
        <v>99.9833</v>
      </c>
      <c r="CS25">
        <v>107.45699999999999</v>
      </c>
    </row>
    <row r="26" spans="1:97" x14ac:dyDescent="0.25">
      <c r="A26">
        <v>10</v>
      </c>
      <c r="B26">
        <v>1589541879.4000001</v>
      </c>
      <c r="C26">
        <v>449.10000014305098</v>
      </c>
      <c r="D26" t="s">
        <v>218</v>
      </c>
      <c r="E26" t="s">
        <v>219</v>
      </c>
      <c r="F26">
        <v>1589541870.7709701</v>
      </c>
      <c r="G26">
        <f t="shared" si="0"/>
        <v>3.1849104164452605E-4</v>
      </c>
      <c r="H26">
        <f t="shared" si="1"/>
        <v>-0.83043807785045176</v>
      </c>
      <c r="I26">
        <f t="shared" si="2"/>
        <v>410.35638709677397</v>
      </c>
      <c r="J26">
        <f t="shared" si="3"/>
        <v>434.43417108470737</v>
      </c>
      <c r="K26">
        <f t="shared" si="4"/>
        <v>44.289726354805929</v>
      </c>
      <c r="L26">
        <f t="shared" si="5"/>
        <v>41.835042688019122</v>
      </c>
      <c r="M26">
        <f t="shared" si="6"/>
        <v>4.6613924510680672E-2</v>
      </c>
      <c r="N26">
        <f t="shared" si="7"/>
        <v>2.7705988124194101</v>
      </c>
      <c r="O26">
        <f t="shared" si="8"/>
        <v>4.6182579035719075E-2</v>
      </c>
      <c r="P26">
        <f t="shared" si="9"/>
        <v>2.8902533795297235E-2</v>
      </c>
      <c r="Q26">
        <f t="shared" si="10"/>
        <v>-3.9031842116129009E-3</v>
      </c>
      <c r="R26">
        <f t="shared" si="11"/>
        <v>15.221017605012754</v>
      </c>
      <c r="S26">
        <f t="shared" si="12"/>
        <v>15.2075451612903</v>
      </c>
      <c r="T26">
        <f t="shared" si="13"/>
        <v>1.7343730230994887</v>
      </c>
      <c r="U26">
        <f t="shared" si="14"/>
        <v>59.624552482884518</v>
      </c>
      <c r="V26">
        <f t="shared" si="15"/>
        <v>1.0408733766252178</v>
      </c>
      <c r="W26">
        <f t="shared" si="16"/>
        <v>1.7457126859342131</v>
      </c>
      <c r="X26">
        <f t="shared" si="17"/>
        <v>0.69349964647427087</v>
      </c>
      <c r="Y26">
        <f t="shared" si="18"/>
        <v>-14.045454936523599</v>
      </c>
      <c r="Z26">
        <f t="shared" si="19"/>
        <v>15.153195759150547</v>
      </c>
      <c r="AA26">
        <f t="shared" si="20"/>
        <v>1.0470975319983347</v>
      </c>
      <c r="AB26">
        <f t="shared" si="21"/>
        <v>2.1509351704136694</v>
      </c>
      <c r="AC26">
        <v>-1.22515661400197E-3</v>
      </c>
      <c r="AD26">
        <v>2.3662860453295801E-2</v>
      </c>
      <c r="AE26">
        <v>2.6829134255029801</v>
      </c>
      <c r="AF26">
        <v>0</v>
      </c>
      <c r="AG26">
        <v>0</v>
      </c>
      <c r="AH26">
        <f t="shared" si="22"/>
        <v>1</v>
      </c>
      <c r="AI26">
        <f t="shared" si="23"/>
        <v>0</v>
      </c>
      <c r="AJ26">
        <f t="shared" si="24"/>
        <v>56057.308979814909</v>
      </c>
      <c r="AK26">
        <f t="shared" si="25"/>
        <v>-2.0424825806451601E-2</v>
      </c>
      <c r="AL26">
        <f t="shared" si="26"/>
        <v>-1.0008164645161284E-2</v>
      </c>
      <c r="AM26">
        <f t="shared" si="27"/>
        <v>0.49</v>
      </c>
      <c r="AN26">
        <f t="shared" si="28"/>
        <v>0.39</v>
      </c>
      <c r="AO26">
        <v>5</v>
      </c>
      <c r="AP26">
        <v>0.5</v>
      </c>
      <c r="AQ26" t="s">
        <v>195</v>
      </c>
      <c r="AR26">
        <v>1589541870.7709701</v>
      </c>
      <c r="AS26">
        <v>410.35638709677397</v>
      </c>
      <c r="AT26">
        <v>410.00651612903198</v>
      </c>
      <c r="AU26">
        <v>10.209838709677401</v>
      </c>
      <c r="AV26">
        <v>10.0522193548387</v>
      </c>
      <c r="AW26">
        <v>1000.00187096774</v>
      </c>
      <c r="AX26">
        <v>101.84816129032301</v>
      </c>
      <c r="AY26">
        <v>9.9911174193548405E-2</v>
      </c>
      <c r="AZ26">
        <v>15.3089935483871</v>
      </c>
      <c r="BA26">
        <v>15.2075451612903</v>
      </c>
      <c r="BB26">
        <v>15.488816129032299</v>
      </c>
      <c r="BC26">
        <v>10003.5483870968</v>
      </c>
      <c r="BD26">
        <v>-2.0424825806451601E-2</v>
      </c>
      <c r="BE26">
        <v>0.282605</v>
      </c>
      <c r="BF26">
        <v>1589541843.9000001</v>
      </c>
      <c r="BG26" t="s">
        <v>213</v>
      </c>
      <c r="BH26">
        <v>2</v>
      </c>
      <c r="BI26">
        <v>0.153</v>
      </c>
      <c r="BJ26">
        <v>-0.08</v>
      </c>
      <c r="BK26">
        <v>410</v>
      </c>
      <c r="BL26">
        <v>10</v>
      </c>
      <c r="BM26">
        <v>0.19</v>
      </c>
      <c r="BN26">
        <v>0.14000000000000001</v>
      </c>
      <c r="BO26">
        <v>0.35717652941176498</v>
      </c>
      <c r="BP26">
        <v>-0.106927438914029</v>
      </c>
      <c r="BQ26">
        <v>1.7636479194181098E-2</v>
      </c>
      <c r="BR26">
        <v>0</v>
      </c>
      <c r="BS26">
        <v>0.15780984313725499</v>
      </c>
      <c r="BT26">
        <v>-3.2026099547509501E-3</v>
      </c>
      <c r="BU26">
        <v>9.5439226885230997E-4</v>
      </c>
      <c r="BV26">
        <v>1</v>
      </c>
      <c r="BW26">
        <v>1</v>
      </c>
      <c r="BX26">
        <v>2</v>
      </c>
      <c r="BY26" t="s">
        <v>220</v>
      </c>
      <c r="BZ26">
        <v>100</v>
      </c>
      <c r="CA26">
        <v>100</v>
      </c>
      <c r="CB26">
        <v>0.153</v>
      </c>
      <c r="CC26">
        <v>-0.08</v>
      </c>
      <c r="CD26">
        <v>2</v>
      </c>
      <c r="CE26">
        <v>1087.98</v>
      </c>
      <c r="CF26">
        <v>352.38600000000002</v>
      </c>
      <c r="CG26">
        <v>14.000500000000001</v>
      </c>
      <c r="CH26">
        <v>20.78</v>
      </c>
      <c r="CI26">
        <v>30.0001</v>
      </c>
      <c r="CJ26">
        <v>20.752700000000001</v>
      </c>
      <c r="CK26">
        <v>20.7928</v>
      </c>
      <c r="CL26">
        <v>24.968299999999999</v>
      </c>
      <c r="CM26">
        <v>13.243600000000001</v>
      </c>
      <c r="CN26">
        <v>19.868099999999998</v>
      </c>
      <c r="CO26">
        <v>14</v>
      </c>
      <c r="CP26">
        <v>410</v>
      </c>
      <c r="CQ26">
        <v>10</v>
      </c>
      <c r="CR26">
        <v>99.983500000000006</v>
      </c>
      <c r="CS26">
        <v>107.45699999999999</v>
      </c>
    </row>
    <row r="27" spans="1:97" x14ac:dyDescent="0.25">
      <c r="A27">
        <v>11</v>
      </c>
      <c r="B27">
        <v>1589541884.4000001</v>
      </c>
      <c r="C27">
        <v>454.10000014305098</v>
      </c>
      <c r="D27" t="s">
        <v>221</v>
      </c>
      <c r="E27" t="s">
        <v>222</v>
      </c>
      <c r="F27">
        <v>1589541875.7709701</v>
      </c>
      <c r="G27">
        <f t="shared" si="0"/>
        <v>3.167959893072464E-4</v>
      </c>
      <c r="H27">
        <f t="shared" si="1"/>
        <v>-0.83851555444073256</v>
      </c>
      <c r="I27">
        <f t="shared" si="2"/>
        <v>410.35648387096802</v>
      </c>
      <c r="J27">
        <f t="shared" si="3"/>
        <v>434.84331927753914</v>
      </c>
      <c r="K27">
        <f t="shared" si="4"/>
        <v>44.331172032975196</v>
      </c>
      <c r="L27">
        <f t="shared" si="5"/>
        <v>41.834801352254196</v>
      </c>
      <c r="M27">
        <f t="shared" si="6"/>
        <v>4.6408444641058852E-2</v>
      </c>
      <c r="N27">
        <f t="shared" si="7"/>
        <v>2.771171192204323</v>
      </c>
      <c r="O27">
        <f t="shared" si="8"/>
        <v>4.5980962249711307E-2</v>
      </c>
      <c r="P27">
        <f t="shared" si="9"/>
        <v>2.877618070448084E-2</v>
      </c>
      <c r="Q27">
        <f t="shared" si="10"/>
        <v>-3.6710673706451522E-3</v>
      </c>
      <c r="R27">
        <f t="shared" si="11"/>
        <v>15.21328098937059</v>
      </c>
      <c r="S27">
        <f t="shared" si="12"/>
        <v>15.2020741935484</v>
      </c>
      <c r="T27">
        <f t="shared" si="13"/>
        <v>1.7337633344202039</v>
      </c>
      <c r="U27">
        <f t="shared" si="14"/>
        <v>59.659417233258885</v>
      </c>
      <c r="V27">
        <f t="shared" si="15"/>
        <v>1.0409322414525286</v>
      </c>
      <c r="W27">
        <f t="shared" si="16"/>
        <v>1.7447911657980972</v>
      </c>
      <c r="X27">
        <f t="shared" si="17"/>
        <v>0.69283109296767531</v>
      </c>
      <c r="Y27">
        <f t="shared" si="18"/>
        <v>-13.970703128449566</v>
      </c>
      <c r="Z27">
        <f t="shared" si="19"/>
        <v>14.745237002208366</v>
      </c>
      <c r="AA27">
        <f t="shared" si="20"/>
        <v>1.0186242246409338</v>
      </c>
      <c r="AB27">
        <f t="shared" si="21"/>
        <v>1.7894870310290898</v>
      </c>
      <c r="AC27">
        <v>-1.2255518237020201E-3</v>
      </c>
      <c r="AD27">
        <v>2.3670493593316699E-2</v>
      </c>
      <c r="AE27">
        <v>2.6834575198302901</v>
      </c>
      <c r="AF27">
        <v>0</v>
      </c>
      <c r="AG27">
        <v>0</v>
      </c>
      <c r="AH27">
        <f t="shared" si="22"/>
        <v>1</v>
      </c>
      <c r="AI27">
        <f t="shared" si="23"/>
        <v>0</v>
      </c>
      <c r="AJ27">
        <f t="shared" si="24"/>
        <v>56076.235146525731</v>
      </c>
      <c r="AK27">
        <f t="shared" si="25"/>
        <v>-1.92101903225806E-2</v>
      </c>
      <c r="AL27">
        <f t="shared" si="26"/>
        <v>-9.4129932580644931E-3</v>
      </c>
      <c r="AM27">
        <f t="shared" si="27"/>
        <v>0.49</v>
      </c>
      <c r="AN27">
        <f t="shared" si="28"/>
        <v>0.39</v>
      </c>
      <c r="AO27">
        <v>5</v>
      </c>
      <c r="AP27">
        <v>0.5</v>
      </c>
      <c r="AQ27" t="s">
        <v>195</v>
      </c>
      <c r="AR27">
        <v>1589541875.7709701</v>
      </c>
      <c r="AS27">
        <v>410.35648387096802</v>
      </c>
      <c r="AT27">
        <v>410.00222580645197</v>
      </c>
      <c r="AU27">
        <v>10.210477419354801</v>
      </c>
      <c r="AV27">
        <v>10.053696774193501</v>
      </c>
      <c r="AW27">
        <v>1000.00019354839</v>
      </c>
      <c r="AX27">
        <v>101.847516129032</v>
      </c>
      <c r="AY27">
        <v>9.9944180645161307E-2</v>
      </c>
      <c r="AZ27">
        <v>15.300770967741901</v>
      </c>
      <c r="BA27">
        <v>15.2020741935484</v>
      </c>
      <c r="BB27">
        <v>15.483122580645199</v>
      </c>
      <c r="BC27">
        <v>10006.8387096774</v>
      </c>
      <c r="BD27">
        <v>-1.92101903225806E-2</v>
      </c>
      <c r="BE27">
        <v>0.282605</v>
      </c>
      <c r="BF27">
        <v>1589541843.9000001</v>
      </c>
      <c r="BG27" t="s">
        <v>213</v>
      </c>
      <c r="BH27">
        <v>2</v>
      </c>
      <c r="BI27">
        <v>0.153</v>
      </c>
      <c r="BJ27">
        <v>-0.08</v>
      </c>
      <c r="BK27">
        <v>410</v>
      </c>
      <c r="BL27">
        <v>10</v>
      </c>
      <c r="BM27">
        <v>0.19</v>
      </c>
      <c r="BN27">
        <v>0.14000000000000001</v>
      </c>
      <c r="BO27">
        <v>0.35480213725490201</v>
      </c>
      <c r="BP27">
        <v>-3.0694153846153901E-3</v>
      </c>
      <c r="BQ27">
        <v>1.4795362262254899E-2</v>
      </c>
      <c r="BR27">
        <v>1</v>
      </c>
      <c r="BS27">
        <v>0.15732035294117599</v>
      </c>
      <c r="BT27">
        <v>-8.2126371040722908E-3</v>
      </c>
      <c r="BU27">
        <v>1.33037330487893E-3</v>
      </c>
      <c r="BV27">
        <v>1</v>
      </c>
      <c r="BW27">
        <v>2</v>
      </c>
      <c r="BX27">
        <v>2</v>
      </c>
      <c r="BY27" t="s">
        <v>200</v>
      </c>
      <c r="BZ27">
        <v>100</v>
      </c>
      <c r="CA27">
        <v>100</v>
      </c>
      <c r="CB27">
        <v>0.153</v>
      </c>
      <c r="CC27">
        <v>-0.08</v>
      </c>
      <c r="CD27">
        <v>2</v>
      </c>
      <c r="CE27">
        <v>1087.1600000000001</v>
      </c>
      <c r="CF27">
        <v>352.49200000000002</v>
      </c>
      <c r="CG27">
        <v>13.999499999999999</v>
      </c>
      <c r="CH27">
        <v>20.781099999999999</v>
      </c>
      <c r="CI27">
        <v>30</v>
      </c>
      <c r="CJ27">
        <v>20.752700000000001</v>
      </c>
      <c r="CK27">
        <v>20.793900000000001</v>
      </c>
      <c r="CL27">
        <v>24.968800000000002</v>
      </c>
      <c r="CM27">
        <v>13.243600000000001</v>
      </c>
      <c r="CN27">
        <v>20.243300000000001</v>
      </c>
      <c r="CO27">
        <v>14</v>
      </c>
      <c r="CP27">
        <v>410</v>
      </c>
      <c r="CQ27">
        <v>10</v>
      </c>
      <c r="CR27">
        <v>99.982900000000001</v>
      </c>
      <c r="CS27">
        <v>107.456</v>
      </c>
    </row>
    <row r="28" spans="1:97" x14ac:dyDescent="0.25">
      <c r="A28">
        <v>12</v>
      </c>
      <c r="B28">
        <v>1589541889.4000001</v>
      </c>
      <c r="C28">
        <v>459.10000014305098</v>
      </c>
      <c r="D28" t="s">
        <v>223</v>
      </c>
      <c r="E28" t="s">
        <v>224</v>
      </c>
      <c r="F28">
        <v>1589541880.7709701</v>
      </c>
      <c r="G28">
        <f t="shared" si="0"/>
        <v>3.1016701038867438E-4</v>
      </c>
      <c r="H28">
        <f t="shared" si="1"/>
        <v>-0.83657126452989461</v>
      </c>
      <c r="I28">
        <f t="shared" si="2"/>
        <v>410.36267741935501</v>
      </c>
      <c r="J28">
        <f t="shared" si="3"/>
        <v>435.37212929879831</v>
      </c>
      <c r="K28">
        <f t="shared" si="4"/>
        <v>44.384964895612889</v>
      </c>
      <c r="L28">
        <f t="shared" si="5"/>
        <v>41.835321569763281</v>
      </c>
      <c r="M28">
        <f t="shared" si="6"/>
        <v>4.5481443473708826E-2</v>
      </c>
      <c r="N28">
        <f t="shared" si="7"/>
        <v>2.7708852196750482</v>
      </c>
      <c r="O28">
        <f t="shared" si="8"/>
        <v>4.5070744809293725E-2</v>
      </c>
      <c r="P28">
        <f t="shared" si="9"/>
        <v>2.8205805934475713E-2</v>
      </c>
      <c r="Q28">
        <f t="shared" si="10"/>
        <v>-6.6889012483548477E-3</v>
      </c>
      <c r="R28">
        <f t="shared" si="11"/>
        <v>15.204944783661464</v>
      </c>
      <c r="S28">
        <f t="shared" si="12"/>
        <v>15.1950870967742</v>
      </c>
      <c r="T28">
        <f t="shared" si="13"/>
        <v>1.7329849609961117</v>
      </c>
      <c r="U28">
        <f t="shared" si="14"/>
        <v>59.699379521122687</v>
      </c>
      <c r="V28">
        <f t="shared" si="15"/>
        <v>1.0409515083910847</v>
      </c>
      <c r="W28">
        <f t="shared" si="16"/>
        <v>1.7436554897907739</v>
      </c>
      <c r="X28">
        <f t="shared" si="17"/>
        <v>0.69203345260502691</v>
      </c>
      <c r="Y28">
        <f t="shared" si="18"/>
        <v>-13.67836515814054</v>
      </c>
      <c r="Z28">
        <f t="shared" si="19"/>
        <v>14.272914931040745</v>
      </c>
      <c r="AA28">
        <f t="shared" si="20"/>
        <v>0.98600935266936041</v>
      </c>
      <c r="AB28">
        <f t="shared" si="21"/>
        <v>1.5738702243212099</v>
      </c>
      <c r="AC28">
        <v>-1.2253543587672001E-3</v>
      </c>
      <c r="AD28">
        <v>2.36666797256497E-2</v>
      </c>
      <c r="AE28">
        <v>2.6831856800159799</v>
      </c>
      <c r="AF28">
        <v>0</v>
      </c>
      <c r="AG28">
        <v>0</v>
      </c>
      <c r="AH28">
        <f t="shared" si="22"/>
        <v>1</v>
      </c>
      <c r="AI28">
        <f t="shared" si="23"/>
        <v>0</v>
      </c>
      <c r="AJ28">
        <f t="shared" si="24"/>
        <v>56069.535059002985</v>
      </c>
      <c r="AK28">
        <f t="shared" si="25"/>
        <v>-3.50020996774194E-2</v>
      </c>
      <c r="AL28">
        <f t="shared" si="26"/>
        <v>-1.7151028841935506E-2</v>
      </c>
      <c r="AM28">
        <f t="shared" si="27"/>
        <v>0.49</v>
      </c>
      <c r="AN28">
        <f t="shared" si="28"/>
        <v>0.39</v>
      </c>
      <c r="AO28">
        <v>5</v>
      </c>
      <c r="AP28">
        <v>0.5</v>
      </c>
      <c r="AQ28" t="s">
        <v>195</v>
      </c>
      <c r="AR28">
        <v>1589541880.7709701</v>
      </c>
      <c r="AS28">
        <v>410.36267741935501</v>
      </c>
      <c r="AT28">
        <v>410.00803225806499</v>
      </c>
      <c r="AU28">
        <v>10.2106935483871</v>
      </c>
      <c r="AV28">
        <v>10.057193548387099</v>
      </c>
      <c r="AW28">
        <v>999.99996774193505</v>
      </c>
      <c r="AX28">
        <v>101.847193548387</v>
      </c>
      <c r="AY28">
        <v>9.9995783870967705E-2</v>
      </c>
      <c r="AZ28">
        <v>15.2906322580645</v>
      </c>
      <c r="BA28">
        <v>15.1950870967742</v>
      </c>
      <c r="BB28">
        <v>15.475064516129001</v>
      </c>
      <c r="BC28">
        <v>10005.2580645161</v>
      </c>
      <c r="BD28">
        <v>-3.50020996774194E-2</v>
      </c>
      <c r="BE28">
        <v>0.282605</v>
      </c>
      <c r="BF28">
        <v>1589541843.9000001</v>
      </c>
      <c r="BG28" t="s">
        <v>213</v>
      </c>
      <c r="BH28">
        <v>2</v>
      </c>
      <c r="BI28">
        <v>0.153</v>
      </c>
      <c r="BJ28">
        <v>-0.08</v>
      </c>
      <c r="BK28">
        <v>410</v>
      </c>
      <c r="BL28">
        <v>10</v>
      </c>
      <c r="BM28">
        <v>0.19</v>
      </c>
      <c r="BN28">
        <v>0.14000000000000001</v>
      </c>
      <c r="BO28">
        <v>0.35532096078431402</v>
      </c>
      <c r="BP28">
        <v>2.3207380995473901E-2</v>
      </c>
      <c r="BQ28">
        <v>1.5179855001969399E-2</v>
      </c>
      <c r="BR28">
        <v>1</v>
      </c>
      <c r="BS28">
        <v>0.155467764705882</v>
      </c>
      <c r="BT28">
        <v>-2.48598950226246E-2</v>
      </c>
      <c r="BU28">
        <v>3.7855107904530799E-3</v>
      </c>
      <c r="BV28">
        <v>1</v>
      </c>
      <c r="BW28">
        <v>2</v>
      </c>
      <c r="BX28">
        <v>2</v>
      </c>
      <c r="BY28" t="s">
        <v>200</v>
      </c>
      <c r="BZ28">
        <v>100</v>
      </c>
      <c r="CA28">
        <v>100</v>
      </c>
      <c r="CB28">
        <v>0.153</v>
      </c>
      <c r="CC28">
        <v>-0.08</v>
      </c>
      <c r="CD28">
        <v>2</v>
      </c>
      <c r="CE28">
        <v>1087.4100000000001</v>
      </c>
      <c r="CF28">
        <v>352.53</v>
      </c>
      <c r="CG28">
        <v>13.9985</v>
      </c>
      <c r="CH28">
        <v>20.781700000000001</v>
      </c>
      <c r="CI28">
        <v>30.0002</v>
      </c>
      <c r="CJ28">
        <v>20.752700000000001</v>
      </c>
      <c r="CK28">
        <v>20.793900000000001</v>
      </c>
      <c r="CL28">
        <v>24.967500000000001</v>
      </c>
      <c r="CM28">
        <v>13.523099999999999</v>
      </c>
      <c r="CN28">
        <v>20.243300000000001</v>
      </c>
      <c r="CO28">
        <v>14</v>
      </c>
      <c r="CP28">
        <v>410</v>
      </c>
      <c r="CQ28">
        <v>10</v>
      </c>
      <c r="CR28">
        <v>99.982799999999997</v>
      </c>
      <c r="CS28">
        <v>107.456</v>
      </c>
    </row>
    <row r="29" spans="1:97" x14ac:dyDescent="0.25">
      <c r="A29">
        <v>13</v>
      </c>
      <c r="B29">
        <v>1589542206.9000001</v>
      </c>
      <c r="C29">
        <v>776.60000014305103</v>
      </c>
      <c r="D29" t="s">
        <v>227</v>
      </c>
      <c r="E29" t="s">
        <v>228</v>
      </c>
      <c r="F29">
        <v>1589542198.9000001</v>
      </c>
      <c r="G29">
        <f t="shared" si="0"/>
        <v>3.0631758023503034E-4</v>
      </c>
      <c r="H29">
        <f t="shared" si="1"/>
        <v>-0.42153258239691094</v>
      </c>
      <c r="I29">
        <f t="shared" si="2"/>
        <v>410.27329032258098</v>
      </c>
      <c r="J29">
        <f t="shared" si="3"/>
        <v>420.82432380974046</v>
      </c>
      <c r="K29">
        <f t="shared" si="4"/>
        <v>42.901398326040507</v>
      </c>
      <c r="L29">
        <f t="shared" si="5"/>
        <v>41.825761617862319</v>
      </c>
      <c r="M29">
        <f t="shared" si="6"/>
        <v>4.4961487491206986E-2</v>
      </c>
      <c r="N29">
        <f t="shared" si="7"/>
        <v>2.793837574891175</v>
      </c>
      <c r="O29">
        <f t="shared" si="8"/>
        <v>4.4563347060399709E-2</v>
      </c>
      <c r="P29">
        <f t="shared" si="9"/>
        <v>2.788756927981921E-2</v>
      </c>
      <c r="Q29">
        <f t="shared" si="10"/>
        <v>-2.6427558048387023E-3</v>
      </c>
      <c r="R29">
        <f t="shared" si="11"/>
        <v>15.168736189539803</v>
      </c>
      <c r="S29">
        <f t="shared" si="12"/>
        <v>15.1879096774194</v>
      </c>
      <c r="T29">
        <f t="shared" si="13"/>
        <v>1.7321857050153195</v>
      </c>
      <c r="U29">
        <f t="shared" si="14"/>
        <v>59.845783227249129</v>
      </c>
      <c r="V29">
        <f t="shared" si="15"/>
        <v>1.040964056769399</v>
      </c>
      <c r="W29">
        <f t="shared" si="16"/>
        <v>1.7394108667883965</v>
      </c>
      <c r="X29">
        <f t="shared" si="17"/>
        <v>0.69122164824592058</v>
      </c>
      <c r="Y29">
        <f t="shared" si="18"/>
        <v>-13.508605288364837</v>
      </c>
      <c r="Z29">
        <f t="shared" si="19"/>
        <v>9.7568637349263092</v>
      </c>
      <c r="AA29">
        <f t="shared" si="20"/>
        <v>0.66833466771125583</v>
      </c>
      <c r="AB29">
        <f t="shared" si="21"/>
        <v>-3.0860496415321101</v>
      </c>
      <c r="AC29">
        <v>-1.22313961135322E-3</v>
      </c>
      <c r="AD29">
        <v>2.3623903758563401E-2</v>
      </c>
      <c r="AE29">
        <v>2.6801347365900501</v>
      </c>
      <c r="AF29">
        <v>0</v>
      </c>
      <c r="AG29">
        <v>0</v>
      </c>
      <c r="AH29">
        <f t="shared" si="22"/>
        <v>1</v>
      </c>
      <c r="AI29">
        <f t="shared" si="23"/>
        <v>0</v>
      </c>
      <c r="AJ29">
        <f t="shared" si="24"/>
        <v>55979.653067539031</v>
      </c>
      <c r="AK29">
        <f t="shared" si="25"/>
        <v>-1.3829177419354801E-2</v>
      </c>
      <c r="AL29">
        <f t="shared" si="26"/>
        <v>-6.7762969354838521E-3</v>
      </c>
      <c r="AM29">
        <f t="shared" si="27"/>
        <v>0.49</v>
      </c>
      <c r="AN29">
        <f t="shared" si="28"/>
        <v>0.39</v>
      </c>
      <c r="AO29">
        <v>9.11</v>
      </c>
      <c r="AP29">
        <v>0.5</v>
      </c>
      <c r="AQ29" t="s">
        <v>195</v>
      </c>
      <c r="AR29">
        <v>1589542198.9000001</v>
      </c>
      <c r="AS29">
        <v>410.27329032258098</v>
      </c>
      <c r="AT29">
        <v>410.003774193548</v>
      </c>
      <c r="AU29">
        <v>10.2109258064516</v>
      </c>
      <c r="AV29">
        <v>9.9347312903225795</v>
      </c>
      <c r="AW29">
        <v>1000.04122580645</v>
      </c>
      <c r="AX29">
        <v>101.84551612903201</v>
      </c>
      <c r="AY29">
        <v>0.100583225806452</v>
      </c>
      <c r="AZ29">
        <v>15.252687096774199</v>
      </c>
      <c r="BA29">
        <v>15.1879096774194</v>
      </c>
      <c r="BB29">
        <v>15.4274548387097</v>
      </c>
      <c r="BC29">
        <v>9987.3387096774204</v>
      </c>
      <c r="BD29">
        <v>-1.3829177419354801E-2</v>
      </c>
      <c r="BE29">
        <v>0.282605</v>
      </c>
      <c r="BF29">
        <v>1589542184.9000001</v>
      </c>
      <c r="BG29" t="s">
        <v>229</v>
      </c>
      <c r="BH29">
        <v>3</v>
      </c>
      <c r="BI29">
        <v>0.16600000000000001</v>
      </c>
      <c r="BJ29">
        <v>-8.4000000000000005E-2</v>
      </c>
      <c r="BK29">
        <v>410</v>
      </c>
      <c r="BL29">
        <v>10</v>
      </c>
      <c r="BM29">
        <v>0.44</v>
      </c>
      <c r="BN29">
        <v>0.12</v>
      </c>
      <c r="BO29">
        <v>0.20847101960784301</v>
      </c>
      <c r="BP29">
        <v>0.58420566545989205</v>
      </c>
      <c r="BQ29">
        <v>0.10210000115446601</v>
      </c>
      <c r="BR29">
        <v>0</v>
      </c>
      <c r="BS29">
        <v>0.197030369098039</v>
      </c>
      <c r="BT29">
        <v>0.77726122722651603</v>
      </c>
      <c r="BU29">
        <v>0.113917263616375</v>
      </c>
      <c r="BV29">
        <v>0</v>
      </c>
      <c r="BW29">
        <v>0</v>
      </c>
      <c r="BX29">
        <v>2</v>
      </c>
      <c r="BY29" t="s">
        <v>197</v>
      </c>
      <c r="BZ29">
        <v>100</v>
      </c>
      <c r="CA29">
        <v>100</v>
      </c>
      <c r="CB29">
        <v>0.16600000000000001</v>
      </c>
      <c r="CC29">
        <v>-8.4000000000000005E-2</v>
      </c>
      <c r="CD29">
        <v>2</v>
      </c>
      <c r="CE29">
        <v>1085.31</v>
      </c>
      <c r="CF29">
        <v>353.23399999999998</v>
      </c>
      <c r="CG29">
        <v>14.0006</v>
      </c>
      <c r="CH29">
        <v>20.809699999999999</v>
      </c>
      <c r="CI29">
        <v>30.0001</v>
      </c>
      <c r="CJ29">
        <v>20.785799999999998</v>
      </c>
      <c r="CK29">
        <v>20.823899999999998</v>
      </c>
      <c r="CL29">
        <v>24.958400000000001</v>
      </c>
      <c r="CM29">
        <v>13.7982</v>
      </c>
      <c r="CN29">
        <v>22.857500000000002</v>
      </c>
      <c r="CO29">
        <v>14</v>
      </c>
      <c r="CP29">
        <v>410</v>
      </c>
      <c r="CQ29">
        <v>10</v>
      </c>
      <c r="CR29">
        <v>99.996600000000001</v>
      </c>
      <c r="CS29">
        <v>107.446</v>
      </c>
    </row>
    <row r="30" spans="1:97" x14ac:dyDescent="0.25">
      <c r="A30">
        <v>14</v>
      </c>
      <c r="B30">
        <v>1589542211.9000001</v>
      </c>
      <c r="C30">
        <v>781.60000014305103</v>
      </c>
      <c r="D30" t="s">
        <v>230</v>
      </c>
      <c r="E30" t="s">
        <v>231</v>
      </c>
      <c r="F30">
        <v>1589542203.5451601</v>
      </c>
      <c r="G30">
        <f t="shared" si="0"/>
        <v>2.9772998075757915E-4</v>
      </c>
      <c r="H30">
        <f t="shared" si="1"/>
        <v>-0.40921479621594076</v>
      </c>
      <c r="I30">
        <f t="shared" si="2"/>
        <v>410.26290322580599</v>
      </c>
      <c r="J30">
        <f t="shared" si="3"/>
        <v>420.79190558025971</v>
      </c>
      <c r="K30">
        <f t="shared" si="4"/>
        <v>42.897939668851173</v>
      </c>
      <c r="L30">
        <f t="shared" si="5"/>
        <v>41.824552795708478</v>
      </c>
      <c r="M30">
        <f t="shared" si="6"/>
        <v>4.3707357491686041E-2</v>
      </c>
      <c r="N30">
        <f t="shared" si="7"/>
        <v>2.7957196638832573</v>
      </c>
      <c r="O30">
        <f t="shared" si="8"/>
        <v>4.3331268994965942E-2</v>
      </c>
      <c r="P30">
        <f t="shared" si="9"/>
        <v>2.7115563325714083E-2</v>
      </c>
      <c r="Q30">
        <f t="shared" si="10"/>
        <v>-3.1447290058935502E-3</v>
      </c>
      <c r="R30">
        <f t="shared" si="11"/>
        <v>15.169111666932935</v>
      </c>
      <c r="S30">
        <f t="shared" si="12"/>
        <v>15.1864258064516</v>
      </c>
      <c r="T30">
        <f t="shared" si="13"/>
        <v>1.7320205059789879</v>
      </c>
      <c r="U30">
        <f t="shared" si="14"/>
        <v>59.86003243191459</v>
      </c>
      <c r="V30">
        <f t="shared" si="15"/>
        <v>1.0410764125874119</v>
      </c>
      <c r="W30">
        <f t="shared" si="16"/>
        <v>1.7391845114209432</v>
      </c>
      <c r="X30">
        <f t="shared" si="17"/>
        <v>0.69094409339157603</v>
      </c>
      <c r="Y30">
        <f t="shared" si="18"/>
        <v>-13.129892151409241</v>
      </c>
      <c r="Z30">
        <f t="shared" si="19"/>
        <v>9.6817544626962047</v>
      </c>
      <c r="AA30">
        <f t="shared" si="20"/>
        <v>0.66273119606787845</v>
      </c>
      <c r="AB30">
        <f t="shared" si="21"/>
        <v>-2.7885512216510513</v>
      </c>
      <c r="AC30">
        <v>-1.2244191861293999E-3</v>
      </c>
      <c r="AD30">
        <v>2.3648617659645099E-2</v>
      </c>
      <c r="AE30">
        <v>2.6818978765410599</v>
      </c>
      <c r="AF30">
        <v>0</v>
      </c>
      <c r="AG30">
        <v>0</v>
      </c>
      <c r="AH30">
        <f t="shared" si="22"/>
        <v>1</v>
      </c>
      <c r="AI30">
        <f t="shared" si="23"/>
        <v>0</v>
      </c>
      <c r="AJ30">
        <f t="shared" si="24"/>
        <v>56036.228001598574</v>
      </c>
      <c r="AK30">
        <f t="shared" si="25"/>
        <v>-1.6455934096774202E-2</v>
      </c>
      <c r="AL30">
        <f t="shared" si="26"/>
        <v>-8.0634077074193591E-3</v>
      </c>
      <c r="AM30">
        <f t="shared" si="27"/>
        <v>0.49</v>
      </c>
      <c r="AN30">
        <f t="shared" si="28"/>
        <v>0.39</v>
      </c>
      <c r="AO30">
        <v>9.11</v>
      </c>
      <c r="AP30">
        <v>0.5</v>
      </c>
      <c r="AQ30" t="s">
        <v>195</v>
      </c>
      <c r="AR30">
        <v>1589542203.5451601</v>
      </c>
      <c r="AS30">
        <v>410.26290322580599</v>
      </c>
      <c r="AT30">
        <v>410.00138709677401</v>
      </c>
      <c r="AU30">
        <v>10.212064516129001</v>
      </c>
      <c r="AV30">
        <v>9.9436045161290298</v>
      </c>
      <c r="AW30">
        <v>1000.00809677419</v>
      </c>
      <c r="AX30">
        <v>101.84564516128999</v>
      </c>
      <c r="AY30">
        <v>0.100088822580645</v>
      </c>
      <c r="AZ30">
        <v>15.250661290322601</v>
      </c>
      <c r="BA30">
        <v>15.1864258064516</v>
      </c>
      <c r="BB30">
        <v>15.4289129032258</v>
      </c>
      <c r="BC30">
        <v>9997.77419354839</v>
      </c>
      <c r="BD30">
        <v>-1.6455934096774202E-2</v>
      </c>
      <c r="BE30">
        <v>0.282605</v>
      </c>
      <c r="BF30">
        <v>1589542184.9000001</v>
      </c>
      <c r="BG30" t="s">
        <v>229</v>
      </c>
      <c r="BH30">
        <v>3</v>
      </c>
      <c r="BI30">
        <v>0.16600000000000001</v>
      </c>
      <c r="BJ30">
        <v>-8.4000000000000005E-2</v>
      </c>
      <c r="BK30">
        <v>410</v>
      </c>
      <c r="BL30">
        <v>10</v>
      </c>
      <c r="BM30">
        <v>0.44</v>
      </c>
      <c r="BN30">
        <v>0.12</v>
      </c>
      <c r="BO30">
        <v>0.25695743137254901</v>
      </c>
      <c r="BP30">
        <v>0.12761169382933699</v>
      </c>
      <c r="BQ30">
        <v>4.9661265525737901E-2</v>
      </c>
      <c r="BR30">
        <v>0</v>
      </c>
      <c r="BS30">
        <v>0.2453418</v>
      </c>
      <c r="BT30">
        <v>0.249092448264053</v>
      </c>
      <c r="BU30">
        <v>6.1513944250481699E-2</v>
      </c>
      <c r="BV30">
        <v>0</v>
      </c>
      <c r="BW30">
        <v>0</v>
      </c>
      <c r="BX30">
        <v>2</v>
      </c>
      <c r="BY30" t="s">
        <v>197</v>
      </c>
      <c r="BZ30">
        <v>100</v>
      </c>
      <c r="CA30">
        <v>100</v>
      </c>
      <c r="CB30">
        <v>0.16600000000000001</v>
      </c>
      <c r="CC30">
        <v>-8.4000000000000005E-2</v>
      </c>
      <c r="CD30">
        <v>2</v>
      </c>
      <c r="CE30">
        <v>1087.95</v>
      </c>
      <c r="CF30">
        <v>353.36</v>
      </c>
      <c r="CG30">
        <v>14.0006</v>
      </c>
      <c r="CH30">
        <v>20.8096</v>
      </c>
      <c r="CI30">
        <v>30.0001</v>
      </c>
      <c r="CJ30">
        <v>20.784400000000002</v>
      </c>
      <c r="CK30">
        <v>20.823899999999998</v>
      </c>
      <c r="CL30">
        <v>24.958400000000001</v>
      </c>
      <c r="CM30">
        <v>13.7982</v>
      </c>
      <c r="CN30">
        <v>22.857500000000002</v>
      </c>
      <c r="CO30">
        <v>14</v>
      </c>
      <c r="CP30">
        <v>410</v>
      </c>
      <c r="CQ30">
        <v>10</v>
      </c>
      <c r="CR30">
        <v>99.997100000000003</v>
      </c>
      <c r="CS30">
        <v>107.446</v>
      </c>
    </row>
    <row r="31" spans="1:97" x14ac:dyDescent="0.25">
      <c r="A31">
        <v>15</v>
      </c>
      <c r="B31">
        <v>1589542216.9000001</v>
      </c>
      <c r="C31">
        <v>786.60000014305103</v>
      </c>
      <c r="D31" t="s">
        <v>232</v>
      </c>
      <c r="E31" t="s">
        <v>233</v>
      </c>
      <c r="F31">
        <v>1589542208.33548</v>
      </c>
      <c r="G31">
        <f t="shared" si="0"/>
        <v>2.8937401645999039E-4</v>
      </c>
      <c r="H31">
        <f t="shared" si="1"/>
        <v>-0.40142926252697519</v>
      </c>
      <c r="I31">
        <f t="shared" si="2"/>
        <v>410.26041935483897</v>
      </c>
      <c r="J31">
        <f t="shared" si="3"/>
        <v>420.92190155631965</v>
      </c>
      <c r="K31">
        <f t="shared" si="4"/>
        <v>42.911228784874368</v>
      </c>
      <c r="L31">
        <f t="shared" si="5"/>
        <v>41.824335229936857</v>
      </c>
      <c r="M31">
        <f t="shared" si="6"/>
        <v>4.2500578506856575E-2</v>
      </c>
      <c r="N31">
        <f t="shared" si="7"/>
        <v>2.7965518814120363</v>
      </c>
      <c r="O31">
        <f t="shared" si="8"/>
        <v>4.2144984946555927E-2</v>
      </c>
      <c r="P31">
        <f t="shared" si="9"/>
        <v>2.6372316147714132E-2</v>
      </c>
      <c r="Q31">
        <f t="shared" si="10"/>
        <v>-2.6741956323193508E-3</v>
      </c>
      <c r="R31">
        <f t="shared" si="11"/>
        <v>15.169479589174236</v>
      </c>
      <c r="S31">
        <f t="shared" si="12"/>
        <v>15.1862032258065</v>
      </c>
      <c r="T31">
        <f t="shared" si="13"/>
        <v>1.7319957273173909</v>
      </c>
      <c r="U31">
        <f t="shared" si="14"/>
        <v>59.894266667175856</v>
      </c>
      <c r="V31">
        <f t="shared" si="15"/>
        <v>1.0415416468529846</v>
      </c>
      <c r="W31">
        <f t="shared" si="16"/>
        <v>1.7389671913685616</v>
      </c>
      <c r="X31">
        <f t="shared" si="17"/>
        <v>0.69045408046440637</v>
      </c>
      <c r="Y31">
        <f t="shared" si="18"/>
        <v>-12.761394125885577</v>
      </c>
      <c r="Z31">
        <f t="shared" si="19"/>
        <v>9.42492695415919</v>
      </c>
      <c r="AA31">
        <f t="shared" si="20"/>
        <v>0.64495168725288221</v>
      </c>
      <c r="AB31">
        <f t="shared" si="21"/>
        <v>-2.6941896801058238</v>
      </c>
      <c r="AC31">
        <v>-1.22498525324203E-3</v>
      </c>
      <c r="AD31">
        <v>2.36595507656173E-2</v>
      </c>
      <c r="AE31">
        <v>2.6826774725728502</v>
      </c>
      <c r="AF31">
        <v>0</v>
      </c>
      <c r="AG31">
        <v>0</v>
      </c>
      <c r="AH31">
        <f t="shared" si="22"/>
        <v>1</v>
      </c>
      <c r="AI31">
        <f t="shared" si="23"/>
        <v>0</v>
      </c>
      <c r="AJ31">
        <f t="shared" si="24"/>
        <v>56061.459353228034</v>
      </c>
      <c r="AK31">
        <f t="shared" si="25"/>
        <v>-1.39936977096774E-2</v>
      </c>
      <c r="AL31">
        <f t="shared" si="26"/>
        <v>-6.8569118777419254E-3</v>
      </c>
      <c r="AM31">
        <f t="shared" si="27"/>
        <v>0.49</v>
      </c>
      <c r="AN31">
        <f t="shared" si="28"/>
        <v>0.39</v>
      </c>
      <c r="AO31">
        <v>9.11</v>
      </c>
      <c r="AP31">
        <v>0.5</v>
      </c>
      <c r="AQ31" t="s">
        <v>195</v>
      </c>
      <c r="AR31">
        <v>1589542208.33548</v>
      </c>
      <c r="AS31">
        <v>410.26041935483897</v>
      </c>
      <c r="AT31">
        <v>410.00287096774201</v>
      </c>
      <c r="AU31">
        <v>10.2166193548387</v>
      </c>
      <c r="AV31">
        <v>9.9556938709677407</v>
      </c>
      <c r="AW31">
        <v>1000.00361290323</v>
      </c>
      <c r="AX31">
        <v>101.845903225806</v>
      </c>
      <c r="AY31">
        <v>9.9917664516129101E-2</v>
      </c>
      <c r="AZ31">
        <v>15.248716129032299</v>
      </c>
      <c r="BA31">
        <v>15.1862032258065</v>
      </c>
      <c r="BB31">
        <v>15.427522580645199</v>
      </c>
      <c r="BC31">
        <v>10002.370967741899</v>
      </c>
      <c r="BD31">
        <v>-1.39936977096774E-2</v>
      </c>
      <c r="BE31">
        <v>0.282605</v>
      </c>
      <c r="BF31">
        <v>1589542184.9000001</v>
      </c>
      <c r="BG31" t="s">
        <v>229</v>
      </c>
      <c r="BH31">
        <v>3</v>
      </c>
      <c r="BI31">
        <v>0.16600000000000001</v>
      </c>
      <c r="BJ31">
        <v>-8.4000000000000005E-2</v>
      </c>
      <c r="BK31">
        <v>410</v>
      </c>
      <c r="BL31">
        <v>10</v>
      </c>
      <c r="BM31">
        <v>0.44</v>
      </c>
      <c r="BN31">
        <v>0.12</v>
      </c>
      <c r="BO31">
        <v>0.26908307843137302</v>
      </c>
      <c r="BP31">
        <v>-7.5964984615386102E-2</v>
      </c>
      <c r="BQ31">
        <v>2.7051335108106998E-2</v>
      </c>
      <c r="BR31">
        <v>1</v>
      </c>
      <c r="BS31">
        <v>0.26645201960784298</v>
      </c>
      <c r="BT31">
        <v>-8.6467862443436599E-2</v>
      </c>
      <c r="BU31">
        <v>1.30003365227789E-2</v>
      </c>
      <c r="BV31">
        <v>1</v>
      </c>
      <c r="BW31">
        <v>2</v>
      </c>
      <c r="BX31">
        <v>2</v>
      </c>
      <c r="BY31" t="s">
        <v>200</v>
      </c>
      <c r="BZ31">
        <v>100</v>
      </c>
      <c r="CA31">
        <v>100</v>
      </c>
      <c r="CB31">
        <v>0.16600000000000001</v>
      </c>
      <c r="CC31">
        <v>-8.4000000000000005E-2</v>
      </c>
      <c r="CD31">
        <v>2</v>
      </c>
      <c r="CE31">
        <v>1087.3699999999999</v>
      </c>
      <c r="CF31">
        <v>353.37</v>
      </c>
      <c r="CG31">
        <v>14.000999999999999</v>
      </c>
      <c r="CH31">
        <v>20.809699999999999</v>
      </c>
      <c r="CI31">
        <v>30</v>
      </c>
      <c r="CJ31">
        <v>20.784400000000002</v>
      </c>
      <c r="CK31">
        <v>20.823899999999998</v>
      </c>
      <c r="CL31">
        <v>24.9587</v>
      </c>
      <c r="CM31">
        <v>13.7982</v>
      </c>
      <c r="CN31">
        <v>22.857500000000002</v>
      </c>
      <c r="CO31">
        <v>14</v>
      </c>
      <c r="CP31">
        <v>410</v>
      </c>
      <c r="CQ31">
        <v>10</v>
      </c>
      <c r="CR31">
        <v>99.998699999999999</v>
      </c>
      <c r="CS31">
        <v>107.446</v>
      </c>
    </row>
    <row r="32" spans="1:97" x14ac:dyDescent="0.25">
      <c r="A32">
        <v>16</v>
      </c>
      <c r="B32">
        <v>1589542221.9000001</v>
      </c>
      <c r="C32">
        <v>791.60000014305103</v>
      </c>
      <c r="D32" t="s">
        <v>234</v>
      </c>
      <c r="E32" t="s">
        <v>235</v>
      </c>
      <c r="F32">
        <v>1589542213.2741899</v>
      </c>
      <c r="G32">
        <f t="shared" si="0"/>
        <v>2.8283484790885791E-4</v>
      </c>
      <c r="H32">
        <f t="shared" si="1"/>
        <v>-0.40766700342833689</v>
      </c>
      <c r="I32">
        <f t="shared" si="2"/>
        <v>410.25590322580598</v>
      </c>
      <c r="J32">
        <f t="shared" si="3"/>
        <v>421.49322386599147</v>
      </c>
      <c r="K32">
        <f t="shared" si="4"/>
        <v>42.969556908836211</v>
      </c>
      <c r="L32">
        <f t="shared" si="5"/>
        <v>41.823956786674316</v>
      </c>
      <c r="M32">
        <f t="shared" si="6"/>
        <v>4.1589073564990427E-2</v>
      </c>
      <c r="N32">
        <f t="shared" si="7"/>
        <v>2.7969478380564059</v>
      </c>
      <c r="O32">
        <f t="shared" si="8"/>
        <v>4.1248551034298697E-2</v>
      </c>
      <c r="P32">
        <f t="shared" si="9"/>
        <v>2.5810706465156388E-2</v>
      </c>
      <c r="Q32">
        <f t="shared" si="10"/>
        <v>-3.6151209901258015E-3</v>
      </c>
      <c r="R32">
        <f t="shared" si="11"/>
        <v>15.168951493185235</v>
      </c>
      <c r="S32">
        <f t="shared" si="12"/>
        <v>15.183999999999999</v>
      </c>
      <c r="T32">
        <f t="shared" si="13"/>
        <v>1.7317504712764924</v>
      </c>
      <c r="U32">
        <f t="shared" si="14"/>
        <v>59.942965278644955</v>
      </c>
      <c r="V32">
        <f t="shared" si="15"/>
        <v>1.0422329744798486</v>
      </c>
      <c r="W32">
        <f t="shared" si="16"/>
        <v>1.7387077359870791</v>
      </c>
      <c r="X32">
        <f t="shared" si="17"/>
        <v>0.68951749679664376</v>
      </c>
      <c r="Y32">
        <f t="shared" si="18"/>
        <v>-12.473016792780633</v>
      </c>
      <c r="Z32">
        <f t="shared" si="19"/>
        <v>9.4082640025546489</v>
      </c>
      <c r="AA32">
        <f t="shared" si="20"/>
        <v>0.64370512962550341</v>
      </c>
      <c r="AB32">
        <f t="shared" si="21"/>
        <v>-2.424662781590607</v>
      </c>
      <c r="AC32">
        <v>-1.22525463722896E-3</v>
      </c>
      <c r="AD32">
        <v>2.36647536887525E-2</v>
      </c>
      <c r="AE32">
        <v>2.6830483873302402</v>
      </c>
      <c r="AF32">
        <v>0</v>
      </c>
      <c r="AG32">
        <v>0</v>
      </c>
      <c r="AH32">
        <f t="shared" si="22"/>
        <v>1</v>
      </c>
      <c r="AI32">
        <f t="shared" si="23"/>
        <v>0</v>
      </c>
      <c r="AJ32">
        <f t="shared" si="24"/>
        <v>56073.739648972201</v>
      </c>
      <c r="AK32">
        <f t="shared" si="25"/>
        <v>-1.8917430612903199E-2</v>
      </c>
      <c r="AL32">
        <f t="shared" si="26"/>
        <v>-9.2695410003225676E-3</v>
      </c>
      <c r="AM32">
        <f t="shared" si="27"/>
        <v>0.49</v>
      </c>
      <c r="AN32">
        <f t="shared" si="28"/>
        <v>0.39</v>
      </c>
      <c r="AO32">
        <v>9.11</v>
      </c>
      <c r="AP32">
        <v>0.5</v>
      </c>
      <c r="AQ32" t="s">
        <v>195</v>
      </c>
      <c r="AR32">
        <v>1589542213.2741899</v>
      </c>
      <c r="AS32">
        <v>410.25590322580598</v>
      </c>
      <c r="AT32">
        <v>409.99022580645197</v>
      </c>
      <c r="AU32">
        <v>10.223380645161299</v>
      </c>
      <c r="AV32">
        <v>9.9683519354838701</v>
      </c>
      <c r="AW32">
        <v>999.99864516129003</v>
      </c>
      <c r="AX32">
        <v>101.84612903225801</v>
      </c>
      <c r="AY32">
        <v>9.9891629032258095E-2</v>
      </c>
      <c r="AZ32">
        <v>15.2463935483871</v>
      </c>
      <c r="BA32">
        <v>15.183999999999999</v>
      </c>
      <c r="BB32">
        <v>15.425712903225801</v>
      </c>
      <c r="BC32">
        <v>10004.5483870968</v>
      </c>
      <c r="BD32">
        <v>-1.8917430612903199E-2</v>
      </c>
      <c r="BE32">
        <v>0.282605</v>
      </c>
      <c r="BF32">
        <v>1589542184.9000001</v>
      </c>
      <c r="BG32" t="s">
        <v>229</v>
      </c>
      <c r="BH32">
        <v>3</v>
      </c>
      <c r="BI32">
        <v>0.16600000000000001</v>
      </c>
      <c r="BJ32">
        <v>-8.4000000000000005E-2</v>
      </c>
      <c r="BK32">
        <v>410</v>
      </c>
      <c r="BL32">
        <v>10</v>
      </c>
      <c r="BM32">
        <v>0.44</v>
      </c>
      <c r="BN32">
        <v>0.12</v>
      </c>
      <c r="BO32">
        <v>0.26090496078431402</v>
      </c>
      <c r="BP32">
        <v>-2.1116286440180198E-3</v>
      </c>
      <c r="BQ32">
        <v>2.2101918325899601E-2</v>
      </c>
      <c r="BR32">
        <v>1</v>
      </c>
      <c r="BS32">
        <v>0.26342074509803898</v>
      </c>
      <c r="BT32">
        <v>-7.7992801045510707E-2</v>
      </c>
      <c r="BU32">
        <v>1.2634343771754399E-2</v>
      </c>
      <c r="BV32">
        <v>1</v>
      </c>
      <c r="BW32">
        <v>2</v>
      </c>
      <c r="BX32">
        <v>2</v>
      </c>
      <c r="BY32" t="s">
        <v>200</v>
      </c>
      <c r="BZ32">
        <v>100</v>
      </c>
      <c r="CA32">
        <v>100</v>
      </c>
      <c r="CB32">
        <v>0.16600000000000001</v>
      </c>
      <c r="CC32">
        <v>-8.4000000000000005E-2</v>
      </c>
      <c r="CD32">
        <v>2</v>
      </c>
      <c r="CE32">
        <v>1088.0899999999999</v>
      </c>
      <c r="CF32">
        <v>353.59300000000002</v>
      </c>
      <c r="CG32">
        <v>14.0008</v>
      </c>
      <c r="CH32">
        <v>20.8108</v>
      </c>
      <c r="CI32">
        <v>30.0001</v>
      </c>
      <c r="CJ32">
        <v>20.784400000000002</v>
      </c>
      <c r="CK32">
        <v>20.823899999999998</v>
      </c>
      <c r="CL32">
        <v>24.959599999999998</v>
      </c>
      <c r="CM32">
        <v>13.7982</v>
      </c>
      <c r="CN32">
        <v>22.857500000000002</v>
      </c>
      <c r="CO32">
        <v>14</v>
      </c>
      <c r="CP32">
        <v>410</v>
      </c>
      <c r="CQ32">
        <v>10</v>
      </c>
      <c r="CR32">
        <v>99.998400000000004</v>
      </c>
      <c r="CS32">
        <v>107.446</v>
      </c>
    </row>
    <row r="33" spans="1:97" x14ac:dyDescent="0.25">
      <c r="A33">
        <v>17</v>
      </c>
      <c r="B33">
        <v>1589542226.9000001</v>
      </c>
      <c r="C33">
        <v>796.60000014305103</v>
      </c>
      <c r="D33" t="s">
        <v>236</v>
      </c>
      <c r="E33" t="s">
        <v>237</v>
      </c>
      <c r="F33">
        <v>1589542218.2741899</v>
      </c>
      <c r="G33">
        <f t="shared" si="0"/>
        <v>2.8521952731893225E-4</v>
      </c>
      <c r="H33">
        <f t="shared" si="1"/>
        <v>-0.40361796768350516</v>
      </c>
      <c r="I33">
        <f t="shared" si="2"/>
        <v>410.25403225806502</v>
      </c>
      <c r="J33">
        <f t="shared" si="3"/>
        <v>421.19261798960446</v>
      </c>
      <c r="K33">
        <f t="shared" si="4"/>
        <v>42.938993026938931</v>
      </c>
      <c r="L33">
        <f t="shared" si="5"/>
        <v>41.823845618389768</v>
      </c>
      <c r="M33">
        <f t="shared" si="6"/>
        <v>4.1991554094982064E-2</v>
      </c>
      <c r="N33">
        <f t="shared" si="7"/>
        <v>2.7969419802260944</v>
      </c>
      <c r="O33">
        <f t="shared" si="8"/>
        <v>4.1644437780335011E-2</v>
      </c>
      <c r="P33">
        <f t="shared" si="9"/>
        <v>2.6058721336740316E-2</v>
      </c>
      <c r="Q33">
        <f t="shared" si="10"/>
        <v>-3.2071853373677483E-3</v>
      </c>
      <c r="R33">
        <f t="shared" si="11"/>
        <v>15.165581623903288</v>
      </c>
      <c r="S33">
        <f t="shared" si="12"/>
        <v>15.183764516128999</v>
      </c>
      <c r="T33">
        <f t="shared" si="13"/>
        <v>1.7317242597709688</v>
      </c>
      <c r="U33">
        <f t="shared" si="14"/>
        <v>59.997819073934167</v>
      </c>
      <c r="V33">
        <f t="shared" si="15"/>
        <v>1.0430044868119701</v>
      </c>
      <c r="W33">
        <f t="shared" si="16"/>
        <v>1.7384040001965666</v>
      </c>
      <c r="X33">
        <f t="shared" si="17"/>
        <v>0.68871977295899867</v>
      </c>
      <c r="Y33">
        <f t="shared" si="18"/>
        <v>-12.578181154764913</v>
      </c>
      <c r="Z33">
        <f t="shared" si="19"/>
        <v>9.0337045345128448</v>
      </c>
      <c r="AA33">
        <f t="shared" si="20"/>
        <v>0.6180698899591921</v>
      </c>
      <c r="AB33">
        <f t="shared" si="21"/>
        <v>-2.9296139156302434</v>
      </c>
      <c r="AC33">
        <v>-1.2252506516584299E-3</v>
      </c>
      <c r="AD33">
        <v>2.36646767108393E-2</v>
      </c>
      <c r="AE33">
        <v>2.68304289999785</v>
      </c>
      <c r="AF33">
        <v>0</v>
      </c>
      <c r="AG33">
        <v>0</v>
      </c>
      <c r="AH33">
        <f t="shared" si="22"/>
        <v>1</v>
      </c>
      <c r="AI33">
        <f t="shared" si="23"/>
        <v>0</v>
      </c>
      <c r="AJ33">
        <f t="shared" si="24"/>
        <v>56074.097374216784</v>
      </c>
      <c r="AK33">
        <f t="shared" si="25"/>
        <v>-1.6782759483871E-2</v>
      </c>
      <c r="AL33">
        <f t="shared" si="26"/>
        <v>-8.2235521470967899E-3</v>
      </c>
      <c r="AM33">
        <f t="shared" si="27"/>
        <v>0.49</v>
      </c>
      <c r="AN33">
        <f t="shared" si="28"/>
        <v>0.39</v>
      </c>
      <c r="AO33">
        <v>9.11</v>
      </c>
      <c r="AP33">
        <v>0.5</v>
      </c>
      <c r="AQ33" t="s">
        <v>195</v>
      </c>
      <c r="AR33">
        <v>1589542218.2741899</v>
      </c>
      <c r="AS33">
        <v>410.25403225806502</v>
      </c>
      <c r="AT33">
        <v>409.99293548387101</v>
      </c>
      <c r="AU33">
        <v>10.2309290322581</v>
      </c>
      <c r="AV33">
        <v>9.9737532258064494</v>
      </c>
      <c r="AW33">
        <v>1000.00322580645</v>
      </c>
      <c r="AX33">
        <v>101.846290322581</v>
      </c>
      <c r="AY33">
        <v>9.9924290322580697E-2</v>
      </c>
      <c r="AZ33">
        <v>15.243674193548401</v>
      </c>
      <c r="BA33">
        <v>15.183764516128999</v>
      </c>
      <c r="BB33">
        <v>15.4234064516129</v>
      </c>
      <c r="BC33">
        <v>10004.5</v>
      </c>
      <c r="BD33">
        <v>-1.6782759483871E-2</v>
      </c>
      <c r="BE33">
        <v>0.282605</v>
      </c>
      <c r="BF33">
        <v>1589542184.9000001</v>
      </c>
      <c r="BG33" t="s">
        <v>229</v>
      </c>
      <c r="BH33">
        <v>3</v>
      </c>
      <c r="BI33">
        <v>0.16600000000000001</v>
      </c>
      <c r="BJ33">
        <v>-8.4000000000000005E-2</v>
      </c>
      <c r="BK33">
        <v>410</v>
      </c>
      <c r="BL33">
        <v>10</v>
      </c>
      <c r="BM33">
        <v>0.44</v>
      </c>
      <c r="BN33">
        <v>0.12</v>
      </c>
      <c r="BO33">
        <v>0.260276058823529</v>
      </c>
      <c r="BP33">
        <v>3.2460905232924303E-2</v>
      </c>
      <c r="BQ33">
        <v>1.8411793267095598E-2</v>
      </c>
      <c r="BR33">
        <v>1</v>
      </c>
      <c r="BS33">
        <v>0.26001452941176501</v>
      </c>
      <c r="BT33">
        <v>-2.45941902996989E-2</v>
      </c>
      <c r="BU33">
        <v>9.6212454094845301E-3</v>
      </c>
      <c r="BV33">
        <v>1</v>
      </c>
      <c r="BW33">
        <v>2</v>
      </c>
      <c r="BX33">
        <v>2</v>
      </c>
      <c r="BY33" t="s">
        <v>200</v>
      </c>
      <c r="BZ33">
        <v>100</v>
      </c>
      <c r="CA33">
        <v>100</v>
      </c>
      <c r="CB33">
        <v>0.16600000000000001</v>
      </c>
      <c r="CC33">
        <v>-8.4000000000000005E-2</v>
      </c>
      <c r="CD33">
        <v>2</v>
      </c>
      <c r="CE33">
        <v>1087.8900000000001</v>
      </c>
      <c r="CF33">
        <v>353.63200000000001</v>
      </c>
      <c r="CG33">
        <v>14.000500000000001</v>
      </c>
      <c r="CH33">
        <v>20.8111</v>
      </c>
      <c r="CI33">
        <v>30.0001</v>
      </c>
      <c r="CJ33">
        <v>20.784400000000002</v>
      </c>
      <c r="CK33">
        <v>20.823899999999998</v>
      </c>
      <c r="CL33">
        <v>24.958200000000001</v>
      </c>
      <c r="CM33">
        <v>13.7982</v>
      </c>
      <c r="CN33">
        <v>22.857500000000002</v>
      </c>
      <c r="CO33">
        <v>14</v>
      </c>
      <c r="CP33">
        <v>410</v>
      </c>
      <c r="CQ33">
        <v>10</v>
      </c>
      <c r="CR33">
        <v>99.998599999999996</v>
      </c>
      <c r="CS33">
        <v>107.446</v>
      </c>
    </row>
    <row r="34" spans="1:97" x14ac:dyDescent="0.25">
      <c r="A34">
        <v>18</v>
      </c>
      <c r="B34">
        <v>1589542231.9000001</v>
      </c>
      <c r="C34">
        <v>801.60000014305103</v>
      </c>
      <c r="D34" t="s">
        <v>238</v>
      </c>
      <c r="E34" t="s">
        <v>239</v>
      </c>
      <c r="F34">
        <v>1589542223.2741899</v>
      </c>
      <c r="G34">
        <f t="shared" si="0"/>
        <v>2.9029077376744314E-4</v>
      </c>
      <c r="H34">
        <f t="shared" si="1"/>
        <v>-0.3979780347167356</v>
      </c>
      <c r="I34">
        <f t="shared" si="2"/>
        <v>410.250838709677</v>
      </c>
      <c r="J34">
        <f t="shared" si="3"/>
        <v>420.68985207402312</v>
      </c>
      <c r="K34">
        <f t="shared" si="4"/>
        <v>42.88783069355074</v>
      </c>
      <c r="L34">
        <f t="shared" si="5"/>
        <v>41.823610495296435</v>
      </c>
      <c r="M34">
        <f t="shared" si="6"/>
        <v>4.2822549626174537E-2</v>
      </c>
      <c r="N34">
        <f t="shared" si="7"/>
        <v>2.7956258818601456</v>
      </c>
      <c r="O34">
        <f t="shared" si="8"/>
        <v>4.2461454135764777E-2</v>
      </c>
      <c r="P34">
        <f t="shared" si="9"/>
        <v>2.657059790945894E-2</v>
      </c>
      <c r="Q34">
        <f t="shared" si="10"/>
        <v>-2.9010079749677484E-4</v>
      </c>
      <c r="R34">
        <f t="shared" si="11"/>
        <v>15.160753812955154</v>
      </c>
      <c r="S34">
        <f t="shared" si="12"/>
        <v>15.177935483871</v>
      </c>
      <c r="T34">
        <f t="shared" si="13"/>
        <v>1.7310755463290304</v>
      </c>
      <c r="U34">
        <f t="shared" si="14"/>
        <v>60.045050520556131</v>
      </c>
      <c r="V34">
        <f t="shared" si="15"/>
        <v>1.0435960585684521</v>
      </c>
      <c r="W34">
        <f t="shared" si="16"/>
        <v>1.7380217845119175</v>
      </c>
      <c r="X34">
        <f t="shared" si="17"/>
        <v>0.68747948776057832</v>
      </c>
      <c r="Y34">
        <f t="shared" si="18"/>
        <v>-12.801823123144242</v>
      </c>
      <c r="Z34">
        <f t="shared" si="19"/>
        <v>9.3921487843870821</v>
      </c>
      <c r="AA34">
        <f t="shared" si="20"/>
        <v>0.64286556386070481</v>
      </c>
      <c r="AB34">
        <f t="shared" si="21"/>
        <v>-2.7670988756939519</v>
      </c>
      <c r="AC34">
        <v>-1.2243554067182299E-3</v>
      </c>
      <c r="AD34">
        <v>2.36473858144353E-2</v>
      </c>
      <c r="AE34">
        <v>2.6818100234405402</v>
      </c>
      <c r="AF34">
        <v>0</v>
      </c>
      <c r="AG34">
        <v>0</v>
      </c>
      <c r="AH34">
        <f t="shared" si="22"/>
        <v>1</v>
      </c>
      <c r="AI34">
        <f t="shared" si="23"/>
        <v>0</v>
      </c>
      <c r="AJ34">
        <f t="shared" si="24"/>
        <v>56035.469232515505</v>
      </c>
      <c r="AK34">
        <f t="shared" si="25"/>
        <v>-1.5180575483871E-3</v>
      </c>
      <c r="AL34">
        <f t="shared" si="26"/>
        <v>-7.43848198709679E-4</v>
      </c>
      <c r="AM34">
        <f t="shared" si="27"/>
        <v>0.49</v>
      </c>
      <c r="AN34">
        <f t="shared" si="28"/>
        <v>0.39</v>
      </c>
      <c r="AO34">
        <v>9.11</v>
      </c>
      <c r="AP34">
        <v>0.5</v>
      </c>
      <c r="AQ34" t="s">
        <v>195</v>
      </c>
      <c r="AR34">
        <v>1589542223.2741899</v>
      </c>
      <c r="AS34">
        <v>410.250838709677</v>
      </c>
      <c r="AT34">
        <v>409.99677419354799</v>
      </c>
      <c r="AU34">
        <v>10.2367096774194</v>
      </c>
      <c r="AV34">
        <v>9.9749625806451601</v>
      </c>
      <c r="AW34">
        <v>1000.00248387097</v>
      </c>
      <c r="AX34">
        <v>101.846419354839</v>
      </c>
      <c r="AY34">
        <v>0.100015725806452</v>
      </c>
      <c r="AZ34">
        <v>15.240251612903201</v>
      </c>
      <c r="BA34">
        <v>15.177935483871</v>
      </c>
      <c r="BB34">
        <v>15.4198870967742</v>
      </c>
      <c r="BC34">
        <v>9997.1774193548408</v>
      </c>
      <c r="BD34">
        <v>-1.5180575483871E-3</v>
      </c>
      <c r="BE34">
        <v>0.282605</v>
      </c>
      <c r="BF34">
        <v>1589542184.9000001</v>
      </c>
      <c r="BG34" t="s">
        <v>229</v>
      </c>
      <c r="BH34">
        <v>3</v>
      </c>
      <c r="BI34">
        <v>0.16600000000000001</v>
      </c>
      <c r="BJ34">
        <v>-8.4000000000000005E-2</v>
      </c>
      <c r="BK34">
        <v>410</v>
      </c>
      <c r="BL34">
        <v>10</v>
      </c>
      <c r="BM34">
        <v>0.44</v>
      </c>
      <c r="BN34">
        <v>0.12</v>
      </c>
      <c r="BO34">
        <v>0.25936888235294098</v>
      </c>
      <c r="BP34">
        <v>-9.16476163977962E-2</v>
      </c>
      <c r="BQ34">
        <v>1.8012071792569299E-2</v>
      </c>
      <c r="BR34">
        <v>1</v>
      </c>
      <c r="BS34">
        <v>0.25803005882352897</v>
      </c>
      <c r="BT34">
        <v>4.4020420691599602E-2</v>
      </c>
      <c r="BU34">
        <v>6.2924879658574897E-3</v>
      </c>
      <c r="BV34">
        <v>1</v>
      </c>
      <c r="BW34">
        <v>2</v>
      </c>
      <c r="BX34">
        <v>2</v>
      </c>
      <c r="BY34" t="s">
        <v>200</v>
      </c>
      <c r="BZ34">
        <v>100</v>
      </c>
      <c r="CA34">
        <v>100</v>
      </c>
      <c r="CB34">
        <v>0.16600000000000001</v>
      </c>
      <c r="CC34">
        <v>-8.4000000000000005E-2</v>
      </c>
      <c r="CD34">
        <v>2</v>
      </c>
      <c r="CE34">
        <v>1088.6400000000001</v>
      </c>
      <c r="CF34">
        <v>353.55399999999997</v>
      </c>
      <c r="CG34">
        <v>14.0002</v>
      </c>
      <c r="CH34">
        <v>20.8111</v>
      </c>
      <c r="CI34">
        <v>30.0001</v>
      </c>
      <c r="CJ34">
        <v>20.784400000000002</v>
      </c>
      <c r="CK34">
        <v>20.823899999999998</v>
      </c>
      <c r="CL34">
        <v>24.9589</v>
      </c>
      <c r="CM34">
        <v>13.7982</v>
      </c>
      <c r="CN34">
        <v>23.232199999999999</v>
      </c>
      <c r="CO34">
        <v>14</v>
      </c>
      <c r="CP34">
        <v>410</v>
      </c>
      <c r="CQ34">
        <v>10</v>
      </c>
      <c r="CR34">
        <v>99.997799999999998</v>
      </c>
      <c r="CS34">
        <v>107.446</v>
      </c>
    </row>
    <row r="35" spans="1:97" x14ac:dyDescent="0.25">
      <c r="A35">
        <v>19</v>
      </c>
      <c r="B35">
        <v>1589542781</v>
      </c>
      <c r="C35">
        <v>1350.7000000476801</v>
      </c>
      <c r="D35" t="s">
        <v>242</v>
      </c>
      <c r="E35" t="s">
        <v>243</v>
      </c>
      <c r="F35">
        <v>1589542773</v>
      </c>
      <c r="G35">
        <f t="shared" si="0"/>
        <v>1.9547294474132695E-4</v>
      </c>
      <c r="H35">
        <f t="shared" si="1"/>
        <v>-0.33895583069642859</v>
      </c>
      <c r="I35">
        <f t="shared" si="2"/>
        <v>410.22348387096798</v>
      </c>
      <c r="J35">
        <f t="shared" si="3"/>
        <v>424.6293959209209</v>
      </c>
      <c r="K35">
        <f t="shared" si="4"/>
        <v>43.295946988239962</v>
      </c>
      <c r="L35">
        <f t="shared" si="5"/>
        <v>41.82709530151368</v>
      </c>
      <c r="M35">
        <f t="shared" si="6"/>
        <v>2.8723600842292429E-2</v>
      </c>
      <c r="N35">
        <f t="shared" si="7"/>
        <v>2.7935693598859141</v>
      </c>
      <c r="O35">
        <f t="shared" si="8"/>
        <v>2.8560530275816464E-2</v>
      </c>
      <c r="P35">
        <f t="shared" si="9"/>
        <v>1.7864905351682971E-2</v>
      </c>
      <c r="Q35">
        <f t="shared" si="10"/>
        <v>1.6616830062677424E-3</v>
      </c>
      <c r="R35">
        <f t="shared" si="11"/>
        <v>15.165042493468368</v>
      </c>
      <c r="S35">
        <f t="shared" si="12"/>
        <v>15.1619032258064</v>
      </c>
      <c r="T35">
        <f t="shared" si="13"/>
        <v>1.7292924160942966</v>
      </c>
      <c r="U35">
        <f t="shared" si="14"/>
        <v>59.97500870024993</v>
      </c>
      <c r="V35">
        <f t="shared" si="15"/>
        <v>1.0409295840075923</v>
      </c>
      <c r="W35">
        <f t="shared" si="16"/>
        <v>1.735605557324837</v>
      </c>
      <c r="X35">
        <f t="shared" si="17"/>
        <v>0.68836283208670435</v>
      </c>
      <c r="Y35">
        <f t="shared" si="18"/>
        <v>-8.6203568630925176</v>
      </c>
      <c r="Z35">
        <f t="shared" si="19"/>
        <v>8.5389260436822152</v>
      </c>
      <c r="AA35">
        <f t="shared" si="20"/>
        <v>0.58478047540744804</v>
      </c>
      <c r="AB35">
        <f t="shared" si="21"/>
        <v>0.50501133900341344</v>
      </c>
      <c r="AC35">
        <v>-1.22412995403752E-3</v>
      </c>
      <c r="AD35">
        <v>2.3643031387204201E-2</v>
      </c>
      <c r="AE35">
        <v>2.68149944852314</v>
      </c>
      <c r="AF35">
        <v>0</v>
      </c>
      <c r="AG35">
        <v>0</v>
      </c>
      <c r="AH35">
        <f t="shared" si="22"/>
        <v>1</v>
      </c>
      <c r="AI35">
        <f t="shared" si="23"/>
        <v>0</v>
      </c>
      <c r="AJ35">
        <f t="shared" si="24"/>
        <v>56030.115146475189</v>
      </c>
      <c r="AK35">
        <f t="shared" si="25"/>
        <v>8.6953584838709696E-3</v>
      </c>
      <c r="AL35">
        <f t="shared" si="26"/>
        <v>4.2607256570967754E-3</v>
      </c>
      <c r="AM35">
        <f t="shared" si="27"/>
        <v>0.49</v>
      </c>
      <c r="AN35">
        <f t="shared" si="28"/>
        <v>0.39</v>
      </c>
      <c r="AO35">
        <v>8.35</v>
      </c>
      <c r="AP35">
        <v>0.5</v>
      </c>
      <c r="AQ35" t="s">
        <v>195</v>
      </c>
      <c r="AR35">
        <v>1589542773</v>
      </c>
      <c r="AS35">
        <v>410.22348387096798</v>
      </c>
      <c r="AT35">
        <v>410.00741935483899</v>
      </c>
      <c r="AU35">
        <v>10.2090225806452</v>
      </c>
      <c r="AV35">
        <v>10.0474741935484</v>
      </c>
      <c r="AW35">
        <v>1000.03222580645</v>
      </c>
      <c r="AX35">
        <v>101.86135483871</v>
      </c>
      <c r="AY35">
        <v>0.100373209677419</v>
      </c>
      <c r="AZ35">
        <v>15.2186</v>
      </c>
      <c r="BA35">
        <v>15.1619032258064</v>
      </c>
      <c r="BB35">
        <v>15.414116129032299</v>
      </c>
      <c r="BC35">
        <v>9993.8709677419392</v>
      </c>
      <c r="BD35">
        <v>8.6953584838709696E-3</v>
      </c>
      <c r="BE35">
        <v>0.282605</v>
      </c>
      <c r="BF35">
        <v>1589542758</v>
      </c>
      <c r="BG35" t="s">
        <v>244</v>
      </c>
      <c r="BH35">
        <v>4</v>
      </c>
      <c r="BI35">
        <v>0.11</v>
      </c>
      <c r="BJ35">
        <v>-8.2000000000000003E-2</v>
      </c>
      <c r="BK35">
        <v>410</v>
      </c>
      <c r="BL35">
        <v>10</v>
      </c>
      <c r="BM35">
        <v>0.23</v>
      </c>
      <c r="BN35">
        <v>0.11</v>
      </c>
      <c r="BO35">
        <v>0.17181036549019599</v>
      </c>
      <c r="BP35">
        <v>0.49351659676950899</v>
      </c>
      <c r="BQ35">
        <v>8.1247132643764597E-2</v>
      </c>
      <c r="BR35">
        <v>0</v>
      </c>
      <c r="BS35">
        <v>0.11845486254902</v>
      </c>
      <c r="BT35">
        <v>0.45897531914767697</v>
      </c>
      <c r="BU35">
        <v>6.4757642747289207E-2</v>
      </c>
      <c r="BV35">
        <v>0</v>
      </c>
      <c r="BW35">
        <v>0</v>
      </c>
      <c r="BX35">
        <v>2</v>
      </c>
      <c r="BY35" t="s">
        <v>197</v>
      </c>
      <c r="BZ35">
        <v>100</v>
      </c>
      <c r="CA35">
        <v>100</v>
      </c>
      <c r="CB35">
        <v>0.11</v>
      </c>
      <c r="CC35">
        <v>-8.2000000000000003E-2</v>
      </c>
      <c r="CD35">
        <v>2</v>
      </c>
      <c r="CE35">
        <v>1086.3900000000001</v>
      </c>
      <c r="CF35">
        <v>355.04500000000002</v>
      </c>
      <c r="CG35">
        <v>14.001799999999999</v>
      </c>
      <c r="CH35">
        <v>20.796600000000002</v>
      </c>
      <c r="CI35">
        <v>30.0001</v>
      </c>
      <c r="CJ35">
        <v>20.7774</v>
      </c>
      <c r="CK35">
        <v>20.816800000000001</v>
      </c>
      <c r="CL35">
        <v>24.945499999999999</v>
      </c>
      <c r="CM35">
        <v>15.1751</v>
      </c>
      <c r="CN35">
        <v>27.721699999999998</v>
      </c>
      <c r="CO35">
        <v>14</v>
      </c>
      <c r="CP35">
        <v>410</v>
      </c>
      <c r="CQ35">
        <v>10</v>
      </c>
      <c r="CR35">
        <v>100.014</v>
      </c>
      <c r="CS35">
        <v>107.432</v>
      </c>
    </row>
    <row r="36" spans="1:97" x14ac:dyDescent="0.25">
      <c r="A36">
        <v>20</v>
      </c>
      <c r="B36">
        <v>1589542786</v>
      </c>
      <c r="C36">
        <v>1355.7000000476801</v>
      </c>
      <c r="D36" t="s">
        <v>245</v>
      </c>
      <c r="E36" t="s">
        <v>246</v>
      </c>
      <c r="F36">
        <v>1589542777.64516</v>
      </c>
      <c r="G36">
        <f t="shared" si="0"/>
        <v>1.9987071850155585E-4</v>
      </c>
      <c r="H36">
        <f t="shared" si="1"/>
        <v>-0.34484979016088763</v>
      </c>
      <c r="I36">
        <f t="shared" si="2"/>
        <v>410.22503225806503</v>
      </c>
      <c r="J36">
        <f t="shared" si="3"/>
        <v>424.54334719694424</v>
      </c>
      <c r="K36">
        <f t="shared" si="4"/>
        <v>43.286822156779948</v>
      </c>
      <c r="L36">
        <f t="shared" si="5"/>
        <v>41.82691386605714</v>
      </c>
      <c r="M36">
        <f t="shared" si="6"/>
        <v>2.9359087313329403E-2</v>
      </c>
      <c r="N36">
        <f t="shared" si="7"/>
        <v>2.7945057557525068</v>
      </c>
      <c r="O36">
        <f t="shared" si="8"/>
        <v>2.9188801133172078E-2</v>
      </c>
      <c r="P36">
        <f t="shared" si="9"/>
        <v>1.8258217771072845E-2</v>
      </c>
      <c r="Q36">
        <f t="shared" si="10"/>
        <v>7.1441108184193511E-4</v>
      </c>
      <c r="R36">
        <f t="shared" si="11"/>
        <v>15.164051840605023</v>
      </c>
      <c r="S36">
        <f t="shared" si="12"/>
        <v>15.1611774193548</v>
      </c>
      <c r="T36">
        <f t="shared" si="13"/>
        <v>1.7292117290765905</v>
      </c>
      <c r="U36">
        <f t="shared" si="14"/>
        <v>59.950392243168629</v>
      </c>
      <c r="V36">
        <f t="shared" si="15"/>
        <v>1.0405159274081606</v>
      </c>
      <c r="W36">
        <f t="shared" si="16"/>
        <v>1.735628222727313</v>
      </c>
      <c r="X36">
        <f t="shared" si="17"/>
        <v>0.68869580166842992</v>
      </c>
      <c r="Y36">
        <f t="shared" si="18"/>
        <v>-8.8142986859186134</v>
      </c>
      <c r="Z36">
        <f t="shared" si="19"/>
        <v>8.6817538446871811</v>
      </c>
      <c r="AA36">
        <f t="shared" si="20"/>
        <v>0.59436106063695449</v>
      </c>
      <c r="AB36">
        <f t="shared" si="21"/>
        <v>0.46253063048736465</v>
      </c>
      <c r="AC36">
        <v>-1.22476741043623E-3</v>
      </c>
      <c r="AD36">
        <v>2.3655343316663101E-2</v>
      </c>
      <c r="AE36">
        <v>2.6823774848325099</v>
      </c>
      <c r="AF36">
        <v>0</v>
      </c>
      <c r="AG36">
        <v>0</v>
      </c>
      <c r="AH36">
        <f t="shared" si="22"/>
        <v>1</v>
      </c>
      <c r="AI36">
        <f t="shared" si="23"/>
        <v>0</v>
      </c>
      <c r="AJ36">
        <f t="shared" si="24"/>
        <v>56058.050176036282</v>
      </c>
      <c r="AK36">
        <f t="shared" si="25"/>
        <v>3.73841487096774E-3</v>
      </c>
      <c r="AL36">
        <f t="shared" si="26"/>
        <v>1.8318232867741925E-3</v>
      </c>
      <c r="AM36">
        <f t="shared" si="27"/>
        <v>0.49</v>
      </c>
      <c r="AN36">
        <f t="shared" si="28"/>
        <v>0.39</v>
      </c>
      <c r="AO36">
        <v>8.35</v>
      </c>
      <c r="AP36">
        <v>0.5</v>
      </c>
      <c r="AQ36" t="s">
        <v>195</v>
      </c>
      <c r="AR36">
        <v>1589542777.64516</v>
      </c>
      <c r="AS36">
        <v>410.22503225806503</v>
      </c>
      <c r="AT36">
        <v>410.00554838709701</v>
      </c>
      <c r="AU36">
        <v>10.205048387096801</v>
      </c>
      <c r="AV36">
        <v>10.0398612903226</v>
      </c>
      <c r="AW36">
        <v>1000.01096774194</v>
      </c>
      <c r="AX36">
        <v>101.860806451613</v>
      </c>
      <c r="AY36">
        <v>0.100094461290323</v>
      </c>
      <c r="AZ36">
        <v>15.2188032258065</v>
      </c>
      <c r="BA36">
        <v>15.1611774193548</v>
      </c>
      <c r="BB36">
        <v>15.413967741935499</v>
      </c>
      <c r="BC36">
        <v>9999.1290322580608</v>
      </c>
      <c r="BD36">
        <v>3.73841487096774E-3</v>
      </c>
      <c r="BE36">
        <v>0.282605</v>
      </c>
      <c r="BF36">
        <v>1589542758</v>
      </c>
      <c r="BG36" t="s">
        <v>244</v>
      </c>
      <c r="BH36">
        <v>4</v>
      </c>
      <c r="BI36">
        <v>0.11</v>
      </c>
      <c r="BJ36">
        <v>-8.2000000000000003E-2</v>
      </c>
      <c r="BK36">
        <v>410</v>
      </c>
      <c r="BL36">
        <v>10</v>
      </c>
      <c r="BM36">
        <v>0.23</v>
      </c>
      <c r="BN36">
        <v>0.11</v>
      </c>
      <c r="BO36">
        <v>0.212581262745098</v>
      </c>
      <c r="BP36">
        <v>9.6164872398191006E-2</v>
      </c>
      <c r="BQ36">
        <v>2.7585984276631701E-2</v>
      </c>
      <c r="BR36">
        <v>1</v>
      </c>
      <c r="BS36">
        <v>0.14983708823529401</v>
      </c>
      <c r="BT36">
        <v>0.16487888796380201</v>
      </c>
      <c r="BU36">
        <v>2.9618016655855402E-2</v>
      </c>
      <c r="BV36">
        <v>0</v>
      </c>
      <c r="BW36">
        <v>1</v>
      </c>
      <c r="BX36">
        <v>2</v>
      </c>
      <c r="BY36" t="s">
        <v>220</v>
      </c>
      <c r="BZ36">
        <v>100</v>
      </c>
      <c r="CA36">
        <v>100</v>
      </c>
      <c r="CB36">
        <v>0.11</v>
      </c>
      <c r="CC36">
        <v>-8.2000000000000003E-2</v>
      </c>
      <c r="CD36">
        <v>2</v>
      </c>
      <c r="CE36">
        <v>1086.96</v>
      </c>
      <c r="CF36">
        <v>354.93799999999999</v>
      </c>
      <c r="CG36">
        <v>14.0016</v>
      </c>
      <c r="CH36">
        <v>20.797699999999999</v>
      </c>
      <c r="CI36">
        <v>30.0002</v>
      </c>
      <c r="CJ36">
        <v>20.7774</v>
      </c>
      <c r="CK36">
        <v>20.816800000000001</v>
      </c>
      <c r="CL36">
        <v>24.942699999999999</v>
      </c>
      <c r="CM36">
        <v>15.1751</v>
      </c>
      <c r="CN36">
        <v>27.721699999999998</v>
      </c>
      <c r="CO36">
        <v>14</v>
      </c>
      <c r="CP36">
        <v>410</v>
      </c>
      <c r="CQ36">
        <v>10</v>
      </c>
      <c r="CR36">
        <v>100.014</v>
      </c>
      <c r="CS36">
        <v>107.432</v>
      </c>
    </row>
    <row r="37" spans="1:97" x14ac:dyDescent="0.25">
      <c r="A37">
        <v>21</v>
      </c>
      <c r="B37">
        <v>1589542791</v>
      </c>
      <c r="C37">
        <v>1360.7000000476801</v>
      </c>
      <c r="D37" t="s">
        <v>247</v>
      </c>
      <c r="E37" t="s">
        <v>248</v>
      </c>
      <c r="F37">
        <v>1589542782.4354801</v>
      </c>
      <c r="G37">
        <f t="shared" si="0"/>
        <v>1.9681608244012758E-4</v>
      </c>
      <c r="H37">
        <f t="shared" si="1"/>
        <v>-0.34622297290825976</v>
      </c>
      <c r="I37">
        <f t="shared" si="2"/>
        <v>410.232387096774</v>
      </c>
      <c r="J37">
        <f t="shared" si="3"/>
        <v>424.92403888023495</v>
      </c>
      <c r="K37">
        <f t="shared" si="4"/>
        <v>43.325412405687736</v>
      </c>
      <c r="L37">
        <f t="shared" si="5"/>
        <v>41.827446147726491</v>
      </c>
      <c r="M37">
        <f t="shared" si="6"/>
        <v>2.8896437483352449E-2</v>
      </c>
      <c r="N37">
        <f t="shared" si="7"/>
        <v>2.7942400962932479</v>
      </c>
      <c r="O37">
        <f t="shared" si="8"/>
        <v>2.8731444000702187E-2</v>
      </c>
      <c r="P37">
        <f t="shared" si="9"/>
        <v>1.7971897837433869E-2</v>
      </c>
      <c r="Q37">
        <f t="shared" si="10"/>
        <v>5.2597668026129005E-4</v>
      </c>
      <c r="R37">
        <f t="shared" si="11"/>
        <v>15.164508502093856</v>
      </c>
      <c r="S37">
        <f t="shared" si="12"/>
        <v>15.1600258064516</v>
      </c>
      <c r="T37">
        <f t="shared" si="13"/>
        <v>1.7290837124624308</v>
      </c>
      <c r="U37">
        <f t="shared" si="14"/>
        <v>59.929008515892626</v>
      </c>
      <c r="V37">
        <f t="shared" si="15"/>
        <v>1.0401197752769356</v>
      </c>
      <c r="W37">
        <f t="shared" si="16"/>
        <v>1.7355864898066942</v>
      </c>
      <c r="X37">
        <f t="shared" si="17"/>
        <v>0.6889639371854952</v>
      </c>
      <c r="Y37">
        <f t="shared" si="18"/>
        <v>-8.679589235609626</v>
      </c>
      <c r="Z37">
        <f t="shared" si="19"/>
        <v>8.7980413543687064</v>
      </c>
      <c r="AA37">
        <f t="shared" si="20"/>
        <v>0.6023746947158114</v>
      </c>
      <c r="AB37">
        <f t="shared" si="21"/>
        <v>0.7213527901551533</v>
      </c>
      <c r="AC37">
        <v>-1.2245865401655899E-3</v>
      </c>
      <c r="AD37">
        <v>2.3651849960854301E-2</v>
      </c>
      <c r="AE37">
        <v>2.68212838416681</v>
      </c>
      <c r="AF37">
        <v>0</v>
      </c>
      <c r="AG37">
        <v>0</v>
      </c>
      <c r="AH37">
        <f t="shared" si="22"/>
        <v>1</v>
      </c>
      <c r="AI37">
        <f t="shared" si="23"/>
        <v>0</v>
      </c>
      <c r="AJ37">
        <f t="shared" si="24"/>
        <v>56050.173048971461</v>
      </c>
      <c r="AK37">
        <f t="shared" si="25"/>
        <v>2.7523635806451598E-3</v>
      </c>
      <c r="AL37">
        <f t="shared" si="26"/>
        <v>1.3486581545161284E-3</v>
      </c>
      <c r="AM37">
        <f t="shared" si="27"/>
        <v>0.49</v>
      </c>
      <c r="AN37">
        <f t="shared" si="28"/>
        <v>0.39</v>
      </c>
      <c r="AO37">
        <v>8.35</v>
      </c>
      <c r="AP37">
        <v>0.5</v>
      </c>
      <c r="AQ37" t="s">
        <v>195</v>
      </c>
      <c r="AR37">
        <v>1589542782.4354801</v>
      </c>
      <c r="AS37">
        <v>410.232387096774</v>
      </c>
      <c r="AT37">
        <v>410.01070967741902</v>
      </c>
      <c r="AU37">
        <v>10.2012161290323</v>
      </c>
      <c r="AV37">
        <v>10.0385516129032</v>
      </c>
      <c r="AW37">
        <v>1000.00264516129</v>
      </c>
      <c r="AX37">
        <v>101.86038709677401</v>
      </c>
      <c r="AY37">
        <v>9.9983325806451598E-2</v>
      </c>
      <c r="AZ37">
        <v>15.218429032258101</v>
      </c>
      <c r="BA37">
        <v>15.1600258064516</v>
      </c>
      <c r="BB37">
        <v>15.4139</v>
      </c>
      <c r="BC37">
        <v>9997.6935483871002</v>
      </c>
      <c r="BD37">
        <v>2.7523635806451598E-3</v>
      </c>
      <c r="BE37">
        <v>0.282605</v>
      </c>
      <c r="BF37">
        <v>1589542758</v>
      </c>
      <c r="BG37" t="s">
        <v>244</v>
      </c>
      <c r="BH37">
        <v>4</v>
      </c>
      <c r="BI37">
        <v>0.11</v>
      </c>
      <c r="BJ37">
        <v>-8.2000000000000003E-2</v>
      </c>
      <c r="BK37">
        <v>410</v>
      </c>
      <c r="BL37">
        <v>10</v>
      </c>
      <c r="BM37">
        <v>0.23</v>
      </c>
      <c r="BN37">
        <v>0.11</v>
      </c>
      <c r="BO37">
        <v>0.219761254901961</v>
      </c>
      <c r="BP37">
        <v>3.93680687782796E-2</v>
      </c>
      <c r="BQ37">
        <v>1.54023644235872E-2</v>
      </c>
      <c r="BR37">
        <v>1</v>
      </c>
      <c r="BS37">
        <v>0.160776549019608</v>
      </c>
      <c r="BT37">
        <v>1.13599927601831E-2</v>
      </c>
      <c r="BU37">
        <v>7.0167063535193398E-3</v>
      </c>
      <c r="BV37">
        <v>1</v>
      </c>
      <c r="BW37">
        <v>2</v>
      </c>
      <c r="BX37">
        <v>2</v>
      </c>
      <c r="BY37" t="s">
        <v>200</v>
      </c>
      <c r="BZ37">
        <v>100</v>
      </c>
      <c r="CA37">
        <v>100</v>
      </c>
      <c r="CB37">
        <v>0.11</v>
      </c>
      <c r="CC37">
        <v>-8.2000000000000003E-2</v>
      </c>
      <c r="CD37">
        <v>2</v>
      </c>
      <c r="CE37">
        <v>1087.06</v>
      </c>
      <c r="CF37">
        <v>355.07900000000001</v>
      </c>
      <c r="CG37">
        <v>14.000999999999999</v>
      </c>
      <c r="CH37">
        <v>20.799099999999999</v>
      </c>
      <c r="CI37">
        <v>30</v>
      </c>
      <c r="CJ37">
        <v>20.7774</v>
      </c>
      <c r="CK37">
        <v>20.817499999999999</v>
      </c>
      <c r="CL37">
        <v>24.942799999999998</v>
      </c>
      <c r="CM37">
        <v>15.1751</v>
      </c>
      <c r="CN37">
        <v>27.721699999999998</v>
      </c>
      <c r="CO37">
        <v>14</v>
      </c>
      <c r="CP37">
        <v>410</v>
      </c>
      <c r="CQ37">
        <v>10</v>
      </c>
      <c r="CR37">
        <v>100.014</v>
      </c>
      <c r="CS37">
        <v>107.431</v>
      </c>
    </row>
    <row r="38" spans="1:97" x14ac:dyDescent="0.25">
      <c r="A38">
        <v>22</v>
      </c>
      <c r="B38">
        <v>1589542796</v>
      </c>
      <c r="C38">
        <v>1365.7000000476801</v>
      </c>
      <c r="D38" t="s">
        <v>249</v>
      </c>
      <c r="E38" t="s">
        <v>250</v>
      </c>
      <c r="F38">
        <v>1589542787.37097</v>
      </c>
      <c r="G38">
        <f t="shared" si="0"/>
        <v>1.9234621354125548E-4</v>
      </c>
      <c r="H38">
        <f t="shared" si="1"/>
        <v>-0.3620448670746666</v>
      </c>
      <c r="I38">
        <f t="shared" si="2"/>
        <v>410.23812903225797</v>
      </c>
      <c r="J38">
        <f t="shared" si="3"/>
        <v>426.26722410884622</v>
      </c>
      <c r="K38">
        <f t="shared" si="4"/>
        <v>43.462163363283295</v>
      </c>
      <c r="L38">
        <f t="shared" si="5"/>
        <v>41.827838438957457</v>
      </c>
      <c r="M38">
        <f t="shared" si="6"/>
        <v>2.8243568578660269E-2</v>
      </c>
      <c r="N38">
        <f t="shared" si="7"/>
        <v>2.7936679671472771</v>
      </c>
      <c r="O38">
        <f t="shared" si="8"/>
        <v>2.8085892361482175E-2</v>
      </c>
      <c r="P38">
        <f t="shared" si="9"/>
        <v>1.7567775790669381E-2</v>
      </c>
      <c r="Q38">
        <f t="shared" si="10"/>
        <v>1.9938926517774238E-3</v>
      </c>
      <c r="R38">
        <f t="shared" si="11"/>
        <v>15.164106317556399</v>
      </c>
      <c r="S38">
        <f t="shared" si="12"/>
        <v>15.156267741935499</v>
      </c>
      <c r="T38">
        <f t="shared" si="13"/>
        <v>1.7286660130809792</v>
      </c>
      <c r="U38">
        <f t="shared" si="14"/>
        <v>59.921100825354422</v>
      </c>
      <c r="V38">
        <f t="shared" si="15"/>
        <v>1.0398738862566124</v>
      </c>
      <c r="W38">
        <f t="shared" si="16"/>
        <v>1.7354051776976207</v>
      </c>
      <c r="X38">
        <f t="shared" si="17"/>
        <v>0.68879212682436686</v>
      </c>
      <c r="Y38">
        <f t="shared" si="18"/>
        <v>-8.4824680171693672</v>
      </c>
      <c r="Z38">
        <f t="shared" si="19"/>
        <v>9.117384065262728</v>
      </c>
      <c r="AA38">
        <f t="shared" si="20"/>
        <v>0.6243494482610279</v>
      </c>
      <c r="AB38">
        <f t="shared" si="21"/>
        <v>1.2612593890061659</v>
      </c>
      <c r="AC38">
        <v>-1.2241970716211201E-3</v>
      </c>
      <c r="AD38">
        <v>2.3644327706382098E-2</v>
      </c>
      <c r="AE38">
        <v>2.6815919111250901</v>
      </c>
      <c r="AF38">
        <v>0</v>
      </c>
      <c r="AG38">
        <v>0</v>
      </c>
      <c r="AH38">
        <f t="shared" si="22"/>
        <v>1</v>
      </c>
      <c r="AI38">
        <f t="shared" si="23"/>
        <v>0</v>
      </c>
      <c r="AJ38">
        <f t="shared" si="24"/>
        <v>56033.378138079002</v>
      </c>
      <c r="AK38">
        <f t="shared" si="25"/>
        <v>1.04337658387097E-2</v>
      </c>
      <c r="AL38">
        <f t="shared" si="26"/>
        <v>5.1125452609677531E-3</v>
      </c>
      <c r="AM38">
        <f t="shared" si="27"/>
        <v>0.49</v>
      </c>
      <c r="AN38">
        <f t="shared" si="28"/>
        <v>0.39</v>
      </c>
      <c r="AO38">
        <v>8.35</v>
      </c>
      <c r="AP38">
        <v>0.5</v>
      </c>
      <c r="AQ38" t="s">
        <v>195</v>
      </c>
      <c r="AR38">
        <v>1589542787.37097</v>
      </c>
      <c r="AS38">
        <v>410.23812903225797</v>
      </c>
      <c r="AT38">
        <v>410.001709677419</v>
      </c>
      <c r="AU38">
        <v>10.1988516129032</v>
      </c>
      <c r="AV38">
        <v>10.039880645161301</v>
      </c>
      <c r="AW38">
        <v>1000.00058064516</v>
      </c>
      <c r="AX38">
        <v>101.859870967742</v>
      </c>
      <c r="AY38">
        <v>0.100028609677419</v>
      </c>
      <c r="AZ38">
        <v>15.216803225806499</v>
      </c>
      <c r="BA38">
        <v>15.156267741935499</v>
      </c>
      <c r="BB38">
        <v>15.4149903225806</v>
      </c>
      <c r="BC38">
        <v>9994.5645161290304</v>
      </c>
      <c r="BD38">
        <v>1.04337658387097E-2</v>
      </c>
      <c r="BE38">
        <v>0.282605</v>
      </c>
      <c r="BF38">
        <v>1589542758</v>
      </c>
      <c r="BG38" t="s">
        <v>244</v>
      </c>
      <c r="BH38">
        <v>4</v>
      </c>
      <c r="BI38">
        <v>0.11</v>
      </c>
      <c r="BJ38">
        <v>-8.2000000000000003E-2</v>
      </c>
      <c r="BK38">
        <v>410</v>
      </c>
      <c r="BL38">
        <v>10</v>
      </c>
      <c r="BM38">
        <v>0.23</v>
      </c>
      <c r="BN38">
        <v>0.11</v>
      </c>
      <c r="BO38">
        <v>0.228854921568627</v>
      </c>
      <c r="BP38">
        <v>0.10465103348416201</v>
      </c>
      <c r="BQ38">
        <v>2.0840297461129399E-2</v>
      </c>
      <c r="BR38">
        <v>0</v>
      </c>
      <c r="BS38">
        <v>0.161898941176471</v>
      </c>
      <c r="BT38">
        <v>-3.8305085972849803E-2</v>
      </c>
      <c r="BU38">
        <v>5.1469275259443999E-3</v>
      </c>
      <c r="BV38">
        <v>1</v>
      </c>
      <c r="BW38">
        <v>1</v>
      </c>
      <c r="BX38">
        <v>2</v>
      </c>
      <c r="BY38" t="s">
        <v>220</v>
      </c>
      <c r="BZ38">
        <v>100</v>
      </c>
      <c r="CA38">
        <v>100</v>
      </c>
      <c r="CB38">
        <v>0.11</v>
      </c>
      <c r="CC38">
        <v>-8.2000000000000003E-2</v>
      </c>
      <c r="CD38">
        <v>2</v>
      </c>
      <c r="CE38">
        <v>1088.76</v>
      </c>
      <c r="CF38">
        <v>355.17500000000001</v>
      </c>
      <c r="CG38">
        <v>14.0007</v>
      </c>
      <c r="CH38">
        <v>20.8005</v>
      </c>
      <c r="CI38">
        <v>30.0002</v>
      </c>
      <c r="CJ38">
        <v>20.7774</v>
      </c>
      <c r="CK38">
        <v>20.8186</v>
      </c>
      <c r="CL38">
        <v>24.9437</v>
      </c>
      <c r="CM38">
        <v>15.1751</v>
      </c>
      <c r="CN38">
        <v>27.721699999999998</v>
      </c>
      <c r="CO38">
        <v>14</v>
      </c>
      <c r="CP38">
        <v>410</v>
      </c>
      <c r="CQ38">
        <v>10</v>
      </c>
      <c r="CR38">
        <v>100.015</v>
      </c>
      <c r="CS38">
        <v>107.431</v>
      </c>
    </row>
    <row r="39" spans="1:97" x14ac:dyDescent="0.25">
      <c r="A39">
        <v>23</v>
      </c>
      <c r="B39">
        <v>1589542801</v>
      </c>
      <c r="C39">
        <v>1370.7000000476801</v>
      </c>
      <c r="D39" t="s">
        <v>251</v>
      </c>
      <c r="E39" t="s">
        <v>252</v>
      </c>
      <c r="F39">
        <v>1589542792.37097</v>
      </c>
      <c r="G39">
        <f t="shared" si="0"/>
        <v>1.8908796869472917E-4</v>
      </c>
      <c r="H39">
        <f t="shared" si="1"/>
        <v>-0.35657613707131158</v>
      </c>
      <c r="I39">
        <f t="shared" si="2"/>
        <v>410.23838709677398</v>
      </c>
      <c r="J39">
        <f t="shared" si="3"/>
        <v>426.30004875021871</v>
      </c>
      <c r="K39">
        <f t="shared" si="4"/>
        <v>43.465435879700578</v>
      </c>
      <c r="L39">
        <f t="shared" si="5"/>
        <v>41.827793269135682</v>
      </c>
      <c r="M39">
        <f t="shared" si="6"/>
        <v>2.7772727775976554E-2</v>
      </c>
      <c r="N39">
        <f t="shared" si="7"/>
        <v>2.7949656788406188</v>
      </c>
      <c r="O39">
        <f t="shared" si="8"/>
        <v>2.7620319952344451E-2</v>
      </c>
      <c r="P39">
        <f t="shared" si="9"/>
        <v>1.7276323351458053E-2</v>
      </c>
      <c r="Q39">
        <f t="shared" si="10"/>
        <v>9.7747290608709734E-4</v>
      </c>
      <c r="R39">
        <f t="shared" si="11"/>
        <v>15.161847532558616</v>
      </c>
      <c r="S39">
        <f t="shared" si="12"/>
        <v>15.152783870967699</v>
      </c>
      <c r="T39">
        <f t="shared" si="13"/>
        <v>1.7282788688056265</v>
      </c>
      <c r="U39">
        <f t="shared" si="14"/>
        <v>59.925595686903343</v>
      </c>
      <c r="V39">
        <f t="shared" si="15"/>
        <v>1.0397402193178158</v>
      </c>
      <c r="W39">
        <f t="shared" si="16"/>
        <v>1.7350519546776064</v>
      </c>
      <c r="X39">
        <f t="shared" si="17"/>
        <v>0.68853864948781074</v>
      </c>
      <c r="Y39">
        <f t="shared" si="18"/>
        <v>-8.3387794194375555</v>
      </c>
      <c r="Z39">
        <f t="shared" si="19"/>
        <v>9.1692542776864663</v>
      </c>
      <c r="AA39">
        <f t="shared" si="20"/>
        <v>0.62758820402401894</v>
      </c>
      <c r="AB39">
        <f t="shared" si="21"/>
        <v>1.4590405351790166</v>
      </c>
      <c r="AC39">
        <v>-1.2250805819170401E-3</v>
      </c>
      <c r="AD39">
        <v>2.3661391958088598E-2</v>
      </c>
      <c r="AE39">
        <v>2.68280873686329</v>
      </c>
      <c r="AF39">
        <v>0</v>
      </c>
      <c r="AG39">
        <v>0</v>
      </c>
      <c r="AH39">
        <f t="shared" si="22"/>
        <v>1</v>
      </c>
      <c r="AI39">
        <f t="shared" si="23"/>
        <v>0</v>
      </c>
      <c r="AJ39">
        <f t="shared" si="24"/>
        <v>56072.779473040253</v>
      </c>
      <c r="AK39">
        <f t="shared" si="25"/>
        <v>5.1149811935483902E-3</v>
      </c>
      <c r="AL39">
        <f t="shared" si="26"/>
        <v>2.5063407848387111E-3</v>
      </c>
      <c r="AM39">
        <f t="shared" si="27"/>
        <v>0.49</v>
      </c>
      <c r="AN39">
        <f t="shared" si="28"/>
        <v>0.39</v>
      </c>
      <c r="AO39">
        <v>8.35</v>
      </c>
      <c r="AP39">
        <v>0.5</v>
      </c>
      <c r="AQ39" t="s">
        <v>195</v>
      </c>
      <c r="AR39">
        <v>1589542792.37097</v>
      </c>
      <c r="AS39">
        <v>410.23838709677398</v>
      </c>
      <c r="AT39">
        <v>410.00541935483898</v>
      </c>
      <c r="AU39">
        <v>10.1975580645161</v>
      </c>
      <c r="AV39">
        <v>10.041280645161301</v>
      </c>
      <c r="AW39">
        <v>1000.00612903226</v>
      </c>
      <c r="AX39">
        <v>101.859741935484</v>
      </c>
      <c r="AY39">
        <v>9.99833967741936E-2</v>
      </c>
      <c r="AZ39">
        <v>15.213635483871</v>
      </c>
      <c r="BA39">
        <v>15.152783870967699</v>
      </c>
      <c r="BB39">
        <v>15.4121419354839</v>
      </c>
      <c r="BC39">
        <v>10001.7903225806</v>
      </c>
      <c r="BD39">
        <v>5.1149811935483902E-3</v>
      </c>
      <c r="BE39">
        <v>0.282605</v>
      </c>
      <c r="BF39">
        <v>1589542758</v>
      </c>
      <c r="BG39" t="s">
        <v>244</v>
      </c>
      <c r="BH39">
        <v>4</v>
      </c>
      <c r="BI39">
        <v>0.11</v>
      </c>
      <c r="BJ39">
        <v>-8.2000000000000003E-2</v>
      </c>
      <c r="BK39">
        <v>410</v>
      </c>
      <c r="BL39">
        <v>10</v>
      </c>
      <c r="BM39">
        <v>0.23</v>
      </c>
      <c r="BN39">
        <v>0.11</v>
      </c>
      <c r="BO39">
        <v>0.229934411764706</v>
      </c>
      <c r="BP39">
        <v>6.1632010859726701E-2</v>
      </c>
      <c r="BQ39">
        <v>2.1332651723954699E-2</v>
      </c>
      <c r="BR39">
        <v>1</v>
      </c>
      <c r="BS39">
        <v>0.15923960784313701</v>
      </c>
      <c r="BT39">
        <v>-3.7289386425339098E-2</v>
      </c>
      <c r="BU39">
        <v>4.7263118070217701E-3</v>
      </c>
      <c r="BV39">
        <v>1</v>
      </c>
      <c r="BW39">
        <v>2</v>
      </c>
      <c r="BX39">
        <v>2</v>
      </c>
      <c r="BY39" t="s">
        <v>200</v>
      </c>
      <c r="BZ39">
        <v>100</v>
      </c>
      <c r="CA39">
        <v>100</v>
      </c>
      <c r="CB39">
        <v>0.11</v>
      </c>
      <c r="CC39">
        <v>-8.2000000000000003E-2</v>
      </c>
      <c r="CD39">
        <v>2</v>
      </c>
      <c r="CE39">
        <v>1088.25</v>
      </c>
      <c r="CF39">
        <v>355.21800000000002</v>
      </c>
      <c r="CG39">
        <v>14.000400000000001</v>
      </c>
      <c r="CH39">
        <v>20.802199999999999</v>
      </c>
      <c r="CI39">
        <v>30.0001</v>
      </c>
      <c r="CJ39">
        <v>20.7791</v>
      </c>
      <c r="CK39">
        <v>20.819299999999998</v>
      </c>
      <c r="CL39">
        <v>24.944199999999999</v>
      </c>
      <c r="CM39">
        <v>15.1751</v>
      </c>
      <c r="CN39">
        <v>27.721699999999998</v>
      </c>
      <c r="CO39">
        <v>14</v>
      </c>
      <c r="CP39">
        <v>410</v>
      </c>
      <c r="CQ39">
        <v>10</v>
      </c>
      <c r="CR39">
        <v>100.015</v>
      </c>
      <c r="CS39">
        <v>107.431</v>
      </c>
    </row>
    <row r="40" spans="1:97" x14ac:dyDescent="0.25">
      <c r="A40">
        <v>24</v>
      </c>
      <c r="B40">
        <v>1589542806</v>
      </c>
      <c r="C40">
        <v>1375.7000000476801</v>
      </c>
      <c r="D40" t="s">
        <v>253</v>
      </c>
      <c r="E40" t="s">
        <v>254</v>
      </c>
      <c r="F40">
        <v>1589542797.37097</v>
      </c>
      <c r="G40">
        <f t="shared" si="0"/>
        <v>1.8685099882884728E-4</v>
      </c>
      <c r="H40">
        <f t="shared" si="1"/>
        <v>-0.36639715609607493</v>
      </c>
      <c r="I40">
        <f t="shared" si="2"/>
        <v>410.23564516128999</v>
      </c>
      <c r="J40">
        <f t="shared" si="3"/>
        <v>427.10180358924561</v>
      </c>
      <c r="K40">
        <f t="shared" si="4"/>
        <v>43.547382002214761</v>
      </c>
      <c r="L40">
        <f t="shared" si="5"/>
        <v>41.827705246463054</v>
      </c>
      <c r="M40">
        <f t="shared" si="6"/>
        <v>2.7464670645876283E-2</v>
      </c>
      <c r="N40">
        <f t="shared" si="7"/>
        <v>2.7956327006989192</v>
      </c>
      <c r="O40">
        <f t="shared" si="8"/>
        <v>2.7315650670735762E-2</v>
      </c>
      <c r="P40">
        <f t="shared" si="9"/>
        <v>1.7085602984169626E-2</v>
      </c>
      <c r="Q40">
        <f t="shared" si="10"/>
        <v>8.9604001789354772E-4</v>
      </c>
      <c r="R40">
        <f t="shared" si="11"/>
        <v>15.158629127681953</v>
      </c>
      <c r="S40">
        <f t="shared" si="12"/>
        <v>15.1474225806452</v>
      </c>
      <c r="T40">
        <f t="shared" si="13"/>
        <v>1.7276832455865978</v>
      </c>
      <c r="U40">
        <f t="shared" si="14"/>
        <v>59.937841861995167</v>
      </c>
      <c r="V40">
        <f t="shared" si="15"/>
        <v>1.0396959740162124</v>
      </c>
      <c r="W40">
        <f t="shared" si="16"/>
        <v>1.7346236396199863</v>
      </c>
      <c r="X40">
        <f t="shared" si="17"/>
        <v>0.68798727157038542</v>
      </c>
      <c r="Y40">
        <f t="shared" si="18"/>
        <v>-8.2401290483521645</v>
      </c>
      <c r="Z40">
        <f t="shared" si="19"/>
        <v>9.4004368817532633</v>
      </c>
      <c r="AA40">
        <f t="shared" si="20"/>
        <v>0.64322713454008129</v>
      </c>
      <c r="AB40">
        <f t="shared" si="21"/>
        <v>1.8044310079590735</v>
      </c>
      <c r="AC40">
        <v>-1.22553486090704E-3</v>
      </c>
      <c r="AD40">
        <v>2.3670165971324601E-2</v>
      </c>
      <c r="AE40">
        <v>2.68343416917795</v>
      </c>
      <c r="AF40">
        <v>0</v>
      </c>
      <c r="AG40">
        <v>0</v>
      </c>
      <c r="AH40">
        <f t="shared" si="22"/>
        <v>1</v>
      </c>
      <c r="AI40">
        <f t="shared" si="23"/>
        <v>0</v>
      </c>
      <c r="AJ40">
        <f t="shared" si="24"/>
        <v>56093.478967565694</v>
      </c>
      <c r="AK40">
        <f t="shared" si="25"/>
        <v>4.6888540967741903E-3</v>
      </c>
      <c r="AL40">
        <f t="shared" si="26"/>
        <v>2.2975385074193531E-3</v>
      </c>
      <c r="AM40">
        <f t="shared" si="27"/>
        <v>0.49</v>
      </c>
      <c r="AN40">
        <f t="shared" si="28"/>
        <v>0.39</v>
      </c>
      <c r="AO40">
        <v>8.35</v>
      </c>
      <c r="AP40">
        <v>0.5</v>
      </c>
      <c r="AQ40" t="s">
        <v>195</v>
      </c>
      <c r="AR40">
        <v>1589542797.37097</v>
      </c>
      <c r="AS40">
        <v>410.23564516128999</v>
      </c>
      <c r="AT40">
        <v>409.99370967741902</v>
      </c>
      <c r="AU40">
        <v>10.1970774193548</v>
      </c>
      <c r="AV40">
        <v>10.042648387096801</v>
      </c>
      <c r="AW40">
        <v>1000.00387096774</v>
      </c>
      <c r="AX40">
        <v>101.86022580645199</v>
      </c>
      <c r="AY40">
        <v>9.9966438709677405E-2</v>
      </c>
      <c r="AZ40">
        <v>15.209793548387101</v>
      </c>
      <c r="BA40">
        <v>15.1474225806452</v>
      </c>
      <c r="BB40">
        <v>15.409119354838699</v>
      </c>
      <c r="BC40">
        <v>10005.4516129032</v>
      </c>
      <c r="BD40">
        <v>4.6888540967741903E-3</v>
      </c>
      <c r="BE40">
        <v>0.282605</v>
      </c>
      <c r="BF40">
        <v>1589542758</v>
      </c>
      <c r="BG40" t="s">
        <v>244</v>
      </c>
      <c r="BH40">
        <v>4</v>
      </c>
      <c r="BI40">
        <v>0.11</v>
      </c>
      <c r="BJ40">
        <v>-8.2000000000000003E-2</v>
      </c>
      <c r="BK40">
        <v>410</v>
      </c>
      <c r="BL40">
        <v>10</v>
      </c>
      <c r="BM40">
        <v>0.23</v>
      </c>
      <c r="BN40">
        <v>0.11</v>
      </c>
      <c r="BO40">
        <v>0.234979392156863</v>
      </c>
      <c r="BP40">
        <v>2.9139181900450801E-2</v>
      </c>
      <c r="BQ40">
        <v>2.0301362113171999E-2</v>
      </c>
      <c r="BR40">
        <v>1</v>
      </c>
      <c r="BS40">
        <v>0.156498039215686</v>
      </c>
      <c r="BT40">
        <v>-2.5534783710409601E-2</v>
      </c>
      <c r="BU40">
        <v>3.2660854842791499E-3</v>
      </c>
      <c r="BV40">
        <v>1</v>
      </c>
      <c r="BW40">
        <v>2</v>
      </c>
      <c r="BX40">
        <v>2</v>
      </c>
      <c r="BY40" t="s">
        <v>200</v>
      </c>
      <c r="BZ40">
        <v>100</v>
      </c>
      <c r="CA40">
        <v>100</v>
      </c>
      <c r="CB40">
        <v>0.11</v>
      </c>
      <c r="CC40">
        <v>-8.2000000000000003E-2</v>
      </c>
      <c r="CD40">
        <v>2</v>
      </c>
      <c r="CE40">
        <v>1089.32</v>
      </c>
      <c r="CF40">
        <v>355.20699999999999</v>
      </c>
      <c r="CG40">
        <v>14.0002</v>
      </c>
      <c r="CH40">
        <v>20.803699999999999</v>
      </c>
      <c r="CI40">
        <v>30.0002</v>
      </c>
      <c r="CJ40">
        <v>20.7791</v>
      </c>
      <c r="CK40">
        <v>20.820399999999999</v>
      </c>
      <c r="CL40">
        <v>24.944199999999999</v>
      </c>
      <c r="CM40">
        <v>15.1751</v>
      </c>
      <c r="CN40">
        <v>27.721699999999998</v>
      </c>
      <c r="CO40">
        <v>14</v>
      </c>
      <c r="CP40">
        <v>410</v>
      </c>
      <c r="CQ40">
        <v>10</v>
      </c>
      <c r="CR40">
        <v>100.01600000000001</v>
      </c>
      <c r="CS40">
        <v>107.431</v>
      </c>
    </row>
    <row r="41" spans="1:97" x14ac:dyDescent="0.25">
      <c r="A41">
        <v>25</v>
      </c>
      <c r="B41">
        <v>1589543147</v>
      </c>
      <c r="C41">
        <v>1716.7000000476801</v>
      </c>
      <c r="D41" t="s">
        <v>257</v>
      </c>
      <c r="E41" t="s">
        <v>258</v>
      </c>
      <c r="F41">
        <v>1589543139</v>
      </c>
      <c r="G41">
        <f t="shared" si="0"/>
        <v>1.254199796952055E-3</v>
      </c>
      <c r="H41">
        <f t="shared" si="1"/>
        <v>-0.90203155355914189</v>
      </c>
      <c r="I41">
        <f t="shared" si="2"/>
        <v>410.42806451612898</v>
      </c>
      <c r="J41">
        <f t="shared" si="3"/>
        <v>413.14450031228927</v>
      </c>
      <c r="K41">
        <f t="shared" si="4"/>
        <v>42.122463153079408</v>
      </c>
      <c r="L41">
        <f t="shared" si="5"/>
        <v>41.845506866247618</v>
      </c>
      <c r="M41">
        <f t="shared" si="6"/>
        <v>0.23621184206764698</v>
      </c>
      <c r="N41">
        <f t="shared" si="7"/>
        <v>2.7927718446777314</v>
      </c>
      <c r="O41">
        <f t="shared" si="8"/>
        <v>0.22564737199961155</v>
      </c>
      <c r="P41">
        <f t="shared" si="9"/>
        <v>0.14193940541963143</v>
      </c>
      <c r="Q41">
        <f t="shared" si="10"/>
        <v>1.5206199336774199E-2</v>
      </c>
      <c r="R41">
        <f t="shared" si="11"/>
        <v>14.794577368262228</v>
      </c>
      <c r="S41">
        <f t="shared" si="12"/>
        <v>15.049129032258101</v>
      </c>
      <c r="T41">
        <f t="shared" si="13"/>
        <v>1.7167950442828666</v>
      </c>
      <c r="U41">
        <f t="shared" si="14"/>
        <v>67.07079591977157</v>
      </c>
      <c r="V41">
        <f t="shared" si="15"/>
        <v>1.158091184935486</v>
      </c>
      <c r="W41">
        <f t="shared" si="16"/>
        <v>1.7266698106889415</v>
      </c>
      <c r="X41">
        <f t="shared" si="17"/>
        <v>0.55870385934738054</v>
      </c>
      <c r="Y41">
        <f t="shared" si="18"/>
        <v>-55.310211045585625</v>
      </c>
      <c r="Z41">
        <f t="shared" si="19"/>
        <v>13.425444379052951</v>
      </c>
      <c r="AA41">
        <f t="shared" si="20"/>
        <v>0.91876781370895366</v>
      </c>
      <c r="AB41">
        <f t="shared" si="21"/>
        <v>-40.950792653486943</v>
      </c>
      <c r="AC41">
        <v>-1.22397123948725E-3</v>
      </c>
      <c r="AD41">
        <v>2.3639965950335101E-2</v>
      </c>
      <c r="AE41">
        <v>2.6812807864873398</v>
      </c>
      <c r="AF41">
        <v>0</v>
      </c>
      <c r="AG41">
        <v>0</v>
      </c>
      <c r="AH41">
        <f t="shared" si="22"/>
        <v>1</v>
      </c>
      <c r="AI41">
        <f t="shared" si="23"/>
        <v>0</v>
      </c>
      <c r="AJ41">
        <f t="shared" si="24"/>
        <v>56038.633348417374</v>
      </c>
      <c r="AK41">
        <f t="shared" si="25"/>
        <v>7.9571948387096803E-2</v>
      </c>
      <c r="AL41">
        <f t="shared" si="26"/>
        <v>3.899025470967743E-2</v>
      </c>
      <c r="AM41">
        <f t="shared" si="27"/>
        <v>0.49</v>
      </c>
      <c r="AN41">
        <f t="shared" si="28"/>
        <v>0.39</v>
      </c>
      <c r="AO41">
        <v>11.13</v>
      </c>
      <c r="AP41">
        <v>0.5</v>
      </c>
      <c r="AQ41" t="s">
        <v>195</v>
      </c>
      <c r="AR41">
        <v>1589543139</v>
      </c>
      <c r="AS41">
        <v>410.42806451612898</v>
      </c>
      <c r="AT41">
        <v>409.99703225806502</v>
      </c>
      <c r="AU41">
        <v>11.358761290322599</v>
      </c>
      <c r="AV41">
        <v>9.9787003225806394</v>
      </c>
      <c r="AW41">
        <v>1000.0053870967701</v>
      </c>
      <c r="AX41">
        <v>101.855709677419</v>
      </c>
      <c r="AY41">
        <v>0.10005427741935501</v>
      </c>
      <c r="AZ41">
        <v>15.138296774193501</v>
      </c>
      <c r="BA41">
        <v>15.049129032258101</v>
      </c>
      <c r="BB41">
        <v>15.3055709677419</v>
      </c>
      <c r="BC41">
        <v>9993.1290322580608</v>
      </c>
      <c r="BD41">
        <v>7.9571948387096803E-2</v>
      </c>
      <c r="BE41">
        <v>0.282605</v>
      </c>
      <c r="BF41">
        <v>1589543118.5</v>
      </c>
      <c r="BG41" t="s">
        <v>259</v>
      </c>
      <c r="BH41">
        <v>5</v>
      </c>
      <c r="BI41">
        <v>8.8999999999999996E-2</v>
      </c>
      <c r="BJ41">
        <v>-8.7999999999999995E-2</v>
      </c>
      <c r="BK41">
        <v>410</v>
      </c>
      <c r="BL41">
        <v>10</v>
      </c>
      <c r="BM41">
        <v>0.18</v>
      </c>
      <c r="BN41">
        <v>7.0000000000000007E-2</v>
      </c>
      <c r="BO41">
        <v>0.40254180392156902</v>
      </c>
      <c r="BP41">
        <v>0.376935985520366</v>
      </c>
      <c r="BQ41">
        <v>6.4826241559617401E-2</v>
      </c>
      <c r="BR41">
        <v>0</v>
      </c>
      <c r="BS41">
        <v>1.33491017647059</v>
      </c>
      <c r="BT41">
        <v>0.60878103529413097</v>
      </c>
      <c r="BU41">
        <v>0.17121358821140301</v>
      </c>
      <c r="BV41">
        <v>0</v>
      </c>
      <c r="BW41">
        <v>0</v>
      </c>
      <c r="BX41">
        <v>2</v>
      </c>
      <c r="BY41" t="s">
        <v>197</v>
      </c>
      <c r="BZ41">
        <v>100</v>
      </c>
      <c r="CA41">
        <v>100</v>
      </c>
      <c r="CB41">
        <v>8.8999999999999996E-2</v>
      </c>
      <c r="CC41">
        <v>-8.7999999999999995E-2</v>
      </c>
      <c r="CD41">
        <v>2</v>
      </c>
      <c r="CE41">
        <v>1088.3599999999999</v>
      </c>
      <c r="CF41">
        <v>355.73</v>
      </c>
      <c r="CG41">
        <v>14.0007</v>
      </c>
      <c r="CH41">
        <v>20.8553</v>
      </c>
      <c r="CI41">
        <v>30.0001</v>
      </c>
      <c r="CJ41">
        <v>20.832100000000001</v>
      </c>
      <c r="CK41">
        <v>20.871400000000001</v>
      </c>
      <c r="CL41">
        <v>24.930700000000002</v>
      </c>
      <c r="CM41">
        <v>15.451700000000001</v>
      </c>
      <c r="CN41">
        <v>29.5945</v>
      </c>
      <c r="CO41">
        <v>14</v>
      </c>
      <c r="CP41">
        <v>410</v>
      </c>
      <c r="CQ41">
        <v>10</v>
      </c>
      <c r="CR41">
        <v>100.02200000000001</v>
      </c>
      <c r="CS41">
        <v>107.417</v>
      </c>
    </row>
    <row r="42" spans="1:97" x14ac:dyDescent="0.25">
      <c r="A42">
        <v>26</v>
      </c>
      <c r="B42">
        <v>1589543152</v>
      </c>
      <c r="C42">
        <v>1721.7000000476801</v>
      </c>
      <c r="D42" t="s">
        <v>260</v>
      </c>
      <c r="E42" t="s">
        <v>261</v>
      </c>
      <c r="F42">
        <v>1589543143.64516</v>
      </c>
      <c r="G42">
        <f t="shared" si="0"/>
        <v>1.2476900018745533E-3</v>
      </c>
      <c r="H42">
        <f t="shared" si="1"/>
        <v>-0.90875438860255731</v>
      </c>
      <c r="I42">
        <f t="shared" si="2"/>
        <v>410.43258064516101</v>
      </c>
      <c r="J42">
        <f t="shared" si="3"/>
        <v>413.22982803906319</v>
      </c>
      <c r="K42">
        <f t="shared" si="4"/>
        <v>42.131190391739679</v>
      </c>
      <c r="L42">
        <f t="shared" si="5"/>
        <v>41.845994709993903</v>
      </c>
      <c r="M42">
        <f t="shared" si="6"/>
        <v>0.23489711325565782</v>
      </c>
      <c r="N42">
        <f t="shared" si="7"/>
        <v>2.7932256177981802</v>
      </c>
      <c r="O42">
        <f t="shared" si="8"/>
        <v>0.22444873764197049</v>
      </c>
      <c r="P42">
        <f t="shared" si="9"/>
        <v>0.14118047382788979</v>
      </c>
      <c r="Q42">
        <f t="shared" si="10"/>
        <v>1.6247753516129029E-2</v>
      </c>
      <c r="R42">
        <f t="shared" si="11"/>
        <v>14.793745559110105</v>
      </c>
      <c r="S42">
        <f t="shared" si="12"/>
        <v>15.0463387096774</v>
      </c>
      <c r="T42">
        <f t="shared" si="13"/>
        <v>1.7164868359068153</v>
      </c>
      <c r="U42">
        <f t="shared" si="14"/>
        <v>67.060388866357528</v>
      </c>
      <c r="V42">
        <f t="shared" si="15"/>
        <v>1.1577124043856983</v>
      </c>
      <c r="W42">
        <f t="shared" si="16"/>
        <v>1.7263729363288747</v>
      </c>
      <c r="X42">
        <f t="shared" si="17"/>
        <v>0.55877443152111694</v>
      </c>
      <c r="Y42">
        <f t="shared" si="18"/>
        <v>-55.023129082667801</v>
      </c>
      <c r="Z42">
        <f t="shared" si="19"/>
        <v>13.445113445129355</v>
      </c>
      <c r="AA42">
        <f t="shared" si="20"/>
        <v>0.91993821133751175</v>
      </c>
      <c r="AB42">
        <f t="shared" si="21"/>
        <v>-40.641829672684807</v>
      </c>
      <c r="AC42">
        <v>-1.2242801936601501E-3</v>
      </c>
      <c r="AD42">
        <v>2.3645933138036802E-2</v>
      </c>
      <c r="AE42">
        <v>2.6817064170938498</v>
      </c>
      <c r="AF42">
        <v>0</v>
      </c>
      <c r="AG42">
        <v>0</v>
      </c>
      <c r="AH42">
        <f t="shared" si="22"/>
        <v>1</v>
      </c>
      <c r="AI42">
        <f t="shared" si="23"/>
        <v>0</v>
      </c>
      <c r="AJ42">
        <f t="shared" si="24"/>
        <v>56052.72394688394</v>
      </c>
      <c r="AK42">
        <f t="shared" si="25"/>
        <v>8.5022258064516104E-2</v>
      </c>
      <c r="AL42">
        <f t="shared" si="26"/>
        <v>4.166090645161289E-2</v>
      </c>
      <c r="AM42">
        <f t="shared" si="27"/>
        <v>0.49</v>
      </c>
      <c r="AN42">
        <f t="shared" si="28"/>
        <v>0.39</v>
      </c>
      <c r="AO42">
        <v>11.13</v>
      </c>
      <c r="AP42">
        <v>0.5</v>
      </c>
      <c r="AQ42" t="s">
        <v>195</v>
      </c>
      <c r="AR42">
        <v>1589543143.64516</v>
      </c>
      <c r="AS42">
        <v>410.43258064516101</v>
      </c>
      <c r="AT42">
        <v>409.99109677419398</v>
      </c>
      <c r="AU42">
        <v>11.3550387096774</v>
      </c>
      <c r="AV42">
        <v>9.9821303225806393</v>
      </c>
      <c r="AW42">
        <v>1000.0015161290301</v>
      </c>
      <c r="AX42">
        <v>101.855774193548</v>
      </c>
      <c r="AY42">
        <v>0.10005651612903201</v>
      </c>
      <c r="AZ42">
        <v>15.135622580645199</v>
      </c>
      <c r="BA42">
        <v>15.0463387096774</v>
      </c>
      <c r="BB42">
        <v>15.3060967741936</v>
      </c>
      <c r="BC42">
        <v>9995.6451612903202</v>
      </c>
      <c r="BD42">
        <v>8.5022258064516104E-2</v>
      </c>
      <c r="BE42">
        <v>0.282605</v>
      </c>
      <c r="BF42">
        <v>1589543118.5</v>
      </c>
      <c r="BG42" t="s">
        <v>259</v>
      </c>
      <c r="BH42">
        <v>5</v>
      </c>
      <c r="BI42">
        <v>8.8999999999999996E-2</v>
      </c>
      <c r="BJ42">
        <v>-8.7999999999999995E-2</v>
      </c>
      <c r="BK42">
        <v>410</v>
      </c>
      <c r="BL42">
        <v>10</v>
      </c>
      <c r="BM42">
        <v>0.18</v>
      </c>
      <c r="BN42">
        <v>7.0000000000000007E-2</v>
      </c>
      <c r="BO42">
        <v>0.43040137254902</v>
      </c>
      <c r="BP42">
        <v>0.15914655203619901</v>
      </c>
      <c r="BQ42">
        <v>2.5769404655757701E-2</v>
      </c>
      <c r="BR42">
        <v>0</v>
      </c>
      <c r="BS42">
        <v>1.3830913725490199</v>
      </c>
      <c r="BT42">
        <v>-0.120377701357468</v>
      </c>
      <c r="BU42">
        <v>1.537615967501E-2</v>
      </c>
      <c r="BV42">
        <v>0</v>
      </c>
      <c r="BW42">
        <v>0</v>
      </c>
      <c r="BX42">
        <v>2</v>
      </c>
      <c r="BY42" t="s">
        <v>197</v>
      </c>
      <c r="BZ42">
        <v>100</v>
      </c>
      <c r="CA42">
        <v>100</v>
      </c>
      <c r="CB42">
        <v>8.8999999999999996E-2</v>
      </c>
      <c r="CC42">
        <v>-8.7999999999999995E-2</v>
      </c>
      <c r="CD42">
        <v>2</v>
      </c>
      <c r="CE42">
        <v>1089.1199999999999</v>
      </c>
      <c r="CF42">
        <v>355.84800000000001</v>
      </c>
      <c r="CG42">
        <v>14.0006</v>
      </c>
      <c r="CH42">
        <v>20.8553</v>
      </c>
      <c r="CI42">
        <v>30.0001</v>
      </c>
      <c r="CJ42">
        <v>20.832100000000001</v>
      </c>
      <c r="CK42">
        <v>20.871500000000001</v>
      </c>
      <c r="CL42">
        <v>24.9297</v>
      </c>
      <c r="CM42">
        <v>15.451700000000001</v>
      </c>
      <c r="CN42">
        <v>29.5945</v>
      </c>
      <c r="CO42">
        <v>14</v>
      </c>
      <c r="CP42">
        <v>410</v>
      </c>
      <c r="CQ42">
        <v>10</v>
      </c>
      <c r="CR42">
        <v>100.02200000000001</v>
      </c>
      <c r="CS42">
        <v>107.41800000000001</v>
      </c>
    </row>
    <row r="43" spans="1:97" x14ac:dyDescent="0.25">
      <c r="A43">
        <v>27</v>
      </c>
      <c r="B43">
        <v>1589543157</v>
      </c>
      <c r="C43">
        <v>1726.7000000476801</v>
      </c>
      <c r="D43" t="s">
        <v>262</v>
      </c>
      <c r="E43" t="s">
        <v>263</v>
      </c>
      <c r="F43">
        <v>1589543148.4354801</v>
      </c>
      <c r="G43">
        <f t="shared" si="0"/>
        <v>1.2424225278064153E-3</v>
      </c>
      <c r="H43">
        <f t="shared" si="1"/>
        <v>-0.91185340673254389</v>
      </c>
      <c r="I43">
        <f t="shared" si="2"/>
        <v>410.44264516128999</v>
      </c>
      <c r="J43">
        <f t="shared" si="3"/>
        <v>413.28991337786681</v>
      </c>
      <c r="K43">
        <f t="shared" si="4"/>
        <v>42.137304760931443</v>
      </c>
      <c r="L43">
        <f t="shared" si="5"/>
        <v>41.847009245133755</v>
      </c>
      <c r="M43">
        <f t="shared" si="6"/>
        <v>0.23377677421195525</v>
      </c>
      <c r="N43">
        <f t="shared" si="7"/>
        <v>2.7945192926878311</v>
      </c>
      <c r="O43">
        <f t="shared" si="8"/>
        <v>0.22343003122838628</v>
      </c>
      <c r="P43">
        <f t="shared" si="9"/>
        <v>0.14053521919522166</v>
      </c>
      <c r="Q43">
        <f t="shared" si="10"/>
        <v>1.6636923734516126E-2</v>
      </c>
      <c r="R43">
        <f t="shared" si="11"/>
        <v>14.792367596447113</v>
      </c>
      <c r="S43">
        <f t="shared" si="12"/>
        <v>15.0439516129032</v>
      </c>
      <c r="T43">
        <f t="shared" si="13"/>
        <v>1.7162232048980812</v>
      </c>
      <c r="U43">
        <f t="shared" si="14"/>
        <v>67.047515976763307</v>
      </c>
      <c r="V43">
        <f t="shared" si="15"/>
        <v>1.1572690690349174</v>
      </c>
      <c r="W43">
        <f t="shared" si="16"/>
        <v>1.7260431683046884</v>
      </c>
      <c r="X43">
        <f t="shared" si="17"/>
        <v>0.55895413586316378</v>
      </c>
      <c r="Y43">
        <f t="shared" si="18"/>
        <v>-54.790833476262918</v>
      </c>
      <c r="Z43">
        <f t="shared" si="19"/>
        <v>13.363375608325072</v>
      </c>
      <c r="AA43">
        <f t="shared" si="20"/>
        <v>0.91389678829886811</v>
      </c>
      <c r="AB43">
        <f t="shared" si="21"/>
        <v>-40.496924155904459</v>
      </c>
      <c r="AC43">
        <v>-1.22516126923559E-3</v>
      </c>
      <c r="AD43">
        <v>2.3662950365183399E-2</v>
      </c>
      <c r="AE43">
        <v>2.6829198351563099</v>
      </c>
      <c r="AF43">
        <v>0</v>
      </c>
      <c r="AG43">
        <v>0</v>
      </c>
      <c r="AH43">
        <f t="shared" si="22"/>
        <v>1</v>
      </c>
      <c r="AI43">
        <f t="shared" si="23"/>
        <v>0</v>
      </c>
      <c r="AJ43">
        <f t="shared" si="24"/>
        <v>56091.993065847921</v>
      </c>
      <c r="AK43">
        <f t="shared" si="25"/>
        <v>8.70587322580645E-2</v>
      </c>
      <c r="AL43">
        <f t="shared" si="26"/>
        <v>4.2658778806451601E-2</v>
      </c>
      <c r="AM43">
        <f t="shared" si="27"/>
        <v>0.49</v>
      </c>
      <c r="AN43">
        <f t="shared" si="28"/>
        <v>0.39</v>
      </c>
      <c r="AO43">
        <v>11.13</v>
      </c>
      <c r="AP43">
        <v>0.5</v>
      </c>
      <c r="AQ43" t="s">
        <v>195</v>
      </c>
      <c r="AR43">
        <v>1589543148.4354801</v>
      </c>
      <c r="AS43">
        <v>410.44264516128999</v>
      </c>
      <c r="AT43">
        <v>409.995322580645</v>
      </c>
      <c r="AU43">
        <v>11.350693548387101</v>
      </c>
      <c r="AV43">
        <v>9.98358387096774</v>
      </c>
      <c r="AW43">
        <v>1000.00780645161</v>
      </c>
      <c r="AX43">
        <v>101.855774193548</v>
      </c>
      <c r="AY43">
        <v>0.100028251612903</v>
      </c>
      <c r="AZ43">
        <v>15.132651612903199</v>
      </c>
      <c r="BA43">
        <v>15.0439516129032</v>
      </c>
      <c r="BB43">
        <v>15.3016387096774</v>
      </c>
      <c r="BC43">
        <v>10002.8387096774</v>
      </c>
      <c r="BD43">
        <v>8.70587322580645E-2</v>
      </c>
      <c r="BE43">
        <v>0.282605</v>
      </c>
      <c r="BF43">
        <v>1589543118.5</v>
      </c>
      <c r="BG43" t="s">
        <v>259</v>
      </c>
      <c r="BH43">
        <v>5</v>
      </c>
      <c r="BI43">
        <v>8.8999999999999996E-2</v>
      </c>
      <c r="BJ43">
        <v>-8.7999999999999995E-2</v>
      </c>
      <c r="BK43">
        <v>410</v>
      </c>
      <c r="BL43">
        <v>10</v>
      </c>
      <c r="BM43">
        <v>0.18</v>
      </c>
      <c r="BN43">
        <v>7.0000000000000007E-2</v>
      </c>
      <c r="BO43">
        <v>0.43717147058823502</v>
      </c>
      <c r="BP43">
        <v>9.4901907692308204E-2</v>
      </c>
      <c r="BQ43">
        <v>2.2076627390863302E-2</v>
      </c>
      <c r="BR43">
        <v>1</v>
      </c>
      <c r="BS43">
        <v>1.3735770588235301</v>
      </c>
      <c r="BT43">
        <v>-8.4602932126695396E-2</v>
      </c>
      <c r="BU43">
        <v>1.06400216154354E-2</v>
      </c>
      <c r="BV43">
        <v>1</v>
      </c>
      <c r="BW43">
        <v>2</v>
      </c>
      <c r="BX43">
        <v>2</v>
      </c>
      <c r="BY43" t="s">
        <v>200</v>
      </c>
      <c r="BZ43">
        <v>100</v>
      </c>
      <c r="CA43">
        <v>100</v>
      </c>
      <c r="CB43">
        <v>8.8999999999999996E-2</v>
      </c>
      <c r="CC43">
        <v>-8.7999999999999995E-2</v>
      </c>
      <c r="CD43">
        <v>2</v>
      </c>
      <c r="CE43">
        <v>1087.3499999999999</v>
      </c>
      <c r="CF43">
        <v>356.04300000000001</v>
      </c>
      <c r="CG43">
        <v>14.000299999999999</v>
      </c>
      <c r="CH43">
        <v>20.8553</v>
      </c>
      <c r="CI43">
        <v>30.0001</v>
      </c>
      <c r="CJ43">
        <v>20.831399999999999</v>
      </c>
      <c r="CK43">
        <v>20.871500000000001</v>
      </c>
      <c r="CL43">
        <v>24.929099999999998</v>
      </c>
      <c r="CM43">
        <v>15.451700000000001</v>
      </c>
      <c r="CN43">
        <v>29.5945</v>
      </c>
      <c r="CO43">
        <v>14</v>
      </c>
      <c r="CP43">
        <v>410</v>
      </c>
      <c r="CQ43">
        <v>10</v>
      </c>
      <c r="CR43">
        <v>100.02200000000001</v>
      </c>
      <c r="CS43">
        <v>107.41800000000001</v>
      </c>
    </row>
    <row r="44" spans="1:97" x14ac:dyDescent="0.25">
      <c r="A44">
        <v>28</v>
      </c>
      <c r="B44">
        <v>1589543162</v>
      </c>
      <c r="C44">
        <v>1731.7000000476801</v>
      </c>
      <c r="D44" t="s">
        <v>264</v>
      </c>
      <c r="E44" t="s">
        <v>265</v>
      </c>
      <c r="F44">
        <v>1589543153.37097</v>
      </c>
      <c r="G44">
        <f t="shared" si="0"/>
        <v>1.2367316165161981E-3</v>
      </c>
      <c r="H44">
        <f t="shared" si="1"/>
        <v>-0.91054274715761319</v>
      </c>
      <c r="I44">
        <f t="shared" si="2"/>
        <v>410.45</v>
      </c>
      <c r="J44">
        <f t="shared" si="3"/>
        <v>413.31631552244909</v>
      </c>
      <c r="K44">
        <f t="shared" si="4"/>
        <v>42.139829878300468</v>
      </c>
      <c r="L44">
        <f t="shared" si="5"/>
        <v>41.847593535438321</v>
      </c>
      <c r="M44">
        <f t="shared" si="6"/>
        <v>0.23277551118053555</v>
      </c>
      <c r="N44">
        <f t="shared" si="7"/>
        <v>2.7936818109002011</v>
      </c>
      <c r="O44">
        <f t="shared" si="8"/>
        <v>0.22251218761161459</v>
      </c>
      <c r="P44">
        <f t="shared" si="9"/>
        <v>0.1399545236740051</v>
      </c>
      <c r="Q44">
        <f t="shared" si="10"/>
        <v>1.5488663013870974E-2</v>
      </c>
      <c r="R44">
        <f t="shared" si="11"/>
        <v>14.789162222633884</v>
      </c>
      <c r="S44">
        <f t="shared" si="12"/>
        <v>15.036903225806499</v>
      </c>
      <c r="T44">
        <f t="shared" si="13"/>
        <v>1.7154449884929248</v>
      </c>
      <c r="U44">
        <f t="shared" si="14"/>
        <v>67.03780678677164</v>
      </c>
      <c r="V44">
        <f t="shared" si="15"/>
        <v>1.1567547130967188</v>
      </c>
      <c r="W44">
        <f t="shared" si="16"/>
        <v>1.7255258913466986</v>
      </c>
      <c r="X44">
        <f t="shared" si="17"/>
        <v>0.55869027539620597</v>
      </c>
      <c r="Y44">
        <f t="shared" si="18"/>
        <v>-54.539864288364335</v>
      </c>
      <c r="Z44">
        <f t="shared" si="19"/>
        <v>13.718898518976514</v>
      </c>
      <c r="AA44">
        <f t="shared" si="20"/>
        <v>0.93843438641168064</v>
      </c>
      <c r="AB44">
        <f t="shared" si="21"/>
        <v>-39.867042719962264</v>
      </c>
      <c r="AC44">
        <v>-1.22459084491174E-3</v>
      </c>
      <c r="AD44">
        <v>2.3651933103373601E-2</v>
      </c>
      <c r="AE44">
        <v>2.6821343130957001</v>
      </c>
      <c r="AF44">
        <v>0</v>
      </c>
      <c r="AG44">
        <v>0</v>
      </c>
      <c r="AH44">
        <f t="shared" si="22"/>
        <v>1</v>
      </c>
      <c r="AI44">
        <f t="shared" si="23"/>
        <v>0</v>
      </c>
      <c r="AJ44">
        <f t="shared" si="24"/>
        <v>56067.84153053553</v>
      </c>
      <c r="AK44">
        <f t="shared" si="25"/>
        <v>8.1050041935483902E-2</v>
      </c>
      <c r="AL44">
        <f t="shared" si="26"/>
        <v>3.971452054838711E-2</v>
      </c>
      <c r="AM44">
        <f t="shared" si="27"/>
        <v>0.49</v>
      </c>
      <c r="AN44">
        <f t="shared" si="28"/>
        <v>0.39</v>
      </c>
      <c r="AO44">
        <v>11.13</v>
      </c>
      <c r="AP44">
        <v>0.5</v>
      </c>
      <c r="AQ44" t="s">
        <v>195</v>
      </c>
      <c r="AR44">
        <v>1589543153.37097</v>
      </c>
      <c r="AS44">
        <v>410.45</v>
      </c>
      <c r="AT44">
        <v>410.00154838709699</v>
      </c>
      <c r="AU44">
        <v>11.3456935483871</v>
      </c>
      <c r="AV44">
        <v>9.98484451612903</v>
      </c>
      <c r="AW44">
        <v>1000.01183870968</v>
      </c>
      <c r="AX44">
        <v>101.85532258064499</v>
      </c>
      <c r="AY44">
        <v>0.100076458064516</v>
      </c>
      <c r="AZ44">
        <v>15.127990322580599</v>
      </c>
      <c r="BA44">
        <v>15.036903225806499</v>
      </c>
      <c r="BB44">
        <v>15.2959032258065</v>
      </c>
      <c r="BC44">
        <v>9998.22580645161</v>
      </c>
      <c r="BD44">
        <v>8.1050041935483902E-2</v>
      </c>
      <c r="BE44">
        <v>0.282605</v>
      </c>
      <c r="BF44">
        <v>1589543118.5</v>
      </c>
      <c r="BG44" t="s">
        <v>259</v>
      </c>
      <c r="BH44">
        <v>5</v>
      </c>
      <c r="BI44">
        <v>8.8999999999999996E-2</v>
      </c>
      <c r="BJ44">
        <v>-8.7999999999999995E-2</v>
      </c>
      <c r="BK44">
        <v>410</v>
      </c>
      <c r="BL44">
        <v>10</v>
      </c>
      <c r="BM44">
        <v>0.18</v>
      </c>
      <c r="BN44">
        <v>7.0000000000000007E-2</v>
      </c>
      <c r="BO44">
        <v>0.44240194117647103</v>
      </c>
      <c r="BP44">
        <v>3.2902707692308103E-2</v>
      </c>
      <c r="BQ44">
        <v>1.9712006819187101E-2</v>
      </c>
      <c r="BR44">
        <v>1</v>
      </c>
      <c r="BS44">
        <v>1.36618862745098</v>
      </c>
      <c r="BT44">
        <v>-7.5290497737553502E-2</v>
      </c>
      <c r="BU44">
        <v>9.2764864079506598E-3</v>
      </c>
      <c r="BV44">
        <v>1</v>
      </c>
      <c r="BW44">
        <v>2</v>
      </c>
      <c r="BX44">
        <v>2</v>
      </c>
      <c r="BY44" t="s">
        <v>200</v>
      </c>
      <c r="BZ44">
        <v>100</v>
      </c>
      <c r="CA44">
        <v>100</v>
      </c>
      <c r="CB44">
        <v>8.8999999999999996E-2</v>
      </c>
      <c r="CC44">
        <v>-8.7999999999999995E-2</v>
      </c>
      <c r="CD44">
        <v>2</v>
      </c>
      <c r="CE44">
        <v>1088.74</v>
      </c>
      <c r="CF44">
        <v>356.13099999999997</v>
      </c>
      <c r="CG44">
        <v>13.9999</v>
      </c>
      <c r="CH44">
        <v>20.8553</v>
      </c>
      <c r="CI44">
        <v>30.0001</v>
      </c>
      <c r="CJ44">
        <v>20.830400000000001</v>
      </c>
      <c r="CK44">
        <v>20.871500000000001</v>
      </c>
      <c r="CL44">
        <v>24.929300000000001</v>
      </c>
      <c r="CM44">
        <v>15.451700000000001</v>
      </c>
      <c r="CN44">
        <v>29.5945</v>
      </c>
      <c r="CO44">
        <v>14</v>
      </c>
      <c r="CP44">
        <v>410</v>
      </c>
      <c r="CQ44">
        <v>10</v>
      </c>
      <c r="CR44">
        <v>100.02200000000001</v>
      </c>
      <c r="CS44">
        <v>107.41800000000001</v>
      </c>
    </row>
    <row r="45" spans="1:97" x14ac:dyDescent="0.25">
      <c r="A45">
        <v>29</v>
      </c>
      <c r="B45">
        <v>1589543167</v>
      </c>
      <c r="C45">
        <v>1736.7000000476801</v>
      </c>
      <c r="D45" t="s">
        <v>266</v>
      </c>
      <c r="E45" t="s">
        <v>267</v>
      </c>
      <c r="F45">
        <v>1589543158.37097</v>
      </c>
      <c r="G45">
        <f t="shared" si="0"/>
        <v>1.2311489355209078E-3</v>
      </c>
      <c r="H45">
        <f t="shared" si="1"/>
        <v>-0.90715333759521088</v>
      </c>
      <c r="I45">
        <f t="shared" si="2"/>
        <v>410.45548387096801</v>
      </c>
      <c r="J45">
        <f t="shared" si="3"/>
        <v>413.32622622745549</v>
      </c>
      <c r="K45">
        <f t="shared" si="4"/>
        <v>42.140558069037702</v>
      </c>
      <c r="L45">
        <f t="shared" si="5"/>
        <v>41.847872346965396</v>
      </c>
      <c r="M45">
        <f t="shared" si="6"/>
        <v>0.23173861144717445</v>
      </c>
      <c r="N45">
        <f t="shared" si="7"/>
        <v>2.7942621210199645</v>
      </c>
      <c r="O45">
        <f t="shared" si="8"/>
        <v>0.22156638556413508</v>
      </c>
      <c r="P45">
        <f t="shared" si="9"/>
        <v>0.1393557136698515</v>
      </c>
      <c r="Q45">
        <f t="shared" si="10"/>
        <v>1.3110779329741926E-2</v>
      </c>
      <c r="R45">
        <f t="shared" si="11"/>
        <v>14.783621981660307</v>
      </c>
      <c r="S45">
        <f t="shared" si="12"/>
        <v>15.0305322580645</v>
      </c>
      <c r="T45">
        <f t="shared" si="13"/>
        <v>1.7147418331337192</v>
      </c>
      <c r="U45">
        <f t="shared" si="14"/>
        <v>67.036325119053814</v>
      </c>
      <c r="V45">
        <f t="shared" si="15"/>
        <v>1.1561996985538403</v>
      </c>
      <c r="W45">
        <f t="shared" si="16"/>
        <v>1.7247360986755704</v>
      </c>
      <c r="X45">
        <f t="shared" si="17"/>
        <v>0.55854213457987889</v>
      </c>
      <c r="Y45">
        <f t="shared" si="18"/>
        <v>-54.293668056472029</v>
      </c>
      <c r="Z45">
        <f t="shared" si="19"/>
        <v>13.609008020685327</v>
      </c>
      <c r="AA45">
        <f t="shared" si="20"/>
        <v>0.93065867494645027</v>
      </c>
      <c r="AB45">
        <f t="shared" si="21"/>
        <v>-39.740890581510513</v>
      </c>
      <c r="AC45">
        <v>-1.22498608707549E-3</v>
      </c>
      <c r="AD45">
        <v>2.36595668704031E-2</v>
      </c>
      <c r="AE45">
        <v>2.6826786207624198</v>
      </c>
      <c r="AF45">
        <v>0</v>
      </c>
      <c r="AG45">
        <v>0</v>
      </c>
      <c r="AH45">
        <f t="shared" si="22"/>
        <v>1</v>
      </c>
      <c r="AI45">
        <f t="shared" si="23"/>
        <v>0</v>
      </c>
      <c r="AJ45">
        <f t="shared" si="24"/>
        <v>56086.569304073077</v>
      </c>
      <c r="AK45">
        <f t="shared" si="25"/>
        <v>6.8606903870967698E-2</v>
      </c>
      <c r="AL45">
        <f t="shared" si="26"/>
        <v>3.361738289677417E-2</v>
      </c>
      <c r="AM45">
        <f t="shared" si="27"/>
        <v>0.49</v>
      </c>
      <c r="AN45">
        <f t="shared" si="28"/>
        <v>0.39</v>
      </c>
      <c r="AO45">
        <v>11.13</v>
      </c>
      <c r="AP45">
        <v>0.5</v>
      </c>
      <c r="AQ45" t="s">
        <v>195</v>
      </c>
      <c r="AR45">
        <v>1589543158.37097</v>
      </c>
      <c r="AS45">
        <v>410.45548387096801</v>
      </c>
      <c r="AT45">
        <v>410.00825806451599</v>
      </c>
      <c r="AU45">
        <v>11.340325806451601</v>
      </c>
      <c r="AV45">
        <v>9.9856009677419308</v>
      </c>
      <c r="AW45">
        <v>1000.00341935484</v>
      </c>
      <c r="AX45">
        <v>101.854677419355</v>
      </c>
      <c r="AY45">
        <v>0.100038722580645</v>
      </c>
      <c r="AZ45">
        <v>15.120870967741901</v>
      </c>
      <c r="BA45">
        <v>15.0305322580645</v>
      </c>
      <c r="BB45">
        <v>15.2853580645161</v>
      </c>
      <c r="BC45">
        <v>10001.516129032299</v>
      </c>
      <c r="BD45">
        <v>6.8606903870967698E-2</v>
      </c>
      <c r="BE45">
        <v>0.282605</v>
      </c>
      <c r="BF45">
        <v>1589543118.5</v>
      </c>
      <c r="BG45" t="s">
        <v>259</v>
      </c>
      <c r="BH45">
        <v>5</v>
      </c>
      <c r="BI45">
        <v>8.8999999999999996E-2</v>
      </c>
      <c r="BJ45">
        <v>-8.7999999999999995E-2</v>
      </c>
      <c r="BK45">
        <v>410</v>
      </c>
      <c r="BL45">
        <v>10</v>
      </c>
      <c r="BM45">
        <v>0.18</v>
      </c>
      <c r="BN45">
        <v>7.0000000000000007E-2</v>
      </c>
      <c r="BO45">
        <v>0.45092413725490199</v>
      </c>
      <c r="BP45">
        <v>2.1962486877828501E-2</v>
      </c>
      <c r="BQ45">
        <v>1.9567264143952299E-2</v>
      </c>
      <c r="BR45">
        <v>1</v>
      </c>
      <c r="BS45">
        <v>1.35999137254902</v>
      </c>
      <c r="BT45">
        <v>-7.4327348416289199E-2</v>
      </c>
      <c r="BU45">
        <v>9.1606766210430395E-3</v>
      </c>
      <c r="BV45">
        <v>1</v>
      </c>
      <c r="BW45">
        <v>2</v>
      </c>
      <c r="BX45">
        <v>2</v>
      </c>
      <c r="BY45" t="s">
        <v>200</v>
      </c>
      <c r="BZ45">
        <v>100</v>
      </c>
      <c r="CA45">
        <v>100</v>
      </c>
      <c r="CB45">
        <v>8.8999999999999996E-2</v>
      </c>
      <c r="CC45">
        <v>-8.7999999999999995E-2</v>
      </c>
      <c r="CD45">
        <v>2</v>
      </c>
      <c r="CE45">
        <v>1089.03</v>
      </c>
      <c r="CF45">
        <v>356.01400000000001</v>
      </c>
      <c r="CG45">
        <v>13.9993</v>
      </c>
      <c r="CH45">
        <v>20.8553</v>
      </c>
      <c r="CI45">
        <v>30.0001</v>
      </c>
      <c r="CJ45">
        <v>20.830400000000001</v>
      </c>
      <c r="CK45">
        <v>20.871500000000001</v>
      </c>
      <c r="CL45">
        <v>24.9299</v>
      </c>
      <c r="CM45">
        <v>15.451700000000001</v>
      </c>
      <c r="CN45">
        <v>29.5945</v>
      </c>
      <c r="CO45">
        <v>14</v>
      </c>
      <c r="CP45">
        <v>410</v>
      </c>
      <c r="CQ45">
        <v>10</v>
      </c>
      <c r="CR45">
        <v>100.023</v>
      </c>
      <c r="CS45">
        <v>107.41800000000001</v>
      </c>
    </row>
    <row r="46" spans="1:97" x14ac:dyDescent="0.25">
      <c r="A46">
        <v>30</v>
      </c>
      <c r="B46">
        <v>1589543172</v>
      </c>
      <c r="C46">
        <v>1741.7000000476801</v>
      </c>
      <c r="D46" t="s">
        <v>268</v>
      </c>
      <c r="E46" t="s">
        <v>269</v>
      </c>
      <c r="F46">
        <v>1589543163.37097</v>
      </c>
      <c r="G46">
        <f t="shared" si="0"/>
        <v>1.2251697902942382E-3</v>
      </c>
      <c r="H46">
        <f t="shared" si="1"/>
        <v>-0.90626066070716615</v>
      </c>
      <c r="I46">
        <f t="shared" si="2"/>
        <v>410.45380645161299</v>
      </c>
      <c r="J46">
        <f t="shared" si="3"/>
        <v>413.34891911170996</v>
      </c>
      <c r="K46">
        <f t="shared" si="4"/>
        <v>42.142985402563589</v>
      </c>
      <c r="L46">
        <f t="shared" si="5"/>
        <v>41.847814216836426</v>
      </c>
      <c r="M46">
        <f t="shared" si="6"/>
        <v>0.23064026875862337</v>
      </c>
      <c r="N46">
        <f t="shared" si="7"/>
        <v>2.7945270613548581</v>
      </c>
      <c r="O46">
        <f t="shared" si="8"/>
        <v>0.2205628951527461</v>
      </c>
      <c r="P46">
        <f t="shared" si="9"/>
        <v>0.13872052717720193</v>
      </c>
      <c r="Q46">
        <f t="shared" si="10"/>
        <v>1.0362891401032253E-2</v>
      </c>
      <c r="R46">
        <f t="shared" si="11"/>
        <v>14.776019272946808</v>
      </c>
      <c r="S46">
        <f t="shared" si="12"/>
        <v>15.0230612903226</v>
      </c>
      <c r="T46">
        <f t="shared" si="13"/>
        <v>1.7139175948157277</v>
      </c>
      <c r="U46">
        <f t="shared" si="14"/>
        <v>67.038738305453549</v>
      </c>
      <c r="V46">
        <f t="shared" si="15"/>
        <v>1.1555535945095408</v>
      </c>
      <c r="W46">
        <f t="shared" si="16"/>
        <v>1.7237102363776697</v>
      </c>
      <c r="X46">
        <f t="shared" si="17"/>
        <v>0.55836400030618694</v>
      </c>
      <c r="Y46">
        <f t="shared" si="18"/>
        <v>-54.029987751975902</v>
      </c>
      <c r="Z46">
        <f t="shared" si="19"/>
        <v>13.342028964852688</v>
      </c>
      <c r="AA46">
        <f t="shared" si="20"/>
        <v>0.91223524228639963</v>
      </c>
      <c r="AB46">
        <f t="shared" si="21"/>
        <v>-39.765360653435785</v>
      </c>
      <c r="AC46">
        <v>-1.22516656140085E-3</v>
      </c>
      <c r="AD46">
        <v>2.36630525788648E-2</v>
      </c>
      <c r="AE46">
        <v>2.68292712176209</v>
      </c>
      <c r="AF46">
        <v>0</v>
      </c>
      <c r="AG46">
        <v>0</v>
      </c>
      <c r="AH46">
        <f t="shared" si="22"/>
        <v>1</v>
      </c>
      <c r="AI46">
        <f t="shared" si="23"/>
        <v>0</v>
      </c>
      <c r="AJ46">
        <f t="shared" si="24"/>
        <v>56096.304190305411</v>
      </c>
      <c r="AK46">
        <f t="shared" si="25"/>
        <v>5.4227584516129003E-2</v>
      </c>
      <c r="AL46">
        <f t="shared" si="26"/>
        <v>2.6571516412903212E-2</v>
      </c>
      <c r="AM46">
        <f t="shared" si="27"/>
        <v>0.49</v>
      </c>
      <c r="AN46">
        <f t="shared" si="28"/>
        <v>0.39</v>
      </c>
      <c r="AO46">
        <v>11.13</v>
      </c>
      <c r="AP46">
        <v>0.5</v>
      </c>
      <c r="AQ46" t="s">
        <v>195</v>
      </c>
      <c r="AR46">
        <v>1589543163.37097</v>
      </c>
      <c r="AS46">
        <v>410.45380645161299</v>
      </c>
      <c r="AT46">
        <v>410.00483870967702</v>
      </c>
      <c r="AU46">
        <v>11.3339580645161</v>
      </c>
      <c r="AV46">
        <v>9.9857987096774199</v>
      </c>
      <c r="AW46">
        <v>999.99961290322597</v>
      </c>
      <c r="AX46">
        <v>101.855064516129</v>
      </c>
      <c r="AY46">
        <v>9.9926664516128999E-2</v>
      </c>
      <c r="AZ46">
        <v>15.1116193548387</v>
      </c>
      <c r="BA46">
        <v>15.0230612903226</v>
      </c>
      <c r="BB46">
        <v>15.2761322580645</v>
      </c>
      <c r="BC46">
        <v>10002.9516129032</v>
      </c>
      <c r="BD46">
        <v>5.4227584516129003E-2</v>
      </c>
      <c r="BE46">
        <v>0.282605</v>
      </c>
      <c r="BF46">
        <v>1589543118.5</v>
      </c>
      <c r="BG46" t="s">
        <v>259</v>
      </c>
      <c r="BH46">
        <v>5</v>
      </c>
      <c r="BI46">
        <v>8.8999999999999996E-2</v>
      </c>
      <c r="BJ46">
        <v>-8.7999999999999995E-2</v>
      </c>
      <c r="BK46">
        <v>410</v>
      </c>
      <c r="BL46">
        <v>10</v>
      </c>
      <c r="BM46">
        <v>0.18</v>
      </c>
      <c r="BN46">
        <v>7.0000000000000007E-2</v>
      </c>
      <c r="BO46">
        <v>0.44952213725490198</v>
      </c>
      <c r="BP46">
        <v>-1.7431590950228799E-2</v>
      </c>
      <c r="BQ46">
        <v>1.86893056774898E-2</v>
      </c>
      <c r="BR46">
        <v>1</v>
      </c>
      <c r="BS46">
        <v>1.3539229411764699</v>
      </c>
      <c r="BT46">
        <v>-7.6251366515838095E-2</v>
      </c>
      <c r="BU46">
        <v>9.3865799685691406E-3</v>
      </c>
      <c r="BV46">
        <v>1</v>
      </c>
      <c r="BW46">
        <v>2</v>
      </c>
      <c r="BX46">
        <v>2</v>
      </c>
      <c r="BY46" t="s">
        <v>200</v>
      </c>
      <c r="BZ46">
        <v>100</v>
      </c>
      <c r="CA46">
        <v>100</v>
      </c>
      <c r="CB46">
        <v>8.8999999999999996E-2</v>
      </c>
      <c r="CC46">
        <v>-8.7999999999999995E-2</v>
      </c>
      <c r="CD46">
        <v>2</v>
      </c>
      <c r="CE46">
        <v>1089.92</v>
      </c>
      <c r="CF46">
        <v>356.07600000000002</v>
      </c>
      <c r="CG46">
        <v>13.9986</v>
      </c>
      <c r="CH46">
        <v>20.854199999999999</v>
      </c>
      <c r="CI46">
        <v>30.0001</v>
      </c>
      <c r="CJ46">
        <v>20.830400000000001</v>
      </c>
      <c r="CK46">
        <v>20.8705</v>
      </c>
      <c r="CL46">
        <v>24.928799999999999</v>
      </c>
      <c r="CM46">
        <v>15.451700000000001</v>
      </c>
      <c r="CN46">
        <v>29.5945</v>
      </c>
      <c r="CO46">
        <v>14</v>
      </c>
      <c r="CP46">
        <v>410</v>
      </c>
      <c r="CQ46">
        <v>10</v>
      </c>
      <c r="CR46">
        <v>100.023</v>
      </c>
      <c r="CS46">
        <v>107.417</v>
      </c>
    </row>
    <row r="47" spans="1:97" x14ac:dyDescent="0.25">
      <c r="A47">
        <v>31</v>
      </c>
      <c r="B47">
        <v>1589543570.5</v>
      </c>
      <c r="C47">
        <v>2140.2000000476801</v>
      </c>
      <c r="D47" t="s">
        <v>272</v>
      </c>
      <c r="E47" t="s">
        <v>273</v>
      </c>
      <c r="F47">
        <v>1589543562.5</v>
      </c>
      <c r="G47">
        <f t="shared" si="0"/>
        <v>8.4578388749189892E-5</v>
      </c>
      <c r="H47">
        <f t="shared" si="1"/>
        <v>-0.32337530940006121</v>
      </c>
      <c r="I47">
        <f t="shared" si="2"/>
        <v>410.32716129032298</v>
      </c>
      <c r="J47">
        <f t="shared" si="3"/>
        <v>447.27248986803261</v>
      </c>
      <c r="K47">
        <f t="shared" si="4"/>
        <v>45.609092440682929</v>
      </c>
      <c r="L47">
        <f t="shared" si="5"/>
        <v>41.841718089424852</v>
      </c>
      <c r="M47">
        <f t="shared" si="6"/>
        <v>1.2460393681901502E-2</v>
      </c>
      <c r="N47">
        <f t="shared" si="7"/>
        <v>2.7769315832277099</v>
      </c>
      <c r="O47">
        <f t="shared" si="8"/>
        <v>1.2429415328293725E-2</v>
      </c>
      <c r="P47">
        <f t="shared" si="9"/>
        <v>7.7711613919672212E-3</v>
      </c>
      <c r="Q47">
        <f t="shared" si="10"/>
        <v>5.418844681103225E-3</v>
      </c>
      <c r="R47">
        <f t="shared" si="11"/>
        <v>15.08625968037177</v>
      </c>
      <c r="S47">
        <f t="shared" si="12"/>
        <v>15.0292064516129</v>
      </c>
      <c r="T47">
        <f t="shared" si="13"/>
        <v>1.7145955374496318</v>
      </c>
      <c r="U47">
        <f t="shared" si="14"/>
        <v>59.76561968705488</v>
      </c>
      <c r="V47">
        <f t="shared" si="15"/>
        <v>1.0300480485391299</v>
      </c>
      <c r="W47">
        <f t="shared" si="16"/>
        <v>1.7234792409627375</v>
      </c>
      <c r="X47">
        <f t="shared" si="17"/>
        <v>0.68454748891050188</v>
      </c>
      <c r="Y47">
        <f t="shared" si="18"/>
        <v>-3.729906943839274</v>
      </c>
      <c r="Z47">
        <f t="shared" si="19"/>
        <v>12.026054239340157</v>
      </c>
      <c r="AA47">
        <f t="shared" si="20"/>
        <v>0.82748560488769907</v>
      </c>
      <c r="AB47">
        <f t="shared" si="21"/>
        <v>9.1290517450696846</v>
      </c>
      <c r="AC47">
        <v>-1.2254505741067501E-3</v>
      </c>
      <c r="AD47">
        <v>2.3668538043294302E-2</v>
      </c>
      <c r="AE47">
        <v>2.6833181383963498</v>
      </c>
      <c r="AF47">
        <v>1</v>
      </c>
      <c r="AG47">
        <v>0</v>
      </c>
      <c r="AH47">
        <f t="shared" si="22"/>
        <v>1</v>
      </c>
      <c r="AI47">
        <f t="shared" si="23"/>
        <v>0</v>
      </c>
      <c r="AJ47">
        <f t="shared" si="24"/>
        <v>56109.5547101099</v>
      </c>
      <c r="AK47">
        <f t="shared" si="25"/>
        <v>2.8356068451612901E-2</v>
      </c>
      <c r="AL47">
        <f t="shared" si="26"/>
        <v>1.3894473541290321E-2</v>
      </c>
      <c r="AM47">
        <f t="shared" si="27"/>
        <v>0.49</v>
      </c>
      <c r="AN47">
        <f t="shared" si="28"/>
        <v>0.39</v>
      </c>
      <c r="AO47">
        <v>5.55</v>
      </c>
      <c r="AP47">
        <v>0.5</v>
      </c>
      <c r="AQ47" t="s">
        <v>195</v>
      </c>
      <c r="AR47">
        <v>1589543562.5</v>
      </c>
      <c r="AS47">
        <v>410.32716129032298</v>
      </c>
      <c r="AT47">
        <v>410.006741935484</v>
      </c>
      <c r="AU47">
        <v>10.101322580645199</v>
      </c>
      <c r="AV47">
        <v>10.008390322580601</v>
      </c>
      <c r="AW47">
        <v>500.00764516128999</v>
      </c>
      <c r="AX47">
        <v>101.87161290322599</v>
      </c>
      <c r="AY47">
        <v>9.9989361290322598E-2</v>
      </c>
      <c r="AZ47">
        <v>15.109535483870999</v>
      </c>
      <c r="BA47">
        <v>15.0292064516129</v>
      </c>
      <c r="BB47">
        <v>15.281438709677399</v>
      </c>
      <c r="BC47">
        <v>10003.6451612903</v>
      </c>
      <c r="BD47">
        <v>2.8356068451612901E-2</v>
      </c>
      <c r="BE47">
        <v>0.282605</v>
      </c>
      <c r="BF47">
        <v>1589543545</v>
      </c>
      <c r="BG47" t="s">
        <v>274</v>
      </c>
      <c r="BH47">
        <v>6</v>
      </c>
      <c r="BI47">
        <v>0.105</v>
      </c>
      <c r="BJ47">
        <v>-8.2000000000000003E-2</v>
      </c>
      <c r="BK47">
        <v>410</v>
      </c>
      <c r="BL47">
        <v>10</v>
      </c>
      <c r="BM47">
        <v>0.31</v>
      </c>
      <c r="BN47">
        <v>0.08</v>
      </c>
      <c r="BO47">
        <v>0.28417614772548999</v>
      </c>
      <c r="BP47">
        <v>0.44290965349685002</v>
      </c>
      <c r="BQ47">
        <v>9.3454291184115398E-2</v>
      </c>
      <c r="BR47">
        <v>0</v>
      </c>
      <c r="BS47">
        <v>7.8661447980392193E-2</v>
      </c>
      <c r="BT47">
        <v>0.16497290658382899</v>
      </c>
      <c r="BU47">
        <v>2.8863376874570999E-2</v>
      </c>
      <c r="BV47">
        <v>0</v>
      </c>
      <c r="BW47">
        <v>0</v>
      </c>
      <c r="BX47">
        <v>2</v>
      </c>
      <c r="BY47" t="s">
        <v>197</v>
      </c>
      <c r="BZ47">
        <v>100</v>
      </c>
      <c r="CA47">
        <v>100</v>
      </c>
      <c r="CB47">
        <v>0.105</v>
      </c>
      <c r="CC47">
        <v>-8.2000000000000003E-2</v>
      </c>
      <c r="CD47">
        <v>2</v>
      </c>
      <c r="CE47">
        <v>498.00299999999999</v>
      </c>
      <c r="CF47">
        <v>534.26700000000005</v>
      </c>
      <c r="CG47">
        <v>14.0006</v>
      </c>
      <c r="CH47">
        <v>20.7911</v>
      </c>
      <c r="CI47">
        <v>30.0002</v>
      </c>
      <c r="CJ47">
        <v>20.852399999999999</v>
      </c>
      <c r="CK47">
        <v>20.882200000000001</v>
      </c>
      <c r="CL47">
        <v>19.849</v>
      </c>
      <c r="CM47">
        <v>16.336600000000001</v>
      </c>
      <c r="CN47">
        <v>34.097099999999998</v>
      </c>
      <c r="CO47">
        <v>14</v>
      </c>
      <c r="CP47">
        <v>410</v>
      </c>
      <c r="CQ47">
        <v>10</v>
      </c>
      <c r="CR47">
        <v>100.045</v>
      </c>
      <c r="CS47">
        <v>107.422</v>
      </c>
    </row>
    <row r="48" spans="1:97" x14ac:dyDescent="0.25">
      <c r="A48">
        <v>32</v>
      </c>
      <c r="B48">
        <v>1589543575.5</v>
      </c>
      <c r="C48">
        <v>2145.2000000476801</v>
      </c>
      <c r="D48" t="s">
        <v>275</v>
      </c>
      <c r="E48" t="s">
        <v>276</v>
      </c>
      <c r="F48">
        <v>1589543567.14516</v>
      </c>
      <c r="G48">
        <f t="shared" si="0"/>
        <v>8.3631974977787401E-5</v>
      </c>
      <c r="H48">
        <f t="shared" si="1"/>
        <v>-0.32688762093771512</v>
      </c>
      <c r="I48">
        <f t="shared" si="2"/>
        <v>410.33093548387097</v>
      </c>
      <c r="J48">
        <f t="shared" si="3"/>
        <v>448.17265500118594</v>
      </c>
      <c r="K48">
        <f t="shared" si="4"/>
        <v>45.70112866531769</v>
      </c>
      <c r="L48">
        <f t="shared" si="5"/>
        <v>41.842327211728119</v>
      </c>
      <c r="M48">
        <f t="shared" si="6"/>
        <v>1.2329376409462025E-2</v>
      </c>
      <c r="N48">
        <f t="shared" si="7"/>
        <v>2.7765759711487417</v>
      </c>
      <c r="O48">
        <f t="shared" si="8"/>
        <v>1.2299041356503969E-2</v>
      </c>
      <c r="P48">
        <f t="shared" si="9"/>
        <v>7.6896200608874664E-3</v>
      </c>
      <c r="Q48">
        <f t="shared" si="10"/>
        <v>2.5579025472000001E-3</v>
      </c>
      <c r="R48">
        <f t="shared" si="11"/>
        <v>15.083532083596724</v>
      </c>
      <c r="S48">
        <f t="shared" si="12"/>
        <v>15.026303225806499</v>
      </c>
      <c r="T48">
        <f t="shared" si="13"/>
        <v>1.7142752202354363</v>
      </c>
      <c r="U48">
        <f t="shared" si="14"/>
        <v>59.786320590043573</v>
      </c>
      <c r="V48">
        <f t="shared" si="15"/>
        <v>1.030208172238213</v>
      </c>
      <c r="W48">
        <f t="shared" si="16"/>
        <v>1.7231503161105672</v>
      </c>
      <c r="X48">
        <f t="shared" si="17"/>
        <v>0.68406704799722329</v>
      </c>
      <c r="Y48">
        <f t="shared" si="18"/>
        <v>-3.6881700965204245</v>
      </c>
      <c r="Z48">
        <f t="shared" si="19"/>
        <v>12.014856721901699</v>
      </c>
      <c r="AA48">
        <f t="shared" si="20"/>
        <v>0.82679573501914838</v>
      </c>
      <c r="AB48">
        <f t="shared" si="21"/>
        <v>9.1560402629476236</v>
      </c>
      <c r="AC48">
        <v>-1.22520585329174E-3</v>
      </c>
      <c r="AD48">
        <v>2.3663811468398299E-2</v>
      </c>
      <c r="AE48">
        <v>2.68298122079515</v>
      </c>
      <c r="AF48">
        <v>1</v>
      </c>
      <c r="AG48">
        <v>0</v>
      </c>
      <c r="AH48">
        <f t="shared" si="22"/>
        <v>1</v>
      </c>
      <c r="AI48">
        <f t="shared" si="23"/>
        <v>0</v>
      </c>
      <c r="AJ48">
        <f t="shared" si="24"/>
        <v>56099.397850474379</v>
      </c>
      <c r="AK48">
        <f t="shared" si="25"/>
        <v>1.3385152000000001E-2</v>
      </c>
      <c r="AL48">
        <f t="shared" si="26"/>
        <v>6.55872448E-3</v>
      </c>
      <c r="AM48">
        <f t="shared" si="27"/>
        <v>0.49</v>
      </c>
      <c r="AN48">
        <f t="shared" si="28"/>
        <v>0.39</v>
      </c>
      <c r="AO48">
        <v>5.55</v>
      </c>
      <c r="AP48">
        <v>0.5</v>
      </c>
      <c r="AQ48" t="s">
        <v>195</v>
      </c>
      <c r="AR48">
        <v>1589543567.14516</v>
      </c>
      <c r="AS48">
        <v>410.33093548387097</v>
      </c>
      <c r="AT48">
        <v>410.00619354838699</v>
      </c>
      <c r="AU48">
        <v>10.1028387096774</v>
      </c>
      <c r="AV48">
        <v>10.0109483870968</v>
      </c>
      <c r="AW48">
        <v>500.01799999999997</v>
      </c>
      <c r="AX48">
        <v>101.872129032258</v>
      </c>
      <c r="AY48">
        <v>0.10001977096774201</v>
      </c>
      <c r="AZ48">
        <v>15.1065677419355</v>
      </c>
      <c r="BA48">
        <v>15.026303225806499</v>
      </c>
      <c r="BB48">
        <v>15.2783</v>
      </c>
      <c r="BC48">
        <v>10001.5967741935</v>
      </c>
      <c r="BD48">
        <v>1.3385152000000001E-2</v>
      </c>
      <c r="BE48">
        <v>0.282605</v>
      </c>
      <c r="BF48">
        <v>1589543545</v>
      </c>
      <c r="BG48" t="s">
        <v>274</v>
      </c>
      <c r="BH48">
        <v>6</v>
      </c>
      <c r="BI48">
        <v>0.105</v>
      </c>
      <c r="BJ48">
        <v>-8.2000000000000003E-2</v>
      </c>
      <c r="BK48">
        <v>410</v>
      </c>
      <c r="BL48">
        <v>10</v>
      </c>
      <c r="BM48">
        <v>0.31</v>
      </c>
      <c r="BN48">
        <v>0.08</v>
      </c>
      <c r="BO48">
        <v>0.32893407843137301</v>
      </c>
      <c r="BP48">
        <v>-1.4228014479634401E-2</v>
      </c>
      <c r="BQ48">
        <v>2.03474549777676E-2</v>
      </c>
      <c r="BR48">
        <v>1</v>
      </c>
      <c r="BS48">
        <v>9.1523356862745098E-2</v>
      </c>
      <c r="BT48">
        <v>2.1007015384612898E-3</v>
      </c>
      <c r="BU48">
        <v>3.5757857033354799E-3</v>
      </c>
      <c r="BV48">
        <v>1</v>
      </c>
      <c r="BW48">
        <v>2</v>
      </c>
      <c r="BX48">
        <v>2</v>
      </c>
      <c r="BY48" t="s">
        <v>200</v>
      </c>
      <c r="BZ48">
        <v>100</v>
      </c>
      <c r="CA48">
        <v>100</v>
      </c>
      <c r="CB48">
        <v>0.105</v>
      </c>
      <c r="CC48">
        <v>-8.2000000000000003E-2</v>
      </c>
      <c r="CD48">
        <v>2</v>
      </c>
      <c r="CE48">
        <v>498.04700000000003</v>
      </c>
      <c r="CF48">
        <v>534.58100000000002</v>
      </c>
      <c r="CG48">
        <v>14.0007</v>
      </c>
      <c r="CH48">
        <v>20.791699999999999</v>
      </c>
      <c r="CI48">
        <v>30.0001</v>
      </c>
      <c r="CJ48">
        <v>20.853300000000001</v>
      </c>
      <c r="CK48">
        <v>20.882200000000001</v>
      </c>
      <c r="CL48">
        <v>19.848700000000001</v>
      </c>
      <c r="CM48">
        <v>16.336600000000001</v>
      </c>
      <c r="CN48">
        <v>34.097099999999998</v>
      </c>
      <c r="CO48">
        <v>14</v>
      </c>
      <c r="CP48">
        <v>410</v>
      </c>
      <c r="CQ48">
        <v>10</v>
      </c>
      <c r="CR48">
        <v>100.04600000000001</v>
      </c>
      <c r="CS48">
        <v>107.422</v>
      </c>
    </row>
    <row r="49" spans="1:97" x14ac:dyDescent="0.25">
      <c r="A49">
        <v>33</v>
      </c>
      <c r="B49">
        <v>1589543580.5</v>
      </c>
      <c r="C49">
        <v>2150.2000000476801</v>
      </c>
      <c r="D49" t="s">
        <v>277</v>
      </c>
      <c r="E49" t="s">
        <v>278</v>
      </c>
      <c r="F49">
        <v>1589543571.9354801</v>
      </c>
      <c r="G49">
        <f t="shared" si="0"/>
        <v>7.9848252860392562E-5</v>
      </c>
      <c r="H49">
        <f t="shared" si="1"/>
        <v>-0.32862126035575051</v>
      </c>
      <c r="I49">
        <f t="shared" si="2"/>
        <v>410.33445161290302</v>
      </c>
      <c r="J49">
        <f t="shared" si="3"/>
        <v>450.36146438766343</v>
      </c>
      <c r="K49">
        <f t="shared" si="4"/>
        <v>45.924430183411936</v>
      </c>
      <c r="L49">
        <f t="shared" si="5"/>
        <v>41.842780444297681</v>
      </c>
      <c r="M49">
        <f t="shared" si="6"/>
        <v>1.1786157365092522E-2</v>
      </c>
      <c r="N49">
        <f t="shared" si="7"/>
        <v>2.7760860071999027</v>
      </c>
      <c r="O49">
        <f t="shared" si="8"/>
        <v>1.1758428359917342E-2</v>
      </c>
      <c r="P49">
        <f t="shared" si="9"/>
        <v>7.3515035819245352E-3</v>
      </c>
      <c r="Q49">
        <f t="shared" si="10"/>
        <v>1.7739383456516129E-3</v>
      </c>
      <c r="R49">
        <f t="shared" si="11"/>
        <v>15.080382533390539</v>
      </c>
      <c r="S49">
        <f t="shared" si="12"/>
        <v>15.0196096774194</v>
      </c>
      <c r="T49">
        <f t="shared" si="13"/>
        <v>1.7135369114411461</v>
      </c>
      <c r="U49">
        <f t="shared" si="14"/>
        <v>59.812799831892725</v>
      </c>
      <c r="V49">
        <f t="shared" si="15"/>
        <v>1.030387145961384</v>
      </c>
      <c r="W49">
        <f t="shared" si="16"/>
        <v>1.7226866972576869</v>
      </c>
      <c r="X49">
        <f t="shared" si="17"/>
        <v>0.68314976547976203</v>
      </c>
      <c r="Y49">
        <f t="shared" si="18"/>
        <v>-3.5213079511433119</v>
      </c>
      <c r="Z49">
        <f t="shared" si="19"/>
        <v>12.388345776520266</v>
      </c>
      <c r="AA49">
        <f t="shared" si="20"/>
        <v>0.85259934714453711</v>
      </c>
      <c r="AB49">
        <f t="shared" si="21"/>
        <v>9.7214111108671428</v>
      </c>
      <c r="AC49">
        <v>-1.22486872673761E-3</v>
      </c>
      <c r="AD49">
        <v>2.3657300155057299E-2</v>
      </c>
      <c r="AE49">
        <v>2.6825170102946698</v>
      </c>
      <c r="AF49">
        <v>1</v>
      </c>
      <c r="AG49">
        <v>0</v>
      </c>
      <c r="AH49">
        <f t="shared" si="22"/>
        <v>1</v>
      </c>
      <c r="AI49">
        <f t="shared" si="23"/>
        <v>0</v>
      </c>
      <c r="AJ49">
        <f t="shared" si="24"/>
        <v>56085.412058175585</v>
      </c>
      <c r="AK49">
        <f t="shared" si="25"/>
        <v>9.28277522580645E-3</v>
      </c>
      <c r="AL49">
        <f t="shared" si="26"/>
        <v>4.5485598606451608E-3</v>
      </c>
      <c r="AM49">
        <f t="shared" si="27"/>
        <v>0.49</v>
      </c>
      <c r="AN49">
        <f t="shared" si="28"/>
        <v>0.39</v>
      </c>
      <c r="AO49">
        <v>5.55</v>
      </c>
      <c r="AP49">
        <v>0.5</v>
      </c>
      <c r="AQ49" t="s">
        <v>195</v>
      </c>
      <c r="AR49">
        <v>1589543571.9354801</v>
      </c>
      <c r="AS49">
        <v>410.33445161290302</v>
      </c>
      <c r="AT49">
        <v>410.00606451612902</v>
      </c>
      <c r="AU49">
        <v>10.1045709677419</v>
      </c>
      <c r="AV49">
        <v>10.016838709677399</v>
      </c>
      <c r="AW49">
        <v>500.02119354838698</v>
      </c>
      <c r="AX49">
        <v>101.87235483871</v>
      </c>
      <c r="AY49">
        <v>0.10002471612903201</v>
      </c>
      <c r="AZ49">
        <v>15.102383870967699</v>
      </c>
      <c r="BA49">
        <v>15.0196096774194</v>
      </c>
      <c r="BB49">
        <v>15.2742161290323</v>
      </c>
      <c r="BC49">
        <v>9998.8225806451592</v>
      </c>
      <c r="BD49">
        <v>9.28277522580645E-3</v>
      </c>
      <c r="BE49">
        <v>0.282605</v>
      </c>
      <c r="BF49">
        <v>1589543545</v>
      </c>
      <c r="BG49" t="s">
        <v>274</v>
      </c>
      <c r="BH49">
        <v>6</v>
      </c>
      <c r="BI49">
        <v>0.105</v>
      </c>
      <c r="BJ49">
        <v>-8.2000000000000003E-2</v>
      </c>
      <c r="BK49">
        <v>410</v>
      </c>
      <c r="BL49">
        <v>10</v>
      </c>
      <c r="BM49">
        <v>0.31</v>
      </c>
      <c r="BN49">
        <v>0.08</v>
      </c>
      <c r="BO49">
        <v>0.32877254901960801</v>
      </c>
      <c r="BP49">
        <v>5.1815326696831497E-2</v>
      </c>
      <c r="BQ49">
        <v>1.8552031974025E-2</v>
      </c>
      <c r="BR49">
        <v>1</v>
      </c>
      <c r="BS49">
        <v>8.9643664705882406E-2</v>
      </c>
      <c r="BT49">
        <v>-3.60926519457015E-2</v>
      </c>
      <c r="BU49">
        <v>5.4581507469832298E-3</v>
      </c>
      <c r="BV49">
        <v>1</v>
      </c>
      <c r="BW49">
        <v>2</v>
      </c>
      <c r="BX49">
        <v>2</v>
      </c>
      <c r="BY49" t="s">
        <v>200</v>
      </c>
      <c r="BZ49">
        <v>100</v>
      </c>
      <c r="CA49">
        <v>100</v>
      </c>
      <c r="CB49">
        <v>0.105</v>
      </c>
      <c r="CC49">
        <v>-8.2000000000000003E-2</v>
      </c>
      <c r="CD49">
        <v>2</v>
      </c>
      <c r="CE49">
        <v>498.08300000000003</v>
      </c>
      <c r="CF49">
        <v>534.67499999999995</v>
      </c>
      <c r="CG49">
        <v>14.0006</v>
      </c>
      <c r="CH49">
        <v>20.791699999999999</v>
      </c>
      <c r="CI49">
        <v>30.0001</v>
      </c>
      <c r="CJ49">
        <v>20.853300000000001</v>
      </c>
      <c r="CK49">
        <v>20.883299999999998</v>
      </c>
      <c r="CL49">
        <v>19.849299999999999</v>
      </c>
      <c r="CM49">
        <v>16.336600000000001</v>
      </c>
      <c r="CN49">
        <v>34.097099999999998</v>
      </c>
      <c r="CO49">
        <v>14</v>
      </c>
      <c r="CP49">
        <v>410</v>
      </c>
      <c r="CQ49">
        <v>10</v>
      </c>
      <c r="CR49">
        <v>100.04600000000001</v>
      </c>
      <c r="CS49">
        <v>107.422</v>
      </c>
    </row>
    <row r="50" spans="1:97" x14ac:dyDescent="0.25">
      <c r="A50">
        <v>34</v>
      </c>
      <c r="B50">
        <v>1589543585.5</v>
      </c>
      <c r="C50">
        <v>2155.2000000476801</v>
      </c>
      <c r="D50" t="s">
        <v>279</v>
      </c>
      <c r="E50" t="s">
        <v>280</v>
      </c>
      <c r="F50">
        <v>1589543576.87097</v>
      </c>
      <c r="G50">
        <f t="shared" si="0"/>
        <v>7.5923218394216053E-5</v>
      </c>
      <c r="H50">
        <f t="shared" si="1"/>
        <v>-0.33680527103256325</v>
      </c>
      <c r="I50">
        <f t="shared" si="2"/>
        <v>410.33438709677398</v>
      </c>
      <c r="J50">
        <f t="shared" si="3"/>
        <v>453.74713982582313</v>
      </c>
      <c r="K50">
        <f t="shared" si="4"/>
        <v>46.269610034372285</v>
      </c>
      <c r="L50">
        <f t="shared" si="5"/>
        <v>41.84271460520705</v>
      </c>
      <c r="M50">
        <f t="shared" si="6"/>
        <v>1.1225746748340509E-2</v>
      </c>
      <c r="N50">
        <f t="shared" si="7"/>
        <v>2.7769221995589923</v>
      </c>
      <c r="O50">
        <f t="shared" si="8"/>
        <v>1.1200596499903574E-2</v>
      </c>
      <c r="P50">
        <f t="shared" si="9"/>
        <v>7.0026277230208125E-3</v>
      </c>
      <c r="Q50">
        <f t="shared" si="10"/>
        <v>1.6110519058064523E-3</v>
      </c>
      <c r="R50">
        <f t="shared" si="11"/>
        <v>15.075385499385398</v>
      </c>
      <c r="S50">
        <f t="shared" si="12"/>
        <v>15.010445161290299</v>
      </c>
      <c r="T50">
        <f t="shared" si="13"/>
        <v>1.7125265041811846</v>
      </c>
      <c r="U50">
        <f t="shared" si="14"/>
        <v>59.848865902326878</v>
      </c>
      <c r="V50">
        <f t="shared" si="15"/>
        <v>1.0306050914426608</v>
      </c>
      <c r="W50">
        <f t="shared" si="16"/>
        <v>1.7220127330810318</v>
      </c>
      <c r="X50">
        <f t="shared" si="17"/>
        <v>0.6819214127385238</v>
      </c>
      <c r="Y50">
        <f t="shared" si="18"/>
        <v>-3.3482139311849282</v>
      </c>
      <c r="Z50">
        <f t="shared" si="19"/>
        <v>12.853278933571637</v>
      </c>
      <c r="AA50">
        <f t="shared" si="20"/>
        <v>0.88426071417760088</v>
      </c>
      <c r="AB50">
        <f t="shared" si="21"/>
        <v>10.390936768470116</v>
      </c>
      <c r="AC50">
        <v>-1.2254441161679199E-3</v>
      </c>
      <c r="AD50">
        <v>2.36684133136855E-2</v>
      </c>
      <c r="AE50">
        <v>2.6833092480562999</v>
      </c>
      <c r="AF50">
        <v>0</v>
      </c>
      <c r="AG50">
        <v>0</v>
      </c>
      <c r="AH50">
        <f t="shared" si="22"/>
        <v>1</v>
      </c>
      <c r="AI50">
        <f t="shared" si="23"/>
        <v>0</v>
      </c>
      <c r="AJ50">
        <f t="shared" si="24"/>
        <v>56111.86268594901</v>
      </c>
      <c r="AK50">
        <f t="shared" si="25"/>
        <v>8.4304129032258101E-3</v>
      </c>
      <c r="AL50">
        <f t="shared" si="26"/>
        <v>4.1309023225806468E-3</v>
      </c>
      <c r="AM50">
        <f t="shared" si="27"/>
        <v>0.49</v>
      </c>
      <c r="AN50">
        <f t="shared" si="28"/>
        <v>0.39</v>
      </c>
      <c r="AO50">
        <v>5.55</v>
      </c>
      <c r="AP50">
        <v>0.5</v>
      </c>
      <c r="AQ50" t="s">
        <v>195</v>
      </c>
      <c r="AR50">
        <v>1589543576.87097</v>
      </c>
      <c r="AS50">
        <v>410.33438709677398</v>
      </c>
      <c r="AT50">
        <v>409.99512903225798</v>
      </c>
      <c r="AU50">
        <v>10.106722580645201</v>
      </c>
      <c r="AV50">
        <v>10.023303225806499</v>
      </c>
      <c r="AW50">
        <v>500.02203225806397</v>
      </c>
      <c r="AX50">
        <v>101.87222580645199</v>
      </c>
      <c r="AY50">
        <v>0.100009329032258</v>
      </c>
      <c r="AZ50">
        <v>15.096299999999999</v>
      </c>
      <c r="BA50">
        <v>15.010445161290299</v>
      </c>
      <c r="BB50">
        <v>15.2678322580645</v>
      </c>
      <c r="BC50">
        <v>10003.532258064501</v>
      </c>
      <c r="BD50">
        <v>8.4304129032258101E-3</v>
      </c>
      <c r="BE50">
        <v>0.282605</v>
      </c>
      <c r="BF50">
        <v>1589543545</v>
      </c>
      <c r="BG50" t="s">
        <v>274</v>
      </c>
      <c r="BH50">
        <v>6</v>
      </c>
      <c r="BI50">
        <v>0.105</v>
      </c>
      <c r="BJ50">
        <v>-8.2000000000000003E-2</v>
      </c>
      <c r="BK50">
        <v>410</v>
      </c>
      <c r="BL50">
        <v>10</v>
      </c>
      <c r="BM50">
        <v>0.31</v>
      </c>
      <c r="BN50">
        <v>0.08</v>
      </c>
      <c r="BO50">
        <v>0.33052343137254903</v>
      </c>
      <c r="BP50">
        <v>7.8114982805429806E-2</v>
      </c>
      <c r="BQ50">
        <v>1.7782915005376002E-2</v>
      </c>
      <c r="BR50">
        <v>1</v>
      </c>
      <c r="BS50">
        <v>8.6661823529411805E-2</v>
      </c>
      <c r="BT50">
        <v>-5.0246436923076697E-2</v>
      </c>
      <c r="BU50">
        <v>6.7210231596961396E-3</v>
      </c>
      <c r="BV50">
        <v>1</v>
      </c>
      <c r="BW50">
        <v>2</v>
      </c>
      <c r="BX50">
        <v>2</v>
      </c>
      <c r="BY50" t="s">
        <v>200</v>
      </c>
      <c r="BZ50">
        <v>100</v>
      </c>
      <c r="CA50">
        <v>100</v>
      </c>
      <c r="CB50">
        <v>0.105</v>
      </c>
      <c r="CC50">
        <v>-8.2000000000000003E-2</v>
      </c>
      <c r="CD50">
        <v>2</v>
      </c>
      <c r="CE50">
        <v>498.40699999999998</v>
      </c>
      <c r="CF50">
        <v>535.18799999999999</v>
      </c>
      <c r="CG50">
        <v>14.0001</v>
      </c>
      <c r="CH50">
        <v>20.791699999999999</v>
      </c>
      <c r="CI50">
        <v>30.0002</v>
      </c>
      <c r="CJ50">
        <v>20.853300000000001</v>
      </c>
      <c r="CK50">
        <v>20.883900000000001</v>
      </c>
      <c r="CL50">
        <v>19.848299999999998</v>
      </c>
      <c r="CM50">
        <v>16.336600000000001</v>
      </c>
      <c r="CN50">
        <v>34.097099999999998</v>
      </c>
      <c r="CO50">
        <v>14</v>
      </c>
      <c r="CP50">
        <v>410</v>
      </c>
      <c r="CQ50">
        <v>10</v>
      </c>
      <c r="CR50">
        <v>100.04600000000001</v>
      </c>
      <c r="CS50">
        <v>107.42100000000001</v>
      </c>
    </row>
    <row r="51" spans="1:97" x14ac:dyDescent="0.25">
      <c r="A51">
        <v>35</v>
      </c>
      <c r="B51">
        <v>1589543590.5</v>
      </c>
      <c r="C51">
        <v>2160.2000000476801</v>
      </c>
      <c r="D51" t="s">
        <v>281</v>
      </c>
      <c r="E51" t="s">
        <v>282</v>
      </c>
      <c r="F51">
        <v>1589543581.8741901</v>
      </c>
      <c r="G51">
        <f t="shared" si="0"/>
        <v>7.2885619745839491E-5</v>
      </c>
      <c r="H51">
        <f t="shared" si="1"/>
        <v>-0.33104632756032737</v>
      </c>
      <c r="I51">
        <f t="shared" si="2"/>
        <v>410.34319354838698</v>
      </c>
      <c r="J51">
        <f t="shared" si="3"/>
        <v>454.81426245856233</v>
      </c>
      <c r="K51">
        <f t="shared" si="4"/>
        <v>46.376376004303978</v>
      </c>
      <c r="L51">
        <f t="shared" si="5"/>
        <v>41.841762243638307</v>
      </c>
      <c r="M51">
        <f t="shared" si="6"/>
        <v>1.0796096243215668E-2</v>
      </c>
      <c r="N51">
        <f t="shared" si="7"/>
        <v>2.7778886442891393</v>
      </c>
      <c r="O51">
        <f t="shared" si="8"/>
        <v>1.0772840258305249E-2</v>
      </c>
      <c r="P51">
        <f t="shared" si="9"/>
        <v>6.7351104037077728E-3</v>
      </c>
      <c r="Q51">
        <f t="shared" si="10"/>
        <v>3.2299075342258014E-3</v>
      </c>
      <c r="R51">
        <f t="shared" si="11"/>
        <v>15.067348873711108</v>
      </c>
      <c r="S51">
        <f t="shared" si="12"/>
        <v>15.0006096774194</v>
      </c>
      <c r="T51">
        <f t="shared" si="13"/>
        <v>1.7114427037111135</v>
      </c>
      <c r="U51">
        <f t="shared" si="14"/>
        <v>59.896639988161397</v>
      </c>
      <c r="V51">
        <f t="shared" si="15"/>
        <v>1.0308381189810354</v>
      </c>
      <c r="W51">
        <f t="shared" si="16"/>
        <v>1.7210282900422815</v>
      </c>
      <c r="X51">
        <f t="shared" si="17"/>
        <v>0.68060458473007812</v>
      </c>
      <c r="Y51">
        <f t="shared" si="18"/>
        <v>-3.2142558307915214</v>
      </c>
      <c r="Z51">
        <f t="shared" si="19"/>
        <v>12.999301028891548</v>
      </c>
      <c r="AA51">
        <f t="shared" si="20"/>
        <v>0.89390821755128591</v>
      </c>
      <c r="AB51">
        <f t="shared" si="21"/>
        <v>10.682183323185537</v>
      </c>
      <c r="AC51">
        <v>-1.2261093472589E-3</v>
      </c>
      <c r="AD51">
        <v>2.36812616877588E-2</v>
      </c>
      <c r="AE51">
        <v>2.68422487509102</v>
      </c>
      <c r="AF51">
        <v>1</v>
      </c>
      <c r="AG51">
        <v>0</v>
      </c>
      <c r="AH51">
        <f t="shared" si="22"/>
        <v>1</v>
      </c>
      <c r="AI51">
        <f t="shared" si="23"/>
        <v>0</v>
      </c>
      <c r="AJ51">
        <f t="shared" si="24"/>
        <v>56142.704008153625</v>
      </c>
      <c r="AK51">
        <f t="shared" si="25"/>
        <v>1.6901661612903199E-2</v>
      </c>
      <c r="AL51">
        <f t="shared" si="26"/>
        <v>8.2818141903225669E-3</v>
      </c>
      <c r="AM51">
        <f t="shared" si="27"/>
        <v>0.49</v>
      </c>
      <c r="AN51">
        <f t="shared" si="28"/>
        <v>0.39</v>
      </c>
      <c r="AO51">
        <v>5.55</v>
      </c>
      <c r="AP51">
        <v>0.5</v>
      </c>
      <c r="AQ51" t="s">
        <v>195</v>
      </c>
      <c r="AR51">
        <v>1589543581.8741901</v>
      </c>
      <c r="AS51">
        <v>410.34319354838698</v>
      </c>
      <c r="AT51">
        <v>410.00893548387103</v>
      </c>
      <c r="AU51">
        <v>10.1094548387097</v>
      </c>
      <c r="AV51">
        <v>10.029370967741899</v>
      </c>
      <c r="AW51">
        <v>500.00799999999998</v>
      </c>
      <c r="AX51">
        <v>101.86774193548401</v>
      </c>
      <c r="AY51">
        <v>9.9983864516129006E-2</v>
      </c>
      <c r="AZ51">
        <v>15.0874096774194</v>
      </c>
      <c r="BA51">
        <v>15.0006096774194</v>
      </c>
      <c r="BB51">
        <v>15.258335483871001</v>
      </c>
      <c r="BC51">
        <v>10009.4032258065</v>
      </c>
      <c r="BD51">
        <v>1.6901661612903199E-2</v>
      </c>
      <c r="BE51">
        <v>0.282605</v>
      </c>
      <c r="BF51">
        <v>1589543545</v>
      </c>
      <c r="BG51" t="s">
        <v>274</v>
      </c>
      <c r="BH51">
        <v>6</v>
      </c>
      <c r="BI51">
        <v>0.105</v>
      </c>
      <c r="BJ51">
        <v>-8.2000000000000003E-2</v>
      </c>
      <c r="BK51">
        <v>410</v>
      </c>
      <c r="BL51">
        <v>10</v>
      </c>
      <c r="BM51">
        <v>0.31</v>
      </c>
      <c r="BN51">
        <v>0.08</v>
      </c>
      <c r="BO51">
        <v>0.331270196078431</v>
      </c>
      <c r="BP51">
        <v>2.6886499986571701E-2</v>
      </c>
      <c r="BQ51">
        <v>1.7372875231368299E-2</v>
      </c>
      <c r="BR51">
        <v>1</v>
      </c>
      <c r="BS51">
        <v>8.4102501960784296E-2</v>
      </c>
      <c r="BT51">
        <v>-4.3646865746442297E-2</v>
      </c>
      <c r="BU51">
        <v>6.2744196990478802E-3</v>
      </c>
      <c r="BV51">
        <v>1</v>
      </c>
      <c r="BW51">
        <v>2</v>
      </c>
      <c r="BX51">
        <v>2</v>
      </c>
      <c r="BY51" t="s">
        <v>200</v>
      </c>
      <c r="BZ51">
        <v>100</v>
      </c>
      <c r="CA51">
        <v>100</v>
      </c>
      <c r="CB51">
        <v>0.105</v>
      </c>
      <c r="CC51">
        <v>-8.2000000000000003E-2</v>
      </c>
      <c r="CD51">
        <v>2</v>
      </c>
      <c r="CE51">
        <v>497.94900000000001</v>
      </c>
      <c r="CF51">
        <v>534.452</v>
      </c>
      <c r="CG51">
        <v>13.999599999999999</v>
      </c>
      <c r="CH51">
        <v>20.7925</v>
      </c>
      <c r="CI51">
        <v>30</v>
      </c>
      <c r="CJ51">
        <v>20.853300000000001</v>
      </c>
      <c r="CK51">
        <v>20.883900000000001</v>
      </c>
      <c r="CL51">
        <v>19.851299999999998</v>
      </c>
      <c r="CM51">
        <v>16.336600000000001</v>
      </c>
      <c r="CN51">
        <v>34.097099999999998</v>
      </c>
      <c r="CO51">
        <v>14</v>
      </c>
      <c r="CP51">
        <v>410</v>
      </c>
      <c r="CQ51">
        <v>10</v>
      </c>
      <c r="CR51">
        <v>100.048</v>
      </c>
      <c r="CS51">
        <v>107.42100000000001</v>
      </c>
    </row>
    <row r="52" spans="1:97" x14ac:dyDescent="0.25">
      <c r="A52">
        <v>36</v>
      </c>
      <c r="B52">
        <v>1589543595.5</v>
      </c>
      <c r="C52">
        <v>2165.2000000476801</v>
      </c>
      <c r="D52" t="s">
        <v>283</v>
      </c>
      <c r="E52" t="s">
        <v>284</v>
      </c>
      <c r="F52">
        <v>1589543586.8741901</v>
      </c>
      <c r="G52">
        <f t="shared" si="0"/>
        <v>7.1996397934334931E-5</v>
      </c>
      <c r="H52">
        <f t="shared" si="1"/>
        <v>-0.34965937733221947</v>
      </c>
      <c r="I52">
        <f t="shared" si="2"/>
        <v>410.34164516128999</v>
      </c>
      <c r="J52">
        <f t="shared" si="3"/>
        <v>458.11078757742905</v>
      </c>
      <c r="K52">
        <f t="shared" si="4"/>
        <v>46.712426289880206</v>
      </c>
      <c r="L52">
        <f t="shared" si="5"/>
        <v>41.841524742582465</v>
      </c>
      <c r="M52">
        <f t="shared" si="6"/>
        <v>1.0684025357717574E-2</v>
      </c>
      <c r="N52">
        <f t="shared" si="7"/>
        <v>2.7773686405520706</v>
      </c>
      <c r="O52">
        <f t="shared" si="8"/>
        <v>1.0661244888460153E-2</v>
      </c>
      <c r="P52">
        <f t="shared" si="9"/>
        <v>6.6653207020396232E-3</v>
      </c>
      <c r="Q52">
        <f t="shared" si="10"/>
        <v>5.1684928808709736E-3</v>
      </c>
      <c r="R52">
        <f t="shared" si="11"/>
        <v>15.056476554409159</v>
      </c>
      <c r="S52">
        <f t="shared" si="12"/>
        <v>14.991464516129</v>
      </c>
      <c r="T52">
        <f t="shared" si="13"/>
        <v>1.7104355126141542</v>
      </c>
      <c r="U52">
        <f t="shared" si="14"/>
        <v>59.954518343505967</v>
      </c>
      <c r="V52">
        <f t="shared" si="15"/>
        <v>1.0310960102607938</v>
      </c>
      <c r="W52">
        <f t="shared" si="16"/>
        <v>1.7197970040442796</v>
      </c>
      <c r="X52">
        <f t="shared" si="17"/>
        <v>0.67933950235336038</v>
      </c>
      <c r="Y52">
        <f t="shared" si="18"/>
        <v>-3.1750411489041706</v>
      </c>
      <c r="Z52">
        <f t="shared" si="19"/>
        <v>12.700298710777481</v>
      </c>
      <c r="AA52">
        <f t="shared" si="20"/>
        <v>0.87341837244664022</v>
      </c>
      <c r="AB52">
        <f t="shared" si="21"/>
        <v>10.403844427200822</v>
      </c>
      <c r="AC52">
        <v>-1.2257513855104499E-3</v>
      </c>
      <c r="AD52">
        <v>2.3674347960318198E-2</v>
      </c>
      <c r="AE52">
        <v>2.6837322164244899</v>
      </c>
      <c r="AF52">
        <v>0</v>
      </c>
      <c r="AG52">
        <v>0</v>
      </c>
      <c r="AH52">
        <f t="shared" si="22"/>
        <v>1</v>
      </c>
      <c r="AI52">
        <f t="shared" si="23"/>
        <v>0</v>
      </c>
      <c r="AJ52">
        <f t="shared" si="24"/>
        <v>56129.149469076307</v>
      </c>
      <c r="AK52">
        <f t="shared" si="25"/>
        <v>2.70460119354839E-2</v>
      </c>
      <c r="AL52">
        <f t="shared" si="26"/>
        <v>1.3252545848387112E-2</v>
      </c>
      <c r="AM52">
        <f t="shared" si="27"/>
        <v>0.49</v>
      </c>
      <c r="AN52">
        <f t="shared" si="28"/>
        <v>0.39</v>
      </c>
      <c r="AO52">
        <v>5.55</v>
      </c>
      <c r="AP52">
        <v>0.5</v>
      </c>
      <c r="AQ52" t="s">
        <v>195</v>
      </c>
      <c r="AR52">
        <v>1589543586.8741901</v>
      </c>
      <c r="AS52">
        <v>410.34164516128999</v>
      </c>
      <c r="AT52">
        <v>409.98632258064498</v>
      </c>
      <c r="AU52">
        <v>10.1120032258065</v>
      </c>
      <c r="AV52">
        <v>10.0328967741935</v>
      </c>
      <c r="AW52">
        <v>500.00909677419401</v>
      </c>
      <c r="AX52">
        <v>101.867548387097</v>
      </c>
      <c r="AY52">
        <v>9.9983390322580606E-2</v>
      </c>
      <c r="AZ52">
        <v>15.0762838709677</v>
      </c>
      <c r="BA52">
        <v>14.991464516129</v>
      </c>
      <c r="BB52">
        <v>15.246664516129</v>
      </c>
      <c r="BC52">
        <v>10006.5</v>
      </c>
      <c r="BD52">
        <v>2.70460119354839E-2</v>
      </c>
      <c r="BE52">
        <v>0.282605</v>
      </c>
      <c r="BF52">
        <v>1589543545</v>
      </c>
      <c r="BG52" t="s">
        <v>274</v>
      </c>
      <c r="BH52">
        <v>6</v>
      </c>
      <c r="BI52">
        <v>0.105</v>
      </c>
      <c r="BJ52">
        <v>-8.2000000000000003E-2</v>
      </c>
      <c r="BK52">
        <v>410</v>
      </c>
      <c r="BL52">
        <v>10</v>
      </c>
      <c r="BM52">
        <v>0.31</v>
      </c>
      <c r="BN52">
        <v>0.08</v>
      </c>
      <c r="BO52">
        <v>0.34986976470588199</v>
      </c>
      <c r="BP52">
        <v>0.11939897774085501</v>
      </c>
      <c r="BQ52">
        <v>3.1295396041520498E-2</v>
      </c>
      <c r="BR52">
        <v>0</v>
      </c>
      <c r="BS52">
        <v>8.1618274509803898E-2</v>
      </c>
      <c r="BT52">
        <v>-2.41784551517134E-2</v>
      </c>
      <c r="BU52">
        <v>4.6790442208137599E-3</v>
      </c>
      <c r="BV52">
        <v>1</v>
      </c>
      <c r="BW52">
        <v>1</v>
      </c>
      <c r="BX52">
        <v>2</v>
      </c>
      <c r="BY52" t="s">
        <v>220</v>
      </c>
      <c r="BZ52">
        <v>100</v>
      </c>
      <c r="CA52">
        <v>100</v>
      </c>
      <c r="CB52">
        <v>0.105</v>
      </c>
      <c r="CC52">
        <v>-8.2000000000000003E-2</v>
      </c>
      <c r="CD52">
        <v>2</v>
      </c>
      <c r="CE52">
        <v>498.19099999999997</v>
      </c>
      <c r="CF52">
        <v>534.69500000000005</v>
      </c>
      <c r="CG52">
        <v>13.9992</v>
      </c>
      <c r="CH52">
        <v>20.792400000000001</v>
      </c>
      <c r="CI52">
        <v>30.0001</v>
      </c>
      <c r="CJ52">
        <v>20.853300000000001</v>
      </c>
      <c r="CK52">
        <v>20.883900000000001</v>
      </c>
      <c r="CL52">
        <v>19.8504</v>
      </c>
      <c r="CM52">
        <v>16.336600000000001</v>
      </c>
      <c r="CN52">
        <v>34.4694</v>
      </c>
      <c r="CO52">
        <v>14</v>
      </c>
      <c r="CP52">
        <v>410</v>
      </c>
      <c r="CQ52">
        <v>10</v>
      </c>
      <c r="CR52">
        <v>100.04900000000001</v>
      </c>
      <c r="CS52">
        <v>107.42100000000001</v>
      </c>
    </row>
    <row r="53" spans="1:97" x14ac:dyDescent="0.25">
      <c r="A53">
        <v>37</v>
      </c>
      <c r="B53">
        <v>1589543959.5999999</v>
      </c>
      <c r="C53">
        <v>2529.2999999523199</v>
      </c>
      <c r="D53" t="s">
        <v>287</v>
      </c>
      <c r="E53" t="s">
        <v>288</v>
      </c>
      <c r="F53">
        <v>1589543951.5193501</v>
      </c>
      <c r="G53">
        <f t="shared" si="0"/>
        <v>4.3822414357966126E-4</v>
      </c>
      <c r="H53">
        <f t="shared" si="1"/>
        <v>-0.5375275744634016</v>
      </c>
      <c r="I53">
        <f t="shared" si="2"/>
        <v>410.45709677419399</v>
      </c>
      <c r="J53">
        <f t="shared" si="3"/>
        <v>418.53563267404832</v>
      </c>
      <c r="K53">
        <f t="shared" si="4"/>
        <v>42.680681188359827</v>
      </c>
      <c r="L53">
        <f t="shared" si="5"/>
        <v>41.856862645103497</v>
      </c>
      <c r="M53">
        <f t="shared" si="6"/>
        <v>7.1343970461887327E-2</v>
      </c>
      <c r="N53">
        <f t="shared" si="7"/>
        <v>2.7825019013856216</v>
      </c>
      <c r="O53">
        <f t="shared" si="8"/>
        <v>7.0343092444802899E-2</v>
      </c>
      <c r="P53">
        <f t="shared" si="9"/>
        <v>4.4053187907688307E-2</v>
      </c>
      <c r="Q53">
        <f t="shared" si="10"/>
        <v>-1.871230536541935E-3</v>
      </c>
      <c r="R53">
        <f t="shared" si="11"/>
        <v>14.914934721224791</v>
      </c>
      <c r="S53">
        <f t="shared" si="12"/>
        <v>14.9729225806452</v>
      </c>
      <c r="T53">
        <f t="shared" si="13"/>
        <v>1.7083950175999445</v>
      </c>
      <c r="U53">
        <f t="shared" si="14"/>
        <v>63.067679675861889</v>
      </c>
      <c r="V53">
        <f t="shared" si="15"/>
        <v>1.0817936623423812</v>
      </c>
      <c r="W53">
        <f t="shared" si="16"/>
        <v>1.7152900945496807</v>
      </c>
      <c r="X53">
        <f t="shared" si="17"/>
        <v>0.62660135525756333</v>
      </c>
      <c r="Y53">
        <f t="shared" si="18"/>
        <v>-19.32568473186306</v>
      </c>
      <c r="Z53">
        <f t="shared" si="19"/>
        <v>9.3872538529072891</v>
      </c>
      <c r="AA53">
        <f t="shared" si="20"/>
        <v>0.64418531468212614</v>
      </c>
      <c r="AB53">
        <f t="shared" si="21"/>
        <v>-9.2961167948101853</v>
      </c>
      <c r="AC53">
        <v>-1.22451020956462E-3</v>
      </c>
      <c r="AD53">
        <v>2.3650375700062998E-2</v>
      </c>
      <c r="AE53">
        <v>2.6820232516732698</v>
      </c>
      <c r="AF53">
        <v>1</v>
      </c>
      <c r="AG53">
        <v>0</v>
      </c>
      <c r="AH53">
        <f t="shared" si="22"/>
        <v>1</v>
      </c>
      <c r="AI53">
        <f t="shared" si="23"/>
        <v>0</v>
      </c>
      <c r="AJ53">
        <f t="shared" si="24"/>
        <v>56082.772428979653</v>
      </c>
      <c r="AK53">
        <f t="shared" si="25"/>
        <v>-9.7918918709677394E-3</v>
      </c>
      <c r="AL53">
        <f t="shared" si="26"/>
        <v>-4.7980270167741921E-3</v>
      </c>
      <c r="AM53">
        <f t="shared" si="27"/>
        <v>0.49</v>
      </c>
      <c r="AN53">
        <f t="shared" si="28"/>
        <v>0.39</v>
      </c>
      <c r="AO53">
        <v>6.31</v>
      </c>
      <c r="AP53">
        <v>0.5</v>
      </c>
      <c r="AQ53" t="s">
        <v>195</v>
      </c>
      <c r="AR53">
        <v>1589543951.5193501</v>
      </c>
      <c r="AS53">
        <v>410.45709677419399</v>
      </c>
      <c r="AT53">
        <v>410.00574193548402</v>
      </c>
      <c r="AU53">
        <v>10.608293548387101</v>
      </c>
      <c r="AV53">
        <v>10.0611290322581</v>
      </c>
      <c r="AW53">
        <v>500.00690322580601</v>
      </c>
      <c r="AX53">
        <v>101.876225806452</v>
      </c>
      <c r="AY53">
        <v>9.9992838709677401E-2</v>
      </c>
      <c r="AZ53">
        <v>15.035500000000001</v>
      </c>
      <c r="BA53">
        <v>14.9729225806452</v>
      </c>
      <c r="BB53">
        <v>15.2118032258065</v>
      </c>
      <c r="BC53">
        <v>9995.5161290322594</v>
      </c>
      <c r="BD53">
        <v>-9.7918918709677394E-3</v>
      </c>
      <c r="BE53">
        <v>0.282605</v>
      </c>
      <c r="BF53">
        <v>1589543930.0999999</v>
      </c>
      <c r="BG53" t="s">
        <v>289</v>
      </c>
      <c r="BH53">
        <v>7</v>
      </c>
      <c r="BI53">
        <v>7.8E-2</v>
      </c>
      <c r="BJ53">
        <v>-8.4000000000000005E-2</v>
      </c>
      <c r="BK53">
        <v>410</v>
      </c>
      <c r="BL53">
        <v>10</v>
      </c>
      <c r="BM53">
        <v>0.23</v>
      </c>
      <c r="BN53">
        <v>0.15</v>
      </c>
      <c r="BO53">
        <v>0.43358717647058798</v>
      </c>
      <c r="BP53">
        <v>0.18729877817787</v>
      </c>
      <c r="BQ53">
        <v>4.83548818383037E-2</v>
      </c>
      <c r="BR53">
        <v>0</v>
      </c>
      <c r="BS53">
        <v>0.52755884313725498</v>
      </c>
      <c r="BT53">
        <v>0.24789219893546399</v>
      </c>
      <c r="BU53">
        <v>6.5137630862108706E-2</v>
      </c>
      <c r="BV53">
        <v>0</v>
      </c>
      <c r="BW53">
        <v>0</v>
      </c>
      <c r="BX53">
        <v>2</v>
      </c>
      <c r="BY53" t="s">
        <v>197</v>
      </c>
      <c r="BZ53">
        <v>100</v>
      </c>
      <c r="CA53">
        <v>100</v>
      </c>
      <c r="CB53">
        <v>7.8E-2</v>
      </c>
      <c r="CC53">
        <v>-8.4000000000000005E-2</v>
      </c>
      <c r="CD53">
        <v>2</v>
      </c>
      <c r="CE53">
        <v>498.04</v>
      </c>
      <c r="CF53">
        <v>536.279</v>
      </c>
      <c r="CG53">
        <v>14.001200000000001</v>
      </c>
      <c r="CH53">
        <v>20.7422</v>
      </c>
      <c r="CI53">
        <v>30.0002</v>
      </c>
      <c r="CJ53">
        <v>20.830400000000001</v>
      </c>
      <c r="CK53">
        <v>20.861000000000001</v>
      </c>
      <c r="CL53">
        <v>19.8489</v>
      </c>
      <c r="CM53">
        <v>17.430800000000001</v>
      </c>
      <c r="CN53">
        <v>38.9621</v>
      </c>
      <c r="CO53">
        <v>14</v>
      </c>
      <c r="CP53">
        <v>410</v>
      </c>
      <c r="CQ53">
        <v>10</v>
      </c>
      <c r="CR53">
        <v>100.063</v>
      </c>
      <c r="CS53">
        <v>107.42100000000001</v>
      </c>
    </row>
    <row r="54" spans="1:97" x14ac:dyDescent="0.25">
      <c r="A54">
        <v>38</v>
      </c>
      <c r="B54">
        <v>1589543964.5</v>
      </c>
      <c r="C54">
        <v>2534.2000000476801</v>
      </c>
      <c r="D54" t="s">
        <v>290</v>
      </c>
      <c r="E54" t="s">
        <v>291</v>
      </c>
      <c r="F54">
        <v>1589543956.1580601</v>
      </c>
      <c r="G54">
        <f t="shared" si="0"/>
        <v>4.3581939644881583E-4</v>
      </c>
      <c r="H54">
        <f t="shared" si="1"/>
        <v>-0.55093384071185059</v>
      </c>
      <c r="I54">
        <f t="shared" si="2"/>
        <v>410.45880645161299</v>
      </c>
      <c r="J54">
        <f t="shared" si="3"/>
        <v>418.9051580673023</v>
      </c>
      <c r="K54">
        <f t="shared" si="4"/>
        <v>42.718615225647177</v>
      </c>
      <c r="L54">
        <f t="shared" si="5"/>
        <v>41.857283160900472</v>
      </c>
      <c r="M54">
        <f t="shared" si="6"/>
        <v>7.0978474950649975E-2</v>
      </c>
      <c r="N54">
        <f t="shared" si="7"/>
        <v>2.7838071235425699</v>
      </c>
      <c r="O54">
        <f t="shared" si="8"/>
        <v>6.9988206411474158E-2</v>
      </c>
      <c r="P54">
        <f t="shared" si="9"/>
        <v>4.3830449681690163E-2</v>
      </c>
      <c r="Q54">
        <f t="shared" si="10"/>
        <v>-3.6091038182612975E-3</v>
      </c>
      <c r="R54">
        <f t="shared" si="11"/>
        <v>14.914583106290518</v>
      </c>
      <c r="S54">
        <f t="shared" si="12"/>
        <v>14.967964516128999</v>
      </c>
      <c r="T54">
        <f t="shared" si="13"/>
        <v>1.7078497571778091</v>
      </c>
      <c r="U54">
        <f t="shared" si="14"/>
        <v>63.056048589870628</v>
      </c>
      <c r="V54">
        <f t="shared" si="15"/>
        <v>1.0815207396814901</v>
      </c>
      <c r="W54">
        <f t="shared" si="16"/>
        <v>1.7151736651243739</v>
      </c>
      <c r="X54">
        <f t="shared" si="17"/>
        <v>0.62632901749631897</v>
      </c>
      <c r="Y54">
        <f t="shared" si="18"/>
        <v>-19.219635383392777</v>
      </c>
      <c r="Z54">
        <f t="shared" si="19"/>
        <v>9.977455755362838</v>
      </c>
      <c r="AA54">
        <f t="shared" si="20"/>
        <v>0.68434452359378306</v>
      </c>
      <c r="AB54">
        <f t="shared" si="21"/>
        <v>-8.5614442082544162</v>
      </c>
      <c r="AC54">
        <v>-1.2254047619398301E-3</v>
      </c>
      <c r="AD54">
        <v>2.3667653220162E-2</v>
      </c>
      <c r="AE54">
        <v>2.6832550702652198</v>
      </c>
      <c r="AF54">
        <v>0</v>
      </c>
      <c r="AG54">
        <v>0</v>
      </c>
      <c r="AH54">
        <f t="shared" si="22"/>
        <v>1</v>
      </c>
      <c r="AI54">
        <f t="shared" si="23"/>
        <v>0</v>
      </c>
      <c r="AJ54">
        <f t="shared" si="24"/>
        <v>56122.288084615902</v>
      </c>
      <c r="AK54">
        <f t="shared" si="25"/>
        <v>-1.8885943580645201E-2</v>
      </c>
      <c r="AL54">
        <f t="shared" si="26"/>
        <v>-9.2541123545161474E-3</v>
      </c>
      <c r="AM54">
        <f t="shared" si="27"/>
        <v>0.49</v>
      </c>
      <c r="AN54">
        <f t="shared" si="28"/>
        <v>0.39</v>
      </c>
      <c r="AO54">
        <v>6.31</v>
      </c>
      <c r="AP54">
        <v>0.5</v>
      </c>
      <c r="AQ54" t="s">
        <v>195</v>
      </c>
      <c r="AR54">
        <v>1589543956.1580601</v>
      </c>
      <c r="AS54">
        <v>410.45880645161299</v>
      </c>
      <c r="AT54">
        <v>409.98929032258098</v>
      </c>
      <c r="AU54">
        <v>10.605554838709701</v>
      </c>
      <c r="AV54">
        <v>10.0613935483871</v>
      </c>
      <c r="AW54">
        <v>500.00890322580602</v>
      </c>
      <c r="AX54">
        <v>101.876838709677</v>
      </c>
      <c r="AY54">
        <v>9.9979677419354804E-2</v>
      </c>
      <c r="AZ54">
        <v>15.0344451612903</v>
      </c>
      <c r="BA54">
        <v>14.967964516128999</v>
      </c>
      <c r="BB54">
        <v>15.212580645161299</v>
      </c>
      <c r="BC54">
        <v>10002.7580645161</v>
      </c>
      <c r="BD54">
        <v>-1.8885943580645201E-2</v>
      </c>
      <c r="BE54">
        <v>0.282605</v>
      </c>
      <c r="BF54">
        <v>1589543930.0999999</v>
      </c>
      <c r="BG54" t="s">
        <v>289</v>
      </c>
      <c r="BH54">
        <v>7</v>
      </c>
      <c r="BI54">
        <v>7.8E-2</v>
      </c>
      <c r="BJ54">
        <v>-8.4000000000000005E-2</v>
      </c>
      <c r="BK54">
        <v>410</v>
      </c>
      <c r="BL54">
        <v>10</v>
      </c>
      <c r="BM54">
        <v>0.23</v>
      </c>
      <c r="BN54">
        <v>0.15</v>
      </c>
      <c r="BO54">
        <v>0.453433784313725</v>
      </c>
      <c r="BP54">
        <v>0.19484300234523499</v>
      </c>
      <c r="BQ54">
        <v>3.4221015953285902E-2</v>
      </c>
      <c r="BR54">
        <v>0</v>
      </c>
      <c r="BS54">
        <v>0.54621615686274505</v>
      </c>
      <c r="BT54">
        <v>-4.0269785052441498E-2</v>
      </c>
      <c r="BU54">
        <v>7.4373489884093803E-3</v>
      </c>
      <c r="BV54">
        <v>1</v>
      </c>
      <c r="BW54">
        <v>1</v>
      </c>
      <c r="BX54">
        <v>2</v>
      </c>
      <c r="BY54" t="s">
        <v>220</v>
      </c>
      <c r="BZ54">
        <v>100</v>
      </c>
      <c r="CA54">
        <v>100</v>
      </c>
      <c r="CB54">
        <v>7.8E-2</v>
      </c>
      <c r="CC54">
        <v>-8.4000000000000005E-2</v>
      </c>
      <c r="CD54">
        <v>2</v>
      </c>
      <c r="CE54">
        <v>498.21899999999999</v>
      </c>
      <c r="CF54">
        <v>536.38900000000001</v>
      </c>
      <c r="CG54">
        <v>14.0014</v>
      </c>
      <c r="CH54">
        <v>20.743500000000001</v>
      </c>
      <c r="CI54">
        <v>30.0001</v>
      </c>
      <c r="CJ54">
        <v>20.830400000000001</v>
      </c>
      <c r="CK54">
        <v>20.861000000000001</v>
      </c>
      <c r="CL54">
        <v>19.8491</v>
      </c>
      <c r="CM54">
        <v>17.430800000000001</v>
      </c>
      <c r="CN54">
        <v>38.9621</v>
      </c>
      <c r="CO54">
        <v>14</v>
      </c>
      <c r="CP54">
        <v>410</v>
      </c>
      <c r="CQ54">
        <v>10</v>
      </c>
      <c r="CR54">
        <v>100.062</v>
      </c>
      <c r="CS54">
        <v>107.42100000000001</v>
      </c>
    </row>
    <row r="55" spans="1:97" x14ac:dyDescent="0.25">
      <c r="A55">
        <v>39</v>
      </c>
      <c r="B55">
        <v>1589543969.5</v>
      </c>
      <c r="C55">
        <v>2539.2000000476801</v>
      </c>
      <c r="D55" t="s">
        <v>292</v>
      </c>
      <c r="E55" t="s">
        <v>293</v>
      </c>
      <c r="F55">
        <v>1589543960.9451599</v>
      </c>
      <c r="G55">
        <f t="shared" si="0"/>
        <v>4.3308414612429938E-4</v>
      </c>
      <c r="H55">
        <f t="shared" si="1"/>
        <v>-0.54520938153892717</v>
      </c>
      <c r="I55">
        <f t="shared" si="2"/>
        <v>410.45335483871003</v>
      </c>
      <c r="J55">
        <f t="shared" si="3"/>
        <v>418.8523210136226</v>
      </c>
      <c r="K55">
        <f t="shared" si="4"/>
        <v>42.713480214553783</v>
      </c>
      <c r="L55">
        <f t="shared" si="5"/>
        <v>41.856975290176955</v>
      </c>
      <c r="M55">
        <f t="shared" si="6"/>
        <v>7.0490306663258034E-2</v>
      </c>
      <c r="N55">
        <f t="shared" si="7"/>
        <v>2.7845499005450227</v>
      </c>
      <c r="O55">
        <f t="shared" si="8"/>
        <v>6.9513768401175582E-2</v>
      </c>
      <c r="P55">
        <f t="shared" si="9"/>
        <v>4.3532716250219233E-2</v>
      </c>
      <c r="Q55">
        <f t="shared" si="10"/>
        <v>-3.7470310384838737E-3</v>
      </c>
      <c r="R55">
        <f t="shared" si="11"/>
        <v>14.914918908907485</v>
      </c>
      <c r="S55">
        <f t="shared" si="12"/>
        <v>14.9682935483871</v>
      </c>
      <c r="T55">
        <f t="shared" si="13"/>
        <v>1.7078859375821398</v>
      </c>
      <c r="U55">
        <f t="shared" si="14"/>
        <v>63.041216093122088</v>
      </c>
      <c r="V55">
        <f t="shared" si="15"/>
        <v>1.0812353623922744</v>
      </c>
      <c r="W55">
        <f t="shared" si="16"/>
        <v>1.7151245318540724</v>
      </c>
      <c r="X55">
        <f t="shared" si="17"/>
        <v>0.62665057518986544</v>
      </c>
      <c r="Y55">
        <f t="shared" si="18"/>
        <v>-19.099010844081601</v>
      </c>
      <c r="Z55">
        <f t="shared" si="19"/>
        <v>9.8638955037981493</v>
      </c>
      <c r="AA55">
        <f t="shared" si="20"/>
        <v>0.6763746501874095</v>
      </c>
      <c r="AB55">
        <f t="shared" si="21"/>
        <v>-8.5624877211345254</v>
      </c>
      <c r="AC55">
        <v>-1.2259140193787599E-3</v>
      </c>
      <c r="AD55">
        <v>2.3677489095489598E-2</v>
      </c>
      <c r="AE55">
        <v>2.68395605953947</v>
      </c>
      <c r="AF55">
        <v>0</v>
      </c>
      <c r="AG55">
        <v>0</v>
      </c>
      <c r="AH55">
        <f t="shared" si="22"/>
        <v>1</v>
      </c>
      <c r="AI55">
        <f t="shared" si="23"/>
        <v>0</v>
      </c>
      <c r="AJ55">
        <f t="shared" si="24"/>
        <v>56144.755990638136</v>
      </c>
      <c r="AK55">
        <f t="shared" si="25"/>
        <v>-1.9607697741935499E-2</v>
      </c>
      <c r="AL55">
        <f t="shared" si="26"/>
        <v>-9.6077718935483943E-3</v>
      </c>
      <c r="AM55">
        <f t="shared" si="27"/>
        <v>0.49</v>
      </c>
      <c r="AN55">
        <f t="shared" si="28"/>
        <v>0.39</v>
      </c>
      <c r="AO55">
        <v>6.31</v>
      </c>
      <c r="AP55">
        <v>0.5</v>
      </c>
      <c r="AQ55" t="s">
        <v>195</v>
      </c>
      <c r="AR55">
        <v>1589543960.9451599</v>
      </c>
      <c r="AS55">
        <v>410.45335483871003</v>
      </c>
      <c r="AT55">
        <v>409.98964516129001</v>
      </c>
      <c r="AU55">
        <v>10.6026935483871</v>
      </c>
      <c r="AV55">
        <v>10.0619483870968</v>
      </c>
      <c r="AW55">
        <v>500.01119354838698</v>
      </c>
      <c r="AX55">
        <v>101.877451612903</v>
      </c>
      <c r="AY55">
        <v>9.9971148387096698E-2</v>
      </c>
      <c r="AZ55">
        <v>15.034000000000001</v>
      </c>
      <c r="BA55">
        <v>14.9682935483871</v>
      </c>
      <c r="BB55">
        <v>15.211135483871001</v>
      </c>
      <c r="BC55">
        <v>10006.8548387097</v>
      </c>
      <c r="BD55">
        <v>-1.9607697741935499E-2</v>
      </c>
      <c r="BE55">
        <v>0.282605</v>
      </c>
      <c r="BF55">
        <v>1589543930.0999999</v>
      </c>
      <c r="BG55" t="s">
        <v>289</v>
      </c>
      <c r="BH55">
        <v>7</v>
      </c>
      <c r="BI55">
        <v>7.8E-2</v>
      </c>
      <c r="BJ55">
        <v>-8.4000000000000005E-2</v>
      </c>
      <c r="BK55">
        <v>410</v>
      </c>
      <c r="BL55">
        <v>10</v>
      </c>
      <c r="BM55">
        <v>0.23</v>
      </c>
      <c r="BN55">
        <v>0.15</v>
      </c>
      <c r="BO55">
        <v>0.45913335294117702</v>
      </c>
      <c r="BP55">
        <v>8.9200797023754594E-2</v>
      </c>
      <c r="BQ55">
        <v>3.0521198312393499E-2</v>
      </c>
      <c r="BR55">
        <v>1</v>
      </c>
      <c r="BS55">
        <v>0.54508862745097997</v>
      </c>
      <c r="BT55">
        <v>-3.2024042199320098E-2</v>
      </c>
      <c r="BU55">
        <v>7.2315220429233001E-3</v>
      </c>
      <c r="BV55">
        <v>1</v>
      </c>
      <c r="BW55">
        <v>2</v>
      </c>
      <c r="BX55">
        <v>2</v>
      </c>
      <c r="BY55" t="s">
        <v>200</v>
      </c>
      <c r="BZ55">
        <v>100</v>
      </c>
      <c r="CA55">
        <v>100</v>
      </c>
      <c r="CB55">
        <v>7.8E-2</v>
      </c>
      <c r="CC55">
        <v>-8.4000000000000005E-2</v>
      </c>
      <c r="CD55">
        <v>2</v>
      </c>
      <c r="CE55">
        <v>498.40899999999999</v>
      </c>
      <c r="CF55">
        <v>536.44799999999998</v>
      </c>
      <c r="CG55">
        <v>14.001300000000001</v>
      </c>
      <c r="CH55">
        <v>20.744299999999999</v>
      </c>
      <c r="CI55">
        <v>30.0002</v>
      </c>
      <c r="CJ55">
        <v>20.830400000000001</v>
      </c>
      <c r="CK55">
        <v>20.8614</v>
      </c>
      <c r="CL55">
        <v>19.849299999999999</v>
      </c>
      <c r="CM55">
        <v>17.430800000000001</v>
      </c>
      <c r="CN55">
        <v>38.9621</v>
      </c>
      <c r="CO55">
        <v>14</v>
      </c>
      <c r="CP55">
        <v>410</v>
      </c>
      <c r="CQ55">
        <v>10</v>
      </c>
      <c r="CR55">
        <v>100.063</v>
      </c>
      <c r="CS55">
        <v>107.42</v>
      </c>
    </row>
    <row r="56" spans="1:97" x14ac:dyDescent="0.25">
      <c r="A56">
        <v>40</v>
      </c>
      <c r="B56">
        <v>1589543974.5</v>
      </c>
      <c r="C56">
        <v>2544.2000000476801</v>
      </c>
      <c r="D56" t="s">
        <v>294</v>
      </c>
      <c r="E56" t="s">
        <v>295</v>
      </c>
      <c r="F56">
        <v>1589543965.8871</v>
      </c>
      <c r="G56">
        <f t="shared" si="0"/>
        <v>4.3314381306363539E-4</v>
      </c>
      <c r="H56">
        <f t="shared" si="1"/>
        <v>-0.54735693569641375</v>
      </c>
      <c r="I56">
        <f t="shared" si="2"/>
        <v>410.45400000000001</v>
      </c>
      <c r="J56">
        <f t="shared" si="3"/>
        <v>418.90179257388388</v>
      </c>
      <c r="K56">
        <f t="shared" si="4"/>
        <v>42.718791543988083</v>
      </c>
      <c r="L56">
        <f t="shared" si="5"/>
        <v>41.857302057984164</v>
      </c>
      <c r="M56">
        <f t="shared" si="6"/>
        <v>7.0487921336835263E-2</v>
      </c>
      <c r="N56">
        <f t="shared" si="7"/>
        <v>2.7837277472552242</v>
      </c>
      <c r="O56">
        <f t="shared" si="8"/>
        <v>6.9511164585959531E-2</v>
      </c>
      <c r="P56">
        <f t="shared" si="9"/>
        <v>4.3531107953850665E-2</v>
      </c>
      <c r="Q56">
        <f t="shared" si="10"/>
        <v>-3.7721267836451529E-3</v>
      </c>
      <c r="R56">
        <f t="shared" si="11"/>
        <v>14.914814590462155</v>
      </c>
      <c r="S56">
        <f t="shared" si="12"/>
        <v>14.967019354838699</v>
      </c>
      <c r="T56">
        <f t="shared" si="13"/>
        <v>1.7077458309384639</v>
      </c>
      <c r="U56">
        <f t="shared" si="14"/>
        <v>63.026564260095384</v>
      </c>
      <c r="V56">
        <f t="shared" si="15"/>
        <v>1.0809802504867234</v>
      </c>
      <c r="W56">
        <f t="shared" si="16"/>
        <v>1.715118479290382</v>
      </c>
      <c r="X56">
        <f t="shared" si="17"/>
        <v>0.62676558045174047</v>
      </c>
      <c r="Y56">
        <f t="shared" si="18"/>
        <v>-19.101642156106319</v>
      </c>
      <c r="Z56">
        <f t="shared" si="19"/>
        <v>10.043979435295043</v>
      </c>
      <c r="AA56">
        <f t="shared" si="20"/>
        <v>0.68892178013769723</v>
      </c>
      <c r="AB56">
        <f t="shared" si="21"/>
        <v>-8.3725130674572235</v>
      </c>
      <c r="AC56">
        <v>-1.2253503484691199E-3</v>
      </c>
      <c r="AD56">
        <v>2.3666602270145099E-2</v>
      </c>
      <c r="AE56">
        <v>2.6831801589402899</v>
      </c>
      <c r="AF56">
        <v>0</v>
      </c>
      <c r="AG56">
        <v>0</v>
      </c>
      <c r="AH56">
        <f t="shared" si="22"/>
        <v>1</v>
      </c>
      <c r="AI56">
        <f t="shared" si="23"/>
        <v>0</v>
      </c>
      <c r="AJ56">
        <f t="shared" si="24"/>
        <v>56120.023065924906</v>
      </c>
      <c r="AK56">
        <f t="shared" si="25"/>
        <v>-1.9739020322580601E-2</v>
      </c>
      <c r="AL56">
        <f t="shared" si="26"/>
        <v>-9.6721199580644939E-3</v>
      </c>
      <c r="AM56">
        <f t="shared" si="27"/>
        <v>0.49</v>
      </c>
      <c r="AN56">
        <f t="shared" si="28"/>
        <v>0.39</v>
      </c>
      <c r="AO56">
        <v>6.31</v>
      </c>
      <c r="AP56">
        <v>0.5</v>
      </c>
      <c r="AQ56" t="s">
        <v>195</v>
      </c>
      <c r="AR56">
        <v>1589543965.8871</v>
      </c>
      <c r="AS56">
        <v>410.45400000000001</v>
      </c>
      <c r="AT56">
        <v>409.98761290322602</v>
      </c>
      <c r="AU56">
        <v>10.600125806451601</v>
      </c>
      <c r="AV56">
        <v>10.059306451612899</v>
      </c>
      <c r="AW56">
        <v>500.01277419354801</v>
      </c>
      <c r="AX56">
        <v>101.878064516129</v>
      </c>
      <c r="AY56">
        <v>9.9994067741935505E-2</v>
      </c>
      <c r="AZ56">
        <v>15.033945161290299</v>
      </c>
      <c r="BA56">
        <v>14.967019354838699</v>
      </c>
      <c r="BB56">
        <v>15.207670967741899</v>
      </c>
      <c r="BC56">
        <v>10002.1935483871</v>
      </c>
      <c r="BD56">
        <v>-1.9739020322580601E-2</v>
      </c>
      <c r="BE56">
        <v>0.282605</v>
      </c>
      <c r="BF56">
        <v>1589543930.0999999</v>
      </c>
      <c r="BG56" t="s">
        <v>289</v>
      </c>
      <c r="BH56">
        <v>7</v>
      </c>
      <c r="BI56">
        <v>7.8E-2</v>
      </c>
      <c r="BJ56">
        <v>-8.4000000000000005E-2</v>
      </c>
      <c r="BK56">
        <v>410</v>
      </c>
      <c r="BL56">
        <v>10</v>
      </c>
      <c r="BM56">
        <v>0.23</v>
      </c>
      <c r="BN56">
        <v>0.15</v>
      </c>
      <c r="BO56">
        <v>0.46198521568627499</v>
      </c>
      <c r="BP56">
        <v>-4.4162472288903E-2</v>
      </c>
      <c r="BQ56">
        <v>2.73087885863053E-2</v>
      </c>
      <c r="BR56">
        <v>1</v>
      </c>
      <c r="BS56">
        <v>0.54354509803921602</v>
      </c>
      <c r="BT56">
        <v>-2.5353786373092099E-2</v>
      </c>
      <c r="BU56">
        <v>6.85914128065863E-3</v>
      </c>
      <c r="BV56">
        <v>1</v>
      </c>
      <c r="BW56">
        <v>2</v>
      </c>
      <c r="BX56">
        <v>2</v>
      </c>
      <c r="BY56" t="s">
        <v>200</v>
      </c>
      <c r="BZ56">
        <v>100</v>
      </c>
      <c r="CA56">
        <v>100</v>
      </c>
      <c r="CB56">
        <v>7.8E-2</v>
      </c>
      <c r="CC56">
        <v>-8.4000000000000005E-2</v>
      </c>
      <c r="CD56">
        <v>2</v>
      </c>
      <c r="CE56">
        <v>498.45699999999999</v>
      </c>
      <c r="CF56">
        <v>536.51700000000005</v>
      </c>
      <c r="CG56">
        <v>14.001099999999999</v>
      </c>
      <c r="CH56">
        <v>20.745799999999999</v>
      </c>
      <c r="CI56">
        <v>30</v>
      </c>
      <c r="CJ56">
        <v>20.830400000000001</v>
      </c>
      <c r="CK56">
        <v>20.8627</v>
      </c>
      <c r="CL56">
        <v>19.8505</v>
      </c>
      <c r="CM56">
        <v>17.430800000000001</v>
      </c>
      <c r="CN56">
        <v>38.9621</v>
      </c>
      <c r="CO56">
        <v>14</v>
      </c>
      <c r="CP56">
        <v>410</v>
      </c>
      <c r="CQ56">
        <v>10</v>
      </c>
      <c r="CR56">
        <v>100.063</v>
      </c>
      <c r="CS56">
        <v>107.42100000000001</v>
      </c>
    </row>
    <row r="57" spans="1:97" x14ac:dyDescent="0.25">
      <c r="A57">
        <v>41</v>
      </c>
      <c r="B57">
        <v>1589543980</v>
      </c>
      <c r="C57">
        <v>2549.7000000476801</v>
      </c>
      <c r="D57" t="s">
        <v>296</v>
      </c>
      <c r="E57" t="s">
        <v>297</v>
      </c>
      <c r="F57">
        <v>1589543971.4354801</v>
      </c>
      <c r="G57">
        <f t="shared" si="0"/>
        <v>4.3355262641301681E-4</v>
      </c>
      <c r="H57">
        <f t="shared" si="1"/>
        <v>-0.54065846659090799</v>
      </c>
      <c r="I57">
        <f t="shared" si="2"/>
        <v>410.45293548387099</v>
      </c>
      <c r="J57">
        <f t="shared" si="3"/>
        <v>418.74167409889384</v>
      </c>
      <c r="K57">
        <f t="shared" si="4"/>
        <v>42.702741473800153</v>
      </c>
      <c r="L57">
        <f t="shared" si="5"/>
        <v>41.857466488971127</v>
      </c>
      <c r="M57">
        <f t="shared" si="6"/>
        <v>7.0506104601869318E-2</v>
      </c>
      <c r="N57">
        <f t="shared" si="7"/>
        <v>2.782928976676605</v>
      </c>
      <c r="O57">
        <f t="shared" si="8"/>
        <v>6.9528571315833912E-2</v>
      </c>
      <c r="P57">
        <f t="shared" si="9"/>
        <v>4.3542055426952289E-2</v>
      </c>
      <c r="Q57">
        <f t="shared" si="10"/>
        <v>-2.0592983590064502E-3</v>
      </c>
      <c r="R57">
        <f t="shared" si="11"/>
        <v>14.91497762728601</v>
      </c>
      <c r="S57">
        <f t="shared" si="12"/>
        <v>14.968196774193499</v>
      </c>
      <c r="T57">
        <f t="shared" si="13"/>
        <v>1.7078752962168362</v>
      </c>
      <c r="U57">
        <f t="shared" si="14"/>
        <v>63.00730144250393</v>
      </c>
      <c r="V57">
        <f t="shared" si="15"/>
        <v>1.0806705085571728</v>
      </c>
      <c r="W57">
        <f t="shared" si="16"/>
        <v>1.7151512345649615</v>
      </c>
      <c r="X57">
        <f t="shared" si="17"/>
        <v>0.62720478765966337</v>
      </c>
      <c r="Y57">
        <f t="shared" si="18"/>
        <v>-19.11967082481404</v>
      </c>
      <c r="Z57">
        <f t="shared" si="19"/>
        <v>9.9089713173191818</v>
      </c>
      <c r="AA57">
        <f t="shared" si="20"/>
        <v>0.67986180272068097</v>
      </c>
      <c r="AB57">
        <f t="shared" si="21"/>
        <v>-8.5328970031331828</v>
      </c>
      <c r="AC57">
        <v>-1.22480286610033E-3</v>
      </c>
      <c r="AD57">
        <v>2.3656028112731001E-2</v>
      </c>
      <c r="AE57">
        <v>2.6824263126822099</v>
      </c>
      <c r="AF57">
        <v>0</v>
      </c>
      <c r="AG57">
        <v>0</v>
      </c>
      <c r="AH57">
        <f t="shared" si="22"/>
        <v>1</v>
      </c>
      <c r="AI57">
        <f t="shared" si="23"/>
        <v>0</v>
      </c>
      <c r="AJ57">
        <f t="shared" si="24"/>
        <v>56095.930139764263</v>
      </c>
      <c r="AK57">
        <f t="shared" si="25"/>
        <v>-1.07760249032258E-2</v>
      </c>
      <c r="AL57">
        <f t="shared" si="26"/>
        <v>-5.2802522025806415E-3</v>
      </c>
      <c r="AM57">
        <f t="shared" si="27"/>
        <v>0.49</v>
      </c>
      <c r="AN57">
        <f t="shared" si="28"/>
        <v>0.39</v>
      </c>
      <c r="AO57">
        <v>6.31</v>
      </c>
      <c r="AP57">
        <v>0.5</v>
      </c>
      <c r="AQ57" t="s">
        <v>195</v>
      </c>
      <c r="AR57">
        <v>1589543971.4354801</v>
      </c>
      <c r="AS57">
        <v>410.45293548387099</v>
      </c>
      <c r="AT57">
        <v>409.99522580645203</v>
      </c>
      <c r="AU57">
        <v>10.5970193548387</v>
      </c>
      <c r="AV57">
        <v>10.0557032258065</v>
      </c>
      <c r="AW57">
        <v>500.02696774193498</v>
      </c>
      <c r="AX57">
        <v>101.878709677419</v>
      </c>
      <c r="AY57">
        <v>0.10001399677419399</v>
      </c>
      <c r="AZ57">
        <v>15.0342419354839</v>
      </c>
      <c r="BA57">
        <v>14.968196774193499</v>
      </c>
      <c r="BB57">
        <v>15.2041709677419</v>
      </c>
      <c r="BC57">
        <v>9997.6612903225796</v>
      </c>
      <c r="BD57">
        <v>-1.07760249032258E-2</v>
      </c>
      <c r="BE57">
        <v>0.282605</v>
      </c>
      <c r="BF57">
        <v>1589543930.0999999</v>
      </c>
      <c r="BG57" t="s">
        <v>289</v>
      </c>
      <c r="BH57">
        <v>7</v>
      </c>
      <c r="BI57">
        <v>7.8E-2</v>
      </c>
      <c r="BJ57">
        <v>-8.4000000000000005E-2</v>
      </c>
      <c r="BK57">
        <v>410</v>
      </c>
      <c r="BL57">
        <v>10</v>
      </c>
      <c r="BM57">
        <v>0.23</v>
      </c>
      <c r="BN57">
        <v>0.15</v>
      </c>
      <c r="BO57">
        <v>0.46447031372549002</v>
      </c>
      <c r="BP57">
        <v>-9.7122434233004801E-4</v>
      </c>
      <c r="BQ57">
        <v>2.7781767694214501E-2</v>
      </c>
      <c r="BR57">
        <v>1</v>
      </c>
      <c r="BS57">
        <v>0.54011164705882397</v>
      </c>
      <c r="BT57">
        <v>4.7139258083359397E-3</v>
      </c>
      <c r="BU57">
        <v>3.34711025977914E-3</v>
      </c>
      <c r="BV57">
        <v>1</v>
      </c>
      <c r="BW57">
        <v>2</v>
      </c>
      <c r="BX57">
        <v>2</v>
      </c>
      <c r="BY57" t="s">
        <v>200</v>
      </c>
      <c r="BZ57">
        <v>100</v>
      </c>
      <c r="CA57">
        <v>100</v>
      </c>
      <c r="CB57">
        <v>7.8E-2</v>
      </c>
      <c r="CC57">
        <v>-8.4000000000000005E-2</v>
      </c>
      <c r="CD57">
        <v>2</v>
      </c>
      <c r="CE57">
        <v>498.36</v>
      </c>
      <c r="CF57">
        <v>536.68100000000004</v>
      </c>
      <c r="CG57">
        <v>14.000999999999999</v>
      </c>
      <c r="CH57">
        <v>20.747199999999999</v>
      </c>
      <c r="CI57">
        <v>30.000299999999999</v>
      </c>
      <c r="CJ57">
        <v>20.831399999999999</v>
      </c>
      <c r="CK57">
        <v>20.8627</v>
      </c>
      <c r="CL57">
        <v>19.8507</v>
      </c>
      <c r="CM57">
        <v>17.430800000000001</v>
      </c>
      <c r="CN57">
        <v>38.9621</v>
      </c>
      <c r="CO57">
        <v>14</v>
      </c>
      <c r="CP57">
        <v>410</v>
      </c>
      <c r="CQ57">
        <v>10</v>
      </c>
      <c r="CR57">
        <v>100.063</v>
      </c>
      <c r="CS57">
        <v>107.42</v>
      </c>
    </row>
    <row r="58" spans="1:97" x14ac:dyDescent="0.25">
      <c r="A58">
        <v>42</v>
      </c>
      <c r="B58">
        <v>1589545222.2</v>
      </c>
      <c r="C58">
        <v>3791.9000000953702</v>
      </c>
      <c r="D58" t="s">
        <v>300</v>
      </c>
      <c r="E58" t="s">
        <v>301</v>
      </c>
      <c r="F58">
        <v>1589545214.2193501</v>
      </c>
      <c r="G58">
        <f t="shared" si="0"/>
        <v>4.636600094427231E-4</v>
      </c>
      <c r="H58">
        <f t="shared" si="1"/>
        <v>-1.1735772039688828</v>
      </c>
      <c r="I58">
        <f t="shared" si="2"/>
        <v>411.83361290322603</v>
      </c>
      <c r="J58">
        <f t="shared" si="3"/>
        <v>453.78994992007944</v>
      </c>
      <c r="K58">
        <f t="shared" si="4"/>
        <v>46.281575441126989</v>
      </c>
      <c r="L58">
        <f t="shared" si="5"/>
        <v>42.002491302703831</v>
      </c>
      <c r="M58">
        <f t="shared" si="6"/>
        <v>3.7336975057183024E-2</v>
      </c>
      <c r="N58">
        <f t="shared" si="7"/>
        <v>2.7960039311555338</v>
      </c>
      <c r="O58">
        <f t="shared" si="8"/>
        <v>3.7062183401920912E-2</v>
      </c>
      <c r="P58">
        <f t="shared" si="9"/>
        <v>2.3188384842123658E-2</v>
      </c>
      <c r="Q58">
        <f t="shared" si="10"/>
        <v>5.6326971580645223E-4</v>
      </c>
      <c r="R58">
        <f t="shared" si="11"/>
        <v>20.085386157384011</v>
      </c>
      <c r="S58">
        <f t="shared" si="12"/>
        <v>20.138016129032302</v>
      </c>
      <c r="T58">
        <f t="shared" si="13"/>
        <v>2.3667441911274332</v>
      </c>
      <c r="U58">
        <f t="shared" si="14"/>
        <v>46.795071744887927</v>
      </c>
      <c r="V58">
        <f t="shared" si="15"/>
        <v>1.1125925504734075</v>
      </c>
      <c r="W58">
        <f t="shared" si="16"/>
        <v>2.3775848801748047</v>
      </c>
      <c r="X58">
        <f t="shared" si="17"/>
        <v>1.2541516406540256</v>
      </c>
      <c r="Y58">
        <f t="shared" si="18"/>
        <v>-20.447406416424087</v>
      </c>
      <c r="Z58">
        <f t="shared" si="19"/>
        <v>11.139064062755148</v>
      </c>
      <c r="AA58">
        <f t="shared" si="20"/>
        <v>0.80242191728693757</v>
      </c>
      <c r="AB58">
        <f t="shared" si="21"/>
        <v>-8.5053571666661956</v>
      </c>
      <c r="AC58">
        <v>-1.2244945765346499E-3</v>
      </c>
      <c r="AD58">
        <v>2.36500737613538E-2</v>
      </c>
      <c r="AE58">
        <v>2.68200171927626</v>
      </c>
      <c r="AF58">
        <v>0</v>
      </c>
      <c r="AG58">
        <v>0</v>
      </c>
      <c r="AH58">
        <f t="shared" si="22"/>
        <v>1</v>
      </c>
      <c r="AI58">
        <f t="shared" si="23"/>
        <v>0</v>
      </c>
      <c r="AJ58">
        <f t="shared" si="24"/>
        <v>55092.285835512062</v>
      </c>
      <c r="AK58">
        <f t="shared" si="25"/>
        <v>2.9475129032258099E-3</v>
      </c>
      <c r="AL58">
        <f t="shared" si="26"/>
        <v>1.4442813225806468E-3</v>
      </c>
      <c r="AM58">
        <f t="shared" si="27"/>
        <v>0.49</v>
      </c>
      <c r="AN58">
        <f t="shared" si="28"/>
        <v>0.39</v>
      </c>
      <c r="AO58">
        <v>9.26</v>
      </c>
      <c r="AP58">
        <v>0.5</v>
      </c>
      <c r="AQ58" t="s">
        <v>195</v>
      </c>
      <c r="AR58">
        <v>1589545214.2193501</v>
      </c>
      <c r="AS58">
        <v>411.83361290322603</v>
      </c>
      <c r="AT58">
        <v>410.01390322580602</v>
      </c>
      <c r="AU58">
        <v>10.9089483870968</v>
      </c>
      <c r="AV58">
        <v>10.0596709677419</v>
      </c>
      <c r="AW58">
        <v>500.03145161290303</v>
      </c>
      <c r="AX58">
        <v>101.889064516129</v>
      </c>
      <c r="AY58">
        <v>9.99183806451613E-2</v>
      </c>
      <c r="AZ58">
        <v>20.211912903225802</v>
      </c>
      <c r="BA58">
        <v>20.138016129032302</v>
      </c>
      <c r="BB58">
        <v>20.426119354838701</v>
      </c>
      <c r="BC58">
        <v>9994.1290322580608</v>
      </c>
      <c r="BD58">
        <v>2.9475129032258099E-3</v>
      </c>
      <c r="BE58">
        <v>0.282605</v>
      </c>
      <c r="BF58">
        <v>1589545201.7</v>
      </c>
      <c r="BG58" t="s">
        <v>302</v>
      </c>
      <c r="BH58">
        <v>8</v>
      </c>
      <c r="BI58">
        <v>-0.191</v>
      </c>
      <c r="BJ58">
        <v>-6.7000000000000004E-2</v>
      </c>
      <c r="BK58">
        <v>410</v>
      </c>
      <c r="BL58">
        <v>10</v>
      </c>
      <c r="BM58">
        <v>0.27</v>
      </c>
      <c r="BN58">
        <v>7.0000000000000007E-2</v>
      </c>
      <c r="BO58">
        <v>1.1909584286274499</v>
      </c>
      <c r="BP58">
        <v>5.9042051479583399</v>
      </c>
      <c r="BQ58">
        <v>0.81479263933964197</v>
      </c>
      <c r="BR58">
        <v>0</v>
      </c>
      <c r="BS58">
        <v>0.54889451803921596</v>
      </c>
      <c r="BT58">
        <v>2.7691062432364899</v>
      </c>
      <c r="BU58">
        <v>0.39098375740563401</v>
      </c>
      <c r="BV58">
        <v>0</v>
      </c>
      <c r="BW58">
        <v>0</v>
      </c>
      <c r="BX58">
        <v>2</v>
      </c>
      <c r="BY58" t="s">
        <v>197</v>
      </c>
      <c r="BZ58">
        <v>100</v>
      </c>
      <c r="CA58">
        <v>100</v>
      </c>
      <c r="CB58">
        <v>-0.191</v>
      </c>
      <c r="CC58">
        <v>-6.7000000000000004E-2</v>
      </c>
      <c r="CD58">
        <v>2</v>
      </c>
      <c r="CE58">
        <v>501.565</v>
      </c>
      <c r="CF58">
        <v>528.41999999999996</v>
      </c>
      <c r="CG58">
        <v>20.000499999999999</v>
      </c>
      <c r="CH58">
        <v>23.527999999999999</v>
      </c>
      <c r="CI58">
        <v>30.000800000000002</v>
      </c>
      <c r="CJ58">
        <v>23.307500000000001</v>
      </c>
      <c r="CK58">
        <v>23.327200000000001</v>
      </c>
      <c r="CL58">
        <v>19.761900000000001</v>
      </c>
      <c r="CM58">
        <v>32.627000000000002</v>
      </c>
      <c r="CN58">
        <v>35.622799999999998</v>
      </c>
      <c r="CO58">
        <v>20</v>
      </c>
      <c r="CP58">
        <v>410</v>
      </c>
      <c r="CQ58">
        <v>10</v>
      </c>
      <c r="CR58">
        <v>99.789699999999996</v>
      </c>
      <c r="CS58">
        <v>107.01</v>
      </c>
    </row>
    <row r="59" spans="1:97" x14ac:dyDescent="0.25">
      <c r="A59">
        <v>43</v>
      </c>
      <c r="B59">
        <v>1589545227.7</v>
      </c>
      <c r="C59">
        <v>3797.4000000953702</v>
      </c>
      <c r="D59" t="s">
        <v>303</v>
      </c>
      <c r="E59" t="s">
        <v>304</v>
      </c>
      <c r="F59">
        <v>1589545219.3741901</v>
      </c>
      <c r="G59">
        <f t="shared" si="0"/>
        <v>4.6060916360948328E-4</v>
      </c>
      <c r="H59">
        <f t="shared" si="1"/>
        <v>-1.1888367107174851</v>
      </c>
      <c r="I59">
        <f t="shared" si="2"/>
        <v>411.84625806451601</v>
      </c>
      <c r="J59">
        <f t="shared" si="3"/>
        <v>454.81318272777298</v>
      </c>
      <c r="K59">
        <f t="shared" si="4"/>
        <v>46.386286636744927</v>
      </c>
      <c r="L59">
        <f t="shared" si="5"/>
        <v>42.004100369900918</v>
      </c>
      <c r="M59">
        <f t="shared" si="6"/>
        <v>3.7069483830947193E-2</v>
      </c>
      <c r="N59">
        <f t="shared" si="7"/>
        <v>2.7963529652672299</v>
      </c>
      <c r="O59">
        <f t="shared" si="8"/>
        <v>3.6798633551902604E-2</v>
      </c>
      <c r="P59">
        <f t="shared" si="9"/>
        <v>2.3023315687395102E-2</v>
      </c>
      <c r="Q59">
        <f t="shared" si="10"/>
        <v>1.5608247414290327E-3</v>
      </c>
      <c r="R59">
        <f t="shared" si="11"/>
        <v>20.086768600783703</v>
      </c>
      <c r="S59">
        <f t="shared" si="12"/>
        <v>20.137612903225801</v>
      </c>
      <c r="T59">
        <f t="shared" si="13"/>
        <v>2.36668515672923</v>
      </c>
      <c r="U59">
        <f t="shared" si="14"/>
        <v>46.762223958140467</v>
      </c>
      <c r="V59">
        <f t="shared" si="15"/>
        <v>1.1118479314985079</v>
      </c>
      <c r="W59">
        <f t="shared" si="16"/>
        <v>2.3776626460148398</v>
      </c>
      <c r="X59">
        <f t="shared" si="17"/>
        <v>1.2548372252307221</v>
      </c>
      <c r="Y59">
        <f t="shared" si="18"/>
        <v>-20.312864115178211</v>
      </c>
      <c r="Z59">
        <f t="shared" si="19"/>
        <v>11.280998999133098</v>
      </c>
      <c r="AA59">
        <f t="shared" si="20"/>
        <v>0.81254553885447156</v>
      </c>
      <c r="AB59">
        <f t="shared" si="21"/>
        <v>-8.2177587524492122</v>
      </c>
      <c r="AC59">
        <v>-1.2247319527975899E-3</v>
      </c>
      <c r="AD59">
        <v>2.3654658482458599E-2</v>
      </c>
      <c r="AE59">
        <v>2.6823286533153698</v>
      </c>
      <c r="AF59">
        <v>0</v>
      </c>
      <c r="AG59">
        <v>0</v>
      </c>
      <c r="AH59">
        <f t="shared" si="22"/>
        <v>1</v>
      </c>
      <c r="AI59">
        <f t="shared" si="23"/>
        <v>0</v>
      </c>
      <c r="AJ59">
        <f t="shared" si="24"/>
        <v>55102.446053917178</v>
      </c>
      <c r="AK59">
        <f t="shared" si="25"/>
        <v>8.1675810645161304E-3</v>
      </c>
      <c r="AL59">
        <f t="shared" si="26"/>
        <v>4.0021147216129042E-3</v>
      </c>
      <c r="AM59">
        <f t="shared" si="27"/>
        <v>0.49</v>
      </c>
      <c r="AN59">
        <f t="shared" si="28"/>
        <v>0.39</v>
      </c>
      <c r="AO59">
        <v>9.26</v>
      </c>
      <c r="AP59">
        <v>0.5</v>
      </c>
      <c r="AQ59" t="s">
        <v>195</v>
      </c>
      <c r="AR59">
        <v>1589545219.3741901</v>
      </c>
      <c r="AS59">
        <v>411.84625806451601</v>
      </c>
      <c r="AT59">
        <v>409.99593548387099</v>
      </c>
      <c r="AU59">
        <v>10.901564516129</v>
      </c>
      <c r="AV59">
        <v>10.0578516129032</v>
      </c>
      <c r="AW59">
        <v>500.02116129032299</v>
      </c>
      <c r="AX59">
        <v>101.889741935484</v>
      </c>
      <c r="AY59">
        <v>0.100016493548387</v>
      </c>
      <c r="AZ59">
        <v>20.212441935483898</v>
      </c>
      <c r="BA59">
        <v>20.137612903225801</v>
      </c>
      <c r="BB59">
        <v>20.423729032258102</v>
      </c>
      <c r="BC59">
        <v>9996</v>
      </c>
      <c r="BD59">
        <v>8.1675810645161304E-3</v>
      </c>
      <c r="BE59">
        <v>0.282605</v>
      </c>
      <c r="BF59">
        <v>1589545201.7</v>
      </c>
      <c r="BG59" t="s">
        <v>302</v>
      </c>
      <c r="BH59">
        <v>8</v>
      </c>
      <c r="BI59">
        <v>-0.191</v>
      </c>
      <c r="BJ59">
        <v>-6.7000000000000004E-2</v>
      </c>
      <c r="BK59">
        <v>410</v>
      </c>
      <c r="BL59">
        <v>10</v>
      </c>
      <c r="BM59">
        <v>0.27</v>
      </c>
      <c r="BN59">
        <v>7.0000000000000007E-2</v>
      </c>
      <c r="BO59">
        <v>1.5662622739215699</v>
      </c>
      <c r="BP59">
        <v>3.2434759423166102</v>
      </c>
      <c r="BQ59">
        <v>0.57439323076819504</v>
      </c>
      <c r="BR59">
        <v>0</v>
      </c>
      <c r="BS59">
        <v>0.729723484705882</v>
      </c>
      <c r="BT59">
        <v>1.31806306143103</v>
      </c>
      <c r="BU59">
        <v>0.25894350765263502</v>
      </c>
      <c r="BV59">
        <v>0</v>
      </c>
      <c r="BW59">
        <v>0</v>
      </c>
      <c r="BX59">
        <v>2</v>
      </c>
      <c r="BY59" t="s">
        <v>197</v>
      </c>
      <c r="BZ59">
        <v>100</v>
      </c>
      <c r="CA59">
        <v>100</v>
      </c>
      <c r="CB59">
        <v>-0.191</v>
      </c>
      <c r="CC59">
        <v>-6.7000000000000004E-2</v>
      </c>
      <c r="CD59">
        <v>2</v>
      </c>
      <c r="CE59">
        <v>501.88400000000001</v>
      </c>
      <c r="CF59">
        <v>528.53599999999994</v>
      </c>
      <c r="CG59">
        <v>20.000699999999998</v>
      </c>
      <c r="CH59">
        <v>23.540299999999998</v>
      </c>
      <c r="CI59">
        <v>30.000900000000001</v>
      </c>
      <c r="CJ59">
        <v>23.318300000000001</v>
      </c>
      <c r="CK59">
        <v>23.34</v>
      </c>
      <c r="CL59">
        <v>19.760999999999999</v>
      </c>
      <c r="CM59">
        <v>32.627000000000002</v>
      </c>
      <c r="CN59">
        <v>35.622799999999998</v>
      </c>
      <c r="CO59">
        <v>20</v>
      </c>
      <c r="CP59">
        <v>410</v>
      </c>
      <c r="CQ59">
        <v>10</v>
      </c>
      <c r="CR59">
        <v>99.787999999999997</v>
      </c>
      <c r="CS59">
        <v>107.006</v>
      </c>
    </row>
    <row r="60" spans="1:97" x14ac:dyDescent="0.25">
      <c r="A60">
        <v>44</v>
      </c>
      <c r="B60">
        <v>1589545232.7</v>
      </c>
      <c r="C60">
        <v>3802.4000000953702</v>
      </c>
      <c r="D60" t="s">
        <v>305</v>
      </c>
      <c r="E60" t="s">
        <v>306</v>
      </c>
      <c r="F60">
        <v>1589545224.1677401</v>
      </c>
      <c r="G60">
        <f t="shared" si="0"/>
        <v>4.4870662482000861E-4</v>
      </c>
      <c r="H60">
        <f t="shared" si="1"/>
        <v>-1.1759042775579376</v>
      </c>
      <c r="I60">
        <f t="shared" si="2"/>
        <v>411.83254838709701</v>
      </c>
      <c r="J60">
        <f t="shared" si="3"/>
        <v>455.65704318399315</v>
      </c>
      <c r="K60">
        <f t="shared" si="4"/>
        <v>46.472752227508892</v>
      </c>
      <c r="L60">
        <f t="shared" si="5"/>
        <v>42.003064073540173</v>
      </c>
      <c r="M60">
        <f t="shared" si="6"/>
        <v>3.6045429869157597E-2</v>
      </c>
      <c r="N60">
        <f t="shared" si="7"/>
        <v>2.7957465024478365</v>
      </c>
      <c r="O60">
        <f t="shared" si="8"/>
        <v>3.5789226571823596E-2</v>
      </c>
      <c r="P60">
        <f t="shared" si="9"/>
        <v>2.2391133514612978E-2</v>
      </c>
      <c r="Q60">
        <f t="shared" si="10"/>
        <v>6.384042130741927E-4</v>
      </c>
      <c r="R60">
        <f t="shared" si="11"/>
        <v>20.090766588656603</v>
      </c>
      <c r="S60">
        <f t="shared" si="12"/>
        <v>20.1351612903226</v>
      </c>
      <c r="T60">
        <f t="shared" si="13"/>
        <v>2.3663262553562729</v>
      </c>
      <c r="U60">
        <f t="shared" si="14"/>
        <v>46.657412394954086</v>
      </c>
      <c r="V60">
        <f t="shared" si="15"/>
        <v>1.1094094083399921</v>
      </c>
      <c r="W60">
        <f t="shared" si="16"/>
        <v>2.3777774021175095</v>
      </c>
      <c r="X60">
        <f t="shared" si="17"/>
        <v>1.2569168470162808</v>
      </c>
      <c r="Y60">
        <f t="shared" si="18"/>
        <v>-19.787962154562379</v>
      </c>
      <c r="Z60">
        <f t="shared" si="19"/>
        <v>11.765732204395974</v>
      </c>
      <c r="AA60">
        <f t="shared" si="20"/>
        <v>0.84763639348632991</v>
      </c>
      <c r="AB60">
        <f t="shared" si="21"/>
        <v>-7.173955152467002</v>
      </c>
      <c r="AC60">
        <v>-1.2243195191415301E-3</v>
      </c>
      <c r="AD60">
        <v>2.3646692676342E-2</v>
      </c>
      <c r="AE60">
        <v>2.6817605886644502</v>
      </c>
      <c r="AF60">
        <v>0</v>
      </c>
      <c r="AG60">
        <v>0</v>
      </c>
      <c r="AH60">
        <f t="shared" si="22"/>
        <v>1</v>
      </c>
      <c r="AI60">
        <f t="shared" si="23"/>
        <v>0</v>
      </c>
      <c r="AJ60">
        <f t="shared" si="24"/>
        <v>55084.518349103739</v>
      </c>
      <c r="AK60">
        <f t="shared" si="25"/>
        <v>3.3406813870967699E-3</v>
      </c>
      <c r="AL60">
        <f t="shared" si="26"/>
        <v>1.6369338796774172E-3</v>
      </c>
      <c r="AM60">
        <f t="shared" si="27"/>
        <v>0.49</v>
      </c>
      <c r="AN60">
        <f t="shared" si="28"/>
        <v>0.39</v>
      </c>
      <c r="AO60">
        <v>9.26</v>
      </c>
      <c r="AP60">
        <v>0.5</v>
      </c>
      <c r="AQ60" t="s">
        <v>195</v>
      </c>
      <c r="AR60">
        <v>1589545224.1677401</v>
      </c>
      <c r="AS60">
        <v>411.83254838709701</v>
      </c>
      <c r="AT60">
        <v>409.99709677419401</v>
      </c>
      <c r="AU60">
        <v>10.8775612903226</v>
      </c>
      <c r="AV60">
        <v>10.055635483871001</v>
      </c>
      <c r="AW60">
        <v>500.02406451612899</v>
      </c>
      <c r="AX60">
        <v>101.890612903226</v>
      </c>
      <c r="AY60">
        <v>0.100024403225806</v>
      </c>
      <c r="AZ60">
        <v>20.213222580645201</v>
      </c>
      <c r="BA60">
        <v>20.1351612903226</v>
      </c>
      <c r="BB60">
        <v>20.422135483870999</v>
      </c>
      <c r="BC60">
        <v>9992.5483870967691</v>
      </c>
      <c r="BD60">
        <v>3.3406813870967699E-3</v>
      </c>
      <c r="BE60">
        <v>0.282605</v>
      </c>
      <c r="BF60">
        <v>1589545201.7</v>
      </c>
      <c r="BG60" t="s">
        <v>302</v>
      </c>
      <c r="BH60">
        <v>8</v>
      </c>
      <c r="BI60">
        <v>-0.191</v>
      </c>
      <c r="BJ60">
        <v>-6.7000000000000004E-2</v>
      </c>
      <c r="BK60">
        <v>410</v>
      </c>
      <c r="BL60">
        <v>10</v>
      </c>
      <c r="BM60">
        <v>0.27</v>
      </c>
      <c r="BN60">
        <v>7.0000000000000007E-2</v>
      </c>
      <c r="BO60">
        <v>1.81319098039216</v>
      </c>
      <c r="BP60">
        <v>0.20457962746347999</v>
      </c>
      <c r="BQ60">
        <v>0.113701947544927</v>
      </c>
      <c r="BR60">
        <v>0</v>
      </c>
      <c r="BS60">
        <v>0.83383868627450997</v>
      </c>
      <c r="BT60">
        <v>-0.12713170364227</v>
      </c>
      <c r="BU60">
        <v>4.6595142940300802E-2</v>
      </c>
      <c r="BV60">
        <v>0</v>
      </c>
      <c r="BW60">
        <v>0</v>
      </c>
      <c r="BX60">
        <v>2</v>
      </c>
      <c r="BY60" t="s">
        <v>197</v>
      </c>
      <c r="BZ60">
        <v>100</v>
      </c>
      <c r="CA60">
        <v>100</v>
      </c>
      <c r="CB60">
        <v>-0.191</v>
      </c>
      <c r="CC60">
        <v>-6.7000000000000004E-2</v>
      </c>
      <c r="CD60">
        <v>2</v>
      </c>
      <c r="CE60">
        <v>501.80799999999999</v>
      </c>
      <c r="CF60">
        <v>528.62099999999998</v>
      </c>
      <c r="CG60">
        <v>20.000699999999998</v>
      </c>
      <c r="CH60">
        <v>23.550799999999999</v>
      </c>
      <c r="CI60">
        <v>30.000800000000002</v>
      </c>
      <c r="CJ60">
        <v>23.329799999999999</v>
      </c>
      <c r="CK60">
        <v>23.350999999999999</v>
      </c>
      <c r="CL60">
        <v>19.759399999999999</v>
      </c>
      <c r="CM60">
        <v>32.897799999999997</v>
      </c>
      <c r="CN60">
        <v>35.622799999999998</v>
      </c>
      <c r="CO60">
        <v>20</v>
      </c>
      <c r="CP60">
        <v>410</v>
      </c>
      <c r="CQ60">
        <v>10</v>
      </c>
      <c r="CR60">
        <v>99.786900000000003</v>
      </c>
      <c r="CS60">
        <v>107.005</v>
      </c>
    </row>
    <row r="61" spans="1:97" x14ac:dyDescent="0.25">
      <c r="A61">
        <v>45</v>
      </c>
      <c r="B61">
        <v>1589545237.7</v>
      </c>
      <c r="C61">
        <v>3807.4000000953702</v>
      </c>
      <c r="D61" t="s">
        <v>307</v>
      </c>
      <c r="E61" t="s">
        <v>308</v>
      </c>
      <c r="F61">
        <v>1589545229.10323</v>
      </c>
      <c r="G61">
        <f t="shared" si="0"/>
        <v>4.3923812969719553E-4</v>
      </c>
      <c r="H61">
        <f t="shared" si="1"/>
        <v>-1.160532421111661</v>
      </c>
      <c r="I61">
        <f t="shared" si="2"/>
        <v>411.822</v>
      </c>
      <c r="J61">
        <f t="shared" si="3"/>
        <v>456.13825381849364</v>
      </c>
      <c r="K61">
        <f t="shared" si="4"/>
        <v>46.522073545697531</v>
      </c>
      <c r="L61">
        <f t="shared" si="5"/>
        <v>42.002207031204001</v>
      </c>
      <c r="M61">
        <f t="shared" si="6"/>
        <v>3.5227641237962001E-2</v>
      </c>
      <c r="N61">
        <f t="shared" si="7"/>
        <v>2.7954859046554317</v>
      </c>
      <c r="O61">
        <f t="shared" si="8"/>
        <v>3.4982866162770798E-2</v>
      </c>
      <c r="P61">
        <f t="shared" si="9"/>
        <v>2.1886141500469872E-2</v>
      </c>
      <c r="Q61">
        <f t="shared" si="10"/>
        <v>-6.8535112129354775E-4</v>
      </c>
      <c r="R61">
        <f t="shared" si="11"/>
        <v>20.094116027206727</v>
      </c>
      <c r="S61">
        <f t="shared" si="12"/>
        <v>20.1323193548387</v>
      </c>
      <c r="T61">
        <f t="shared" si="13"/>
        <v>2.365910272787727</v>
      </c>
      <c r="U61">
        <f t="shared" si="14"/>
        <v>46.559386781718615</v>
      </c>
      <c r="V61">
        <f t="shared" si="15"/>
        <v>1.1071322302552826</v>
      </c>
      <c r="W61">
        <f t="shared" si="16"/>
        <v>2.3778926373016458</v>
      </c>
      <c r="X61">
        <f t="shared" si="17"/>
        <v>1.2587780425324444</v>
      </c>
      <c r="Y61">
        <f t="shared" si="18"/>
        <v>-19.370401519646322</v>
      </c>
      <c r="Z61">
        <f t="shared" si="19"/>
        <v>12.311081640492032</v>
      </c>
      <c r="AA61">
        <f t="shared" si="20"/>
        <v>0.88699823992448934</v>
      </c>
      <c r="AB61">
        <f t="shared" si="21"/>
        <v>-6.1730069903510927</v>
      </c>
      <c r="AC61">
        <v>-1.2241423227047901E-3</v>
      </c>
      <c r="AD61">
        <v>2.36432702775176E-2</v>
      </c>
      <c r="AE61">
        <v>2.6815164881159799</v>
      </c>
      <c r="AF61">
        <v>0</v>
      </c>
      <c r="AG61">
        <v>0</v>
      </c>
      <c r="AH61">
        <f t="shared" si="22"/>
        <v>1</v>
      </c>
      <c r="AI61">
        <f t="shared" si="23"/>
        <v>0</v>
      </c>
      <c r="AJ61">
        <f t="shared" si="24"/>
        <v>55076.735009145545</v>
      </c>
      <c r="AK61">
        <f t="shared" si="25"/>
        <v>-3.5863480967741898E-3</v>
      </c>
      <c r="AL61">
        <f t="shared" si="26"/>
        <v>-1.757310567419353E-3</v>
      </c>
      <c r="AM61">
        <f t="shared" si="27"/>
        <v>0.49</v>
      </c>
      <c r="AN61">
        <f t="shared" si="28"/>
        <v>0.39</v>
      </c>
      <c r="AO61">
        <v>9.26</v>
      </c>
      <c r="AP61">
        <v>0.5</v>
      </c>
      <c r="AQ61" t="s">
        <v>195</v>
      </c>
      <c r="AR61">
        <v>1589545229.10323</v>
      </c>
      <c r="AS61">
        <v>411.822</v>
      </c>
      <c r="AT61">
        <v>410.00774193548398</v>
      </c>
      <c r="AU61">
        <v>10.855177419354799</v>
      </c>
      <c r="AV61">
        <v>10.0505580645161</v>
      </c>
      <c r="AW61">
        <v>500.012</v>
      </c>
      <c r="AX61">
        <v>101.891161290323</v>
      </c>
      <c r="AY61">
        <v>0.10000729999999999</v>
      </c>
      <c r="AZ61">
        <v>20.214006451612899</v>
      </c>
      <c r="BA61">
        <v>20.1323193548387</v>
      </c>
      <c r="BB61">
        <v>20.421890322580602</v>
      </c>
      <c r="BC61">
        <v>9991.0483870967691</v>
      </c>
      <c r="BD61">
        <v>-3.5863480967741898E-3</v>
      </c>
      <c r="BE61">
        <v>0.282605</v>
      </c>
      <c r="BF61">
        <v>1589545201.7</v>
      </c>
      <c r="BG61" t="s">
        <v>302</v>
      </c>
      <c r="BH61">
        <v>8</v>
      </c>
      <c r="BI61">
        <v>-0.191</v>
      </c>
      <c r="BJ61">
        <v>-6.7000000000000004E-2</v>
      </c>
      <c r="BK61">
        <v>410</v>
      </c>
      <c r="BL61">
        <v>10</v>
      </c>
      <c r="BM61">
        <v>0.27</v>
      </c>
      <c r="BN61">
        <v>7.0000000000000007E-2</v>
      </c>
      <c r="BO61">
        <v>1.8331158823529401</v>
      </c>
      <c r="BP61">
        <v>-0.20529100331751601</v>
      </c>
      <c r="BQ61">
        <v>4.1523278525612203E-2</v>
      </c>
      <c r="BR61">
        <v>0</v>
      </c>
      <c r="BS61">
        <v>0.82402913725490201</v>
      </c>
      <c r="BT61">
        <v>-0.24194287894688499</v>
      </c>
      <c r="BU61">
        <v>3.0032351455094801E-2</v>
      </c>
      <c r="BV61">
        <v>0</v>
      </c>
      <c r="BW61">
        <v>0</v>
      </c>
      <c r="BX61">
        <v>2</v>
      </c>
      <c r="BY61" t="s">
        <v>197</v>
      </c>
      <c r="BZ61">
        <v>100</v>
      </c>
      <c r="CA61">
        <v>100</v>
      </c>
      <c r="CB61">
        <v>-0.191</v>
      </c>
      <c r="CC61">
        <v>-6.7000000000000004E-2</v>
      </c>
      <c r="CD61">
        <v>2</v>
      </c>
      <c r="CE61">
        <v>502.00799999999998</v>
      </c>
      <c r="CF61">
        <v>528.68600000000004</v>
      </c>
      <c r="CG61">
        <v>20.000499999999999</v>
      </c>
      <c r="CH61">
        <v>23.5625</v>
      </c>
      <c r="CI61">
        <v>30.000800000000002</v>
      </c>
      <c r="CJ61">
        <v>23.340800000000002</v>
      </c>
      <c r="CK61">
        <v>23.3627</v>
      </c>
      <c r="CL61">
        <v>19.760999999999999</v>
      </c>
      <c r="CM61">
        <v>32.897799999999997</v>
      </c>
      <c r="CN61">
        <v>35.622799999999998</v>
      </c>
      <c r="CO61">
        <v>20</v>
      </c>
      <c r="CP61">
        <v>410</v>
      </c>
      <c r="CQ61">
        <v>10</v>
      </c>
      <c r="CR61">
        <v>99.785600000000002</v>
      </c>
      <c r="CS61">
        <v>107.004</v>
      </c>
    </row>
    <row r="62" spans="1:97" x14ac:dyDescent="0.25">
      <c r="A62">
        <v>46</v>
      </c>
      <c r="B62">
        <v>1589545242.7</v>
      </c>
      <c r="C62">
        <v>3812.4000000953702</v>
      </c>
      <c r="D62" t="s">
        <v>309</v>
      </c>
      <c r="E62" t="s">
        <v>310</v>
      </c>
      <c r="F62">
        <v>1589545234.0871</v>
      </c>
      <c r="G62">
        <f t="shared" si="0"/>
        <v>4.3035843157907791E-4</v>
      </c>
      <c r="H62">
        <f t="shared" si="1"/>
        <v>-1.1596947457839697</v>
      </c>
      <c r="I62">
        <f t="shared" si="2"/>
        <v>411.82745161290302</v>
      </c>
      <c r="J62">
        <f t="shared" si="3"/>
        <v>457.26336336394718</v>
      </c>
      <c r="K62">
        <f t="shared" si="4"/>
        <v>46.637001093457982</v>
      </c>
      <c r="L62">
        <f t="shared" si="5"/>
        <v>42.002921838940615</v>
      </c>
      <c r="M62">
        <f t="shared" si="6"/>
        <v>3.4453192302067073E-2</v>
      </c>
      <c r="N62">
        <f t="shared" si="7"/>
        <v>2.7963529294780591</v>
      </c>
      <c r="O62">
        <f t="shared" si="8"/>
        <v>3.4219094728783234E-2</v>
      </c>
      <c r="P62">
        <f t="shared" si="9"/>
        <v>2.1407834206056315E-2</v>
      </c>
      <c r="Q62">
        <f t="shared" si="10"/>
        <v>-1.8837671465516126E-3</v>
      </c>
      <c r="R62">
        <f t="shared" si="11"/>
        <v>20.097227564622607</v>
      </c>
      <c r="S62">
        <f t="shared" si="12"/>
        <v>20.131683870967699</v>
      </c>
      <c r="T62">
        <f t="shared" si="13"/>
        <v>2.3658172638850585</v>
      </c>
      <c r="U62">
        <f t="shared" si="14"/>
        <v>46.465280182587378</v>
      </c>
      <c r="V62">
        <f t="shared" si="15"/>
        <v>1.1049396492918109</v>
      </c>
      <c r="W62">
        <f t="shared" si="16"/>
        <v>2.3779898559739694</v>
      </c>
      <c r="X62">
        <f t="shared" si="17"/>
        <v>1.2608776145932477</v>
      </c>
      <c r="Y62">
        <f t="shared" si="18"/>
        <v>-18.978806832637336</v>
      </c>
      <c r="Z62">
        <f t="shared" si="19"/>
        <v>12.510397703953148</v>
      </c>
      <c r="AA62">
        <f t="shared" si="20"/>
        <v>0.90107936457275539</v>
      </c>
      <c r="AB62">
        <f t="shared" si="21"/>
        <v>-5.5692135312579847</v>
      </c>
      <c r="AC62">
        <v>-1.22473192845608E-3</v>
      </c>
      <c r="AD62">
        <v>2.3654658012322902E-2</v>
      </c>
      <c r="AE62">
        <v>2.6823286197924299</v>
      </c>
      <c r="AF62">
        <v>0</v>
      </c>
      <c r="AG62">
        <v>0</v>
      </c>
      <c r="AH62">
        <f t="shared" si="22"/>
        <v>1</v>
      </c>
      <c r="AI62">
        <f t="shared" si="23"/>
        <v>0</v>
      </c>
      <c r="AJ62">
        <f t="shared" si="24"/>
        <v>55102.066551384021</v>
      </c>
      <c r="AK62">
        <f t="shared" si="25"/>
        <v>-9.8574942258064496E-3</v>
      </c>
      <c r="AL62">
        <f t="shared" si="26"/>
        <v>-4.8301721706451601E-3</v>
      </c>
      <c r="AM62">
        <f t="shared" si="27"/>
        <v>0.49</v>
      </c>
      <c r="AN62">
        <f t="shared" si="28"/>
        <v>0.39</v>
      </c>
      <c r="AO62">
        <v>9.26</v>
      </c>
      <c r="AP62">
        <v>0.5</v>
      </c>
      <c r="AQ62" t="s">
        <v>195</v>
      </c>
      <c r="AR62">
        <v>1589545234.0871</v>
      </c>
      <c r="AS62">
        <v>411.82745161290302</v>
      </c>
      <c r="AT62">
        <v>410.00796774193498</v>
      </c>
      <c r="AU62">
        <v>10.8336387096774</v>
      </c>
      <c r="AV62">
        <v>10.045264516129</v>
      </c>
      <c r="AW62">
        <v>500.00948387096798</v>
      </c>
      <c r="AX62">
        <v>101.891548387097</v>
      </c>
      <c r="AY62">
        <v>0.100005780645161</v>
      </c>
      <c r="AZ62">
        <v>20.2146677419355</v>
      </c>
      <c r="BA62">
        <v>20.131683870967699</v>
      </c>
      <c r="BB62">
        <v>20.422993548387101</v>
      </c>
      <c r="BC62">
        <v>9995.8225806451592</v>
      </c>
      <c r="BD62">
        <v>-9.8574942258064496E-3</v>
      </c>
      <c r="BE62">
        <v>0.282605</v>
      </c>
      <c r="BF62">
        <v>1589545201.7</v>
      </c>
      <c r="BG62" t="s">
        <v>302</v>
      </c>
      <c r="BH62">
        <v>8</v>
      </c>
      <c r="BI62">
        <v>-0.191</v>
      </c>
      <c r="BJ62">
        <v>-6.7000000000000004E-2</v>
      </c>
      <c r="BK62">
        <v>410</v>
      </c>
      <c r="BL62">
        <v>10</v>
      </c>
      <c r="BM62">
        <v>0.27</v>
      </c>
      <c r="BN62">
        <v>7.0000000000000007E-2</v>
      </c>
      <c r="BO62">
        <v>1.83474411764706</v>
      </c>
      <c r="BP62">
        <v>-9.05763953203126E-2</v>
      </c>
      <c r="BQ62">
        <v>4.1894203547604501E-2</v>
      </c>
      <c r="BR62">
        <v>1</v>
      </c>
      <c r="BS62">
        <v>0.80451313725490203</v>
      </c>
      <c r="BT62">
        <v>-0.20081778085785501</v>
      </c>
      <c r="BU62">
        <v>2.52010179011815E-2</v>
      </c>
      <c r="BV62">
        <v>0</v>
      </c>
      <c r="BW62">
        <v>1</v>
      </c>
      <c r="BX62">
        <v>2</v>
      </c>
      <c r="BY62" t="s">
        <v>220</v>
      </c>
      <c r="BZ62">
        <v>100</v>
      </c>
      <c r="CA62">
        <v>100</v>
      </c>
      <c r="CB62">
        <v>-0.191</v>
      </c>
      <c r="CC62">
        <v>-6.7000000000000004E-2</v>
      </c>
      <c r="CD62">
        <v>2</v>
      </c>
      <c r="CE62">
        <v>502.18599999999998</v>
      </c>
      <c r="CF62">
        <v>528.63699999999994</v>
      </c>
      <c r="CG62">
        <v>20.000499999999999</v>
      </c>
      <c r="CH62">
        <v>23.572600000000001</v>
      </c>
      <c r="CI62">
        <v>30.000800000000002</v>
      </c>
      <c r="CJ62">
        <v>23.3522</v>
      </c>
      <c r="CK62">
        <v>23.374099999999999</v>
      </c>
      <c r="CL62">
        <v>19.760999999999999</v>
      </c>
      <c r="CM62">
        <v>32.897799999999997</v>
      </c>
      <c r="CN62">
        <v>35.622799999999998</v>
      </c>
      <c r="CO62">
        <v>20</v>
      </c>
      <c r="CP62">
        <v>410</v>
      </c>
      <c r="CQ62">
        <v>10</v>
      </c>
      <c r="CR62">
        <v>99.784999999999997</v>
      </c>
      <c r="CS62">
        <v>107.002</v>
      </c>
    </row>
    <row r="63" spans="1:97" x14ac:dyDescent="0.25">
      <c r="A63">
        <v>47</v>
      </c>
      <c r="B63">
        <v>1589545522.3</v>
      </c>
      <c r="C63">
        <v>4092</v>
      </c>
      <c r="D63" t="s">
        <v>313</v>
      </c>
      <c r="E63" t="s">
        <v>314</v>
      </c>
      <c r="F63">
        <v>1589545503.4258101</v>
      </c>
      <c r="G63">
        <f t="shared" si="0"/>
        <v>7.0731187360578783E-4</v>
      </c>
      <c r="H63">
        <f t="shared" si="1"/>
        <v>-0.50475490376689647</v>
      </c>
      <c r="I63">
        <f t="shared" si="2"/>
        <v>410.25496774193601</v>
      </c>
      <c r="J63">
        <f t="shared" si="3"/>
        <v>416.45933004790896</v>
      </c>
      <c r="K63">
        <f t="shared" si="4"/>
        <v>42.474268164550224</v>
      </c>
      <c r="L63">
        <f t="shared" si="5"/>
        <v>41.841491493791985</v>
      </c>
      <c r="M63">
        <f t="shared" si="6"/>
        <v>5.5289005233931945E-2</v>
      </c>
      <c r="N63">
        <f t="shared" si="7"/>
        <v>2.772563542165456</v>
      </c>
      <c r="O63">
        <f t="shared" si="8"/>
        <v>5.4683718568763737E-2</v>
      </c>
      <c r="P63">
        <f t="shared" si="9"/>
        <v>3.4231154442612127E-2</v>
      </c>
      <c r="Q63">
        <f t="shared" si="10"/>
        <v>8.7693555979354769E-4</v>
      </c>
      <c r="R63">
        <f t="shared" si="11"/>
        <v>20.212672896703889</v>
      </c>
      <c r="S63">
        <f t="shared" si="12"/>
        <v>20.337377419354802</v>
      </c>
      <c r="T63">
        <f t="shared" si="13"/>
        <v>2.3960902381815461</v>
      </c>
      <c r="U63">
        <f t="shared" si="14"/>
        <v>45.690330220490402</v>
      </c>
      <c r="V63">
        <f t="shared" si="15"/>
        <v>1.099510774956779</v>
      </c>
      <c r="W63">
        <f t="shared" si="16"/>
        <v>2.406440858822442</v>
      </c>
      <c r="X63">
        <f t="shared" si="17"/>
        <v>1.2965794632247671</v>
      </c>
      <c r="Y63">
        <f t="shared" si="18"/>
        <v>-31.192453626015244</v>
      </c>
      <c r="Z63">
        <f t="shared" si="19"/>
        <v>10.434280660090346</v>
      </c>
      <c r="AA63">
        <f t="shared" si="20"/>
        <v>0.75953790260051979</v>
      </c>
      <c r="AB63">
        <f t="shared" si="21"/>
        <v>-19.997758127764584</v>
      </c>
      <c r="AC63">
        <v>-1.2245972987919801E-3</v>
      </c>
      <c r="AD63">
        <v>2.3652057754594301E-2</v>
      </c>
      <c r="AE63">
        <v>2.6821432020017899</v>
      </c>
      <c r="AF63">
        <v>0</v>
      </c>
      <c r="AG63">
        <v>0</v>
      </c>
      <c r="AH63">
        <f t="shared" si="22"/>
        <v>1</v>
      </c>
      <c r="AI63">
        <f t="shared" si="23"/>
        <v>0</v>
      </c>
      <c r="AJ63">
        <f t="shared" si="24"/>
        <v>55060.054291551671</v>
      </c>
      <c r="AK63">
        <f t="shared" si="25"/>
        <v>4.5888830967741904E-3</v>
      </c>
      <c r="AL63">
        <f t="shared" si="26"/>
        <v>2.2485527174193531E-3</v>
      </c>
      <c r="AM63">
        <f t="shared" si="27"/>
        <v>0.49</v>
      </c>
      <c r="AN63">
        <f t="shared" si="28"/>
        <v>0.39</v>
      </c>
      <c r="AO63">
        <v>5.25</v>
      </c>
      <c r="AP63">
        <v>0.5</v>
      </c>
      <c r="AQ63" t="s">
        <v>195</v>
      </c>
      <c r="AR63">
        <v>1589545503.4258101</v>
      </c>
      <c r="AS63">
        <v>410.25496774193601</v>
      </c>
      <c r="AT63">
        <v>410.02970967741902</v>
      </c>
      <c r="AU63">
        <v>10.780680645161301</v>
      </c>
      <c r="AV63">
        <v>10.046164516129</v>
      </c>
      <c r="AW63">
        <v>500.10535483871001</v>
      </c>
      <c r="AX63">
        <v>101.889225806452</v>
      </c>
      <c r="AY63">
        <v>9.9768316129032295E-2</v>
      </c>
      <c r="AZ63">
        <v>20.4071838709677</v>
      </c>
      <c r="BA63">
        <v>20.337377419354802</v>
      </c>
      <c r="BB63">
        <v>20.587025806451599</v>
      </c>
      <c r="BC63">
        <v>9994.9516129032309</v>
      </c>
      <c r="BD63">
        <v>4.5888830967741904E-3</v>
      </c>
      <c r="BE63">
        <v>0.282605</v>
      </c>
      <c r="BF63">
        <v>1589545514.8</v>
      </c>
      <c r="BG63" t="s">
        <v>315</v>
      </c>
      <c r="BH63">
        <v>9</v>
      </c>
      <c r="BI63">
        <v>-0.22</v>
      </c>
      <c r="BJ63">
        <v>-6.2E-2</v>
      </c>
      <c r="BK63">
        <v>410</v>
      </c>
      <c r="BL63">
        <v>10</v>
      </c>
      <c r="BM63">
        <v>0.25</v>
      </c>
      <c r="BN63">
        <v>0.09</v>
      </c>
      <c r="BO63">
        <v>7.4385702588235306E-2</v>
      </c>
      <c r="BP63">
        <v>0.10898737403563601</v>
      </c>
      <c r="BQ63">
        <v>8.8125840086330703E-2</v>
      </c>
      <c r="BR63">
        <v>0</v>
      </c>
      <c r="BS63">
        <v>0.18604299198039201</v>
      </c>
      <c r="BT63">
        <v>0.52944243976623495</v>
      </c>
      <c r="BU63">
        <v>0.29832456608286201</v>
      </c>
      <c r="BV63">
        <v>0</v>
      </c>
      <c r="BW63">
        <v>0</v>
      </c>
      <c r="BX63">
        <v>2</v>
      </c>
      <c r="BY63" t="s">
        <v>197</v>
      </c>
      <c r="BZ63">
        <v>100</v>
      </c>
      <c r="CA63">
        <v>100</v>
      </c>
      <c r="CB63">
        <v>-0.22</v>
      </c>
      <c r="CC63">
        <v>-6.2E-2</v>
      </c>
      <c r="CD63">
        <v>2</v>
      </c>
      <c r="CE63">
        <v>500.06200000000001</v>
      </c>
      <c r="CF63">
        <v>526.04399999999998</v>
      </c>
      <c r="CG63">
        <v>20.000299999999999</v>
      </c>
      <c r="CH63">
        <v>24.1007</v>
      </c>
      <c r="CI63">
        <v>30.000699999999998</v>
      </c>
      <c r="CJ63">
        <v>23.944400000000002</v>
      </c>
      <c r="CK63">
        <v>23.960999999999999</v>
      </c>
      <c r="CL63">
        <v>19.754000000000001</v>
      </c>
      <c r="CM63">
        <v>32.897799999999997</v>
      </c>
      <c r="CN63">
        <v>32.274299999999997</v>
      </c>
      <c r="CO63">
        <v>20</v>
      </c>
      <c r="CP63">
        <v>410</v>
      </c>
      <c r="CQ63">
        <v>10</v>
      </c>
      <c r="CR63">
        <v>99.734700000000004</v>
      </c>
      <c r="CS63">
        <v>106.923</v>
      </c>
    </row>
    <row r="64" spans="1:97" x14ac:dyDescent="0.25">
      <c r="A64">
        <v>48</v>
      </c>
      <c r="B64">
        <v>1589545527.3</v>
      </c>
      <c r="C64">
        <v>4097</v>
      </c>
      <c r="D64" t="s">
        <v>316</v>
      </c>
      <c r="E64" t="s">
        <v>317</v>
      </c>
      <c r="F64">
        <v>1589545514.19677</v>
      </c>
      <c r="G64">
        <f t="shared" si="0"/>
        <v>7.1572394264033323E-4</v>
      </c>
      <c r="H64">
        <f t="shared" si="1"/>
        <v>-0.52525639975972394</v>
      </c>
      <c r="I64">
        <f t="shared" si="2"/>
        <v>410.262612903226</v>
      </c>
      <c r="J64">
        <f t="shared" si="3"/>
        <v>416.86867180724556</v>
      </c>
      <c r="K64">
        <f t="shared" si="4"/>
        <v>42.515953278514885</v>
      </c>
      <c r="L64">
        <f t="shared" si="5"/>
        <v>41.842208977939862</v>
      </c>
      <c r="M64">
        <f t="shared" si="6"/>
        <v>5.6060108864502106E-2</v>
      </c>
      <c r="N64">
        <f t="shared" si="7"/>
        <v>2.77347648728183</v>
      </c>
      <c r="O64">
        <f t="shared" si="8"/>
        <v>5.5438125693870979E-2</v>
      </c>
      <c r="P64">
        <f t="shared" si="9"/>
        <v>3.4704136157968649E-2</v>
      </c>
      <c r="Q64">
        <f t="shared" si="10"/>
        <v>2.8343744009225766E-3</v>
      </c>
      <c r="R64">
        <f t="shared" si="11"/>
        <v>20.199127336766061</v>
      </c>
      <c r="S64">
        <f t="shared" si="12"/>
        <v>20.330777419354799</v>
      </c>
      <c r="T64">
        <f t="shared" si="13"/>
        <v>2.3951136378455056</v>
      </c>
      <c r="U64">
        <f t="shared" si="14"/>
        <v>45.783023363523078</v>
      </c>
      <c r="V64">
        <f t="shared" si="15"/>
        <v>1.1009728438795918</v>
      </c>
      <c r="W64">
        <f t="shared" si="16"/>
        <v>2.4047622087727283</v>
      </c>
      <c r="X64">
        <f t="shared" si="17"/>
        <v>1.2941407939659137</v>
      </c>
      <c r="Y64">
        <f t="shared" si="18"/>
        <v>-31.563425870438696</v>
      </c>
      <c r="Z64">
        <f t="shared" si="19"/>
        <v>9.7344728856985867</v>
      </c>
      <c r="AA64">
        <f t="shared" si="20"/>
        <v>0.70829901907627235</v>
      </c>
      <c r="AB64">
        <f t="shared" si="21"/>
        <v>-21.117819591262915</v>
      </c>
      <c r="AC64">
        <v>-1.22522652838179E-3</v>
      </c>
      <c r="AD64">
        <v>2.36642107902196E-2</v>
      </c>
      <c r="AE64">
        <v>2.6830096868217002</v>
      </c>
      <c r="AF64">
        <v>0</v>
      </c>
      <c r="AG64">
        <v>0</v>
      </c>
      <c r="AH64">
        <f t="shared" si="22"/>
        <v>1</v>
      </c>
      <c r="AI64">
        <f t="shared" si="23"/>
        <v>0</v>
      </c>
      <c r="AJ64">
        <f t="shared" si="24"/>
        <v>55089.31075154338</v>
      </c>
      <c r="AK64">
        <f t="shared" si="25"/>
        <v>1.48318911612903E-2</v>
      </c>
      <c r="AL64">
        <f t="shared" si="26"/>
        <v>7.2676266690322473E-3</v>
      </c>
      <c r="AM64">
        <f t="shared" si="27"/>
        <v>0.49</v>
      </c>
      <c r="AN64">
        <f t="shared" si="28"/>
        <v>0.39</v>
      </c>
      <c r="AO64">
        <v>5.25</v>
      </c>
      <c r="AP64">
        <v>0.5</v>
      </c>
      <c r="AQ64" t="s">
        <v>195</v>
      </c>
      <c r="AR64">
        <v>1589545514.19677</v>
      </c>
      <c r="AS64">
        <v>410.262612903226</v>
      </c>
      <c r="AT64">
        <v>410.01945161290303</v>
      </c>
      <c r="AU64">
        <v>10.7950322580645</v>
      </c>
      <c r="AV64">
        <v>10.051761290322601</v>
      </c>
      <c r="AW64">
        <v>500.08516129032301</v>
      </c>
      <c r="AX64">
        <v>101.889129032258</v>
      </c>
      <c r="AY64">
        <v>9.97133870967742E-2</v>
      </c>
      <c r="AZ64">
        <v>20.395880645161299</v>
      </c>
      <c r="BA64">
        <v>20.330777419354799</v>
      </c>
      <c r="BB64">
        <v>20.5805193548387</v>
      </c>
      <c r="BC64">
        <v>10000.0967741935</v>
      </c>
      <c r="BD64">
        <v>1.48318911612903E-2</v>
      </c>
      <c r="BE64">
        <v>0.282605</v>
      </c>
      <c r="BF64">
        <v>1589545514.8</v>
      </c>
      <c r="BG64" t="s">
        <v>315</v>
      </c>
      <c r="BH64">
        <v>9</v>
      </c>
      <c r="BI64">
        <v>-0.22</v>
      </c>
      <c r="BJ64">
        <v>-6.2E-2</v>
      </c>
      <c r="BK64">
        <v>410</v>
      </c>
      <c r="BL64">
        <v>10</v>
      </c>
      <c r="BM64">
        <v>0.25</v>
      </c>
      <c r="BN64">
        <v>0.09</v>
      </c>
      <c r="BO64">
        <v>0.12056118690196101</v>
      </c>
      <c r="BP64">
        <v>0.95948865944085504</v>
      </c>
      <c r="BQ64">
        <v>0.14353715479464599</v>
      </c>
      <c r="BR64">
        <v>0</v>
      </c>
      <c r="BS64">
        <v>0.31419284296078398</v>
      </c>
      <c r="BT64">
        <v>3.0221793272194701</v>
      </c>
      <c r="BU64">
        <v>0.43300527365329</v>
      </c>
      <c r="BV64">
        <v>0</v>
      </c>
      <c r="BW64">
        <v>0</v>
      </c>
      <c r="BX64">
        <v>2</v>
      </c>
      <c r="BY64" t="s">
        <v>197</v>
      </c>
      <c r="BZ64">
        <v>100</v>
      </c>
      <c r="CA64">
        <v>100</v>
      </c>
      <c r="CB64">
        <v>-0.22</v>
      </c>
      <c r="CC64">
        <v>-6.2E-2</v>
      </c>
      <c r="CD64">
        <v>2</v>
      </c>
      <c r="CE64">
        <v>502.82299999999998</v>
      </c>
      <c r="CF64">
        <v>526.41600000000005</v>
      </c>
      <c r="CG64">
        <v>20.0001</v>
      </c>
      <c r="CH64">
        <v>24.108799999999999</v>
      </c>
      <c r="CI64">
        <v>30.000699999999998</v>
      </c>
      <c r="CJ64">
        <v>23.942699999999999</v>
      </c>
      <c r="CK64">
        <v>23.9602</v>
      </c>
      <c r="CL64">
        <v>19.755199999999999</v>
      </c>
      <c r="CM64">
        <v>32.897799999999997</v>
      </c>
      <c r="CN64">
        <v>32.274299999999997</v>
      </c>
      <c r="CO64">
        <v>20</v>
      </c>
      <c r="CP64">
        <v>410</v>
      </c>
      <c r="CQ64">
        <v>10</v>
      </c>
      <c r="CR64">
        <v>99.732600000000005</v>
      </c>
      <c r="CS64">
        <v>106.923</v>
      </c>
    </row>
    <row r="65" spans="1:97" x14ac:dyDescent="0.25">
      <c r="A65">
        <v>49</v>
      </c>
      <c r="B65">
        <v>1589545532.3</v>
      </c>
      <c r="C65">
        <v>4102</v>
      </c>
      <c r="D65" t="s">
        <v>318</v>
      </c>
      <c r="E65" t="s">
        <v>319</v>
      </c>
      <c r="F65">
        <v>1589545523.74839</v>
      </c>
      <c r="G65">
        <f t="shared" si="0"/>
        <v>7.857091763333057E-4</v>
      </c>
      <c r="H65">
        <f t="shared" si="1"/>
        <v>-0.5864911616351558</v>
      </c>
      <c r="I65">
        <f t="shared" si="2"/>
        <v>410.28064516129001</v>
      </c>
      <c r="J65">
        <f t="shared" si="3"/>
        <v>417.09650473371516</v>
      </c>
      <c r="K65">
        <f t="shared" si="4"/>
        <v>42.539193054595614</v>
      </c>
      <c r="L65">
        <f t="shared" si="5"/>
        <v>41.844051371810444</v>
      </c>
      <c r="M65">
        <f t="shared" si="6"/>
        <v>6.2027525019464673E-2</v>
      </c>
      <c r="N65">
        <f t="shared" si="7"/>
        <v>2.7730779850021001</v>
      </c>
      <c r="O65">
        <f t="shared" si="8"/>
        <v>6.1266938989036596E-2</v>
      </c>
      <c r="P65">
        <f t="shared" si="9"/>
        <v>3.8359395374342922E-2</v>
      </c>
      <c r="Q65">
        <f t="shared" si="10"/>
        <v>3.982395531483874E-3</v>
      </c>
      <c r="R65">
        <f t="shared" si="11"/>
        <v>20.171234489683442</v>
      </c>
      <c r="S65">
        <f t="shared" si="12"/>
        <v>20.3248161290323</v>
      </c>
      <c r="T65">
        <f t="shared" si="13"/>
        <v>2.3942318469701109</v>
      </c>
      <c r="U65">
        <f t="shared" si="14"/>
        <v>46.131085106216609</v>
      </c>
      <c r="V65">
        <f t="shared" si="15"/>
        <v>1.1087520481526831</v>
      </c>
      <c r="W65">
        <f t="shared" si="16"/>
        <v>2.4034813956788286</v>
      </c>
      <c r="X65">
        <f t="shared" si="17"/>
        <v>1.2854797988174278</v>
      </c>
      <c r="Y65">
        <f t="shared" si="18"/>
        <v>-34.649774676298783</v>
      </c>
      <c r="Z65">
        <f t="shared" si="19"/>
        <v>9.3342409684977792</v>
      </c>
      <c r="AA65">
        <f t="shared" si="20"/>
        <v>0.67922429878538304</v>
      </c>
      <c r="AB65">
        <f t="shared" si="21"/>
        <v>-24.632327013484137</v>
      </c>
      <c r="AC65">
        <v>-1.22495184315705E-3</v>
      </c>
      <c r="AD65">
        <v>2.3658905478174501E-2</v>
      </c>
      <c r="AE65">
        <v>2.6826314664186999</v>
      </c>
      <c r="AF65">
        <v>0</v>
      </c>
      <c r="AG65">
        <v>0</v>
      </c>
      <c r="AH65">
        <f t="shared" si="22"/>
        <v>1</v>
      </c>
      <c r="AI65">
        <f t="shared" si="23"/>
        <v>0</v>
      </c>
      <c r="AJ65">
        <f t="shared" si="24"/>
        <v>55079.084569225204</v>
      </c>
      <c r="AK65">
        <f t="shared" si="25"/>
        <v>2.08393277419355E-2</v>
      </c>
      <c r="AL65">
        <f t="shared" si="26"/>
        <v>1.0211270593548394E-2</v>
      </c>
      <c r="AM65">
        <f t="shared" si="27"/>
        <v>0.49</v>
      </c>
      <c r="AN65">
        <f t="shared" si="28"/>
        <v>0.39</v>
      </c>
      <c r="AO65">
        <v>5.25</v>
      </c>
      <c r="AP65">
        <v>0.5</v>
      </c>
      <c r="AQ65" t="s">
        <v>195</v>
      </c>
      <c r="AR65">
        <v>1589545523.74839</v>
      </c>
      <c r="AS65">
        <v>410.28064516129001</v>
      </c>
      <c r="AT65">
        <v>410.00335483870998</v>
      </c>
      <c r="AU65">
        <v>10.871306451612901</v>
      </c>
      <c r="AV65">
        <v>10.055416129032301</v>
      </c>
      <c r="AW65">
        <v>500.08306451612901</v>
      </c>
      <c r="AX65">
        <v>101.889129032258</v>
      </c>
      <c r="AY65">
        <v>9.9721441935483907E-2</v>
      </c>
      <c r="AZ65">
        <v>20.387251612903199</v>
      </c>
      <c r="BA65">
        <v>20.3248161290323</v>
      </c>
      <c r="BB65">
        <v>20.575683870967701</v>
      </c>
      <c r="BC65">
        <v>9997.8548387096798</v>
      </c>
      <c r="BD65">
        <v>2.08393277419355E-2</v>
      </c>
      <c r="BE65">
        <v>0.282605</v>
      </c>
      <c r="BF65">
        <v>1589545514.8</v>
      </c>
      <c r="BG65" t="s">
        <v>315</v>
      </c>
      <c r="BH65">
        <v>9</v>
      </c>
      <c r="BI65">
        <v>-0.22</v>
      </c>
      <c r="BJ65">
        <v>-6.2E-2</v>
      </c>
      <c r="BK65">
        <v>410</v>
      </c>
      <c r="BL65">
        <v>10</v>
      </c>
      <c r="BM65">
        <v>0.25</v>
      </c>
      <c r="BN65">
        <v>0.09</v>
      </c>
      <c r="BO65">
        <v>0.18001362611764701</v>
      </c>
      <c r="BP65">
        <v>1.1506077020505201</v>
      </c>
      <c r="BQ65">
        <v>0.15728253083430899</v>
      </c>
      <c r="BR65">
        <v>0</v>
      </c>
      <c r="BS65">
        <v>0.51385214639215704</v>
      </c>
      <c r="BT65">
        <v>3.5437805727962601</v>
      </c>
      <c r="BU65">
        <v>0.47402015407935999</v>
      </c>
      <c r="BV65">
        <v>0</v>
      </c>
      <c r="BW65">
        <v>0</v>
      </c>
      <c r="BX65">
        <v>2</v>
      </c>
      <c r="BY65" t="s">
        <v>197</v>
      </c>
      <c r="BZ65">
        <v>100</v>
      </c>
      <c r="CA65">
        <v>100</v>
      </c>
      <c r="CB65">
        <v>-0.22</v>
      </c>
      <c r="CC65">
        <v>-6.2E-2</v>
      </c>
      <c r="CD65">
        <v>2</v>
      </c>
      <c r="CE65">
        <v>503.29300000000001</v>
      </c>
      <c r="CF65">
        <v>526.62300000000005</v>
      </c>
      <c r="CG65">
        <v>20.000299999999999</v>
      </c>
      <c r="CH65">
        <v>24.117000000000001</v>
      </c>
      <c r="CI65">
        <v>30.000699999999998</v>
      </c>
      <c r="CJ65">
        <v>23.947299999999998</v>
      </c>
      <c r="CK65">
        <v>23.967199999999998</v>
      </c>
      <c r="CL65">
        <v>19.754200000000001</v>
      </c>
      <c r="CM65">
        <v>32.897799999999997</v>
      </c>
      <c r="CN65">
        <v>32.274299999999997</v>
      </c>
      <c r="CO65">
        <v>20</v>
      </c>
      <c r="CP65">
        <v>410</v>
      </c>
      <c r="CQ65">
        <v>10</v>
      </c>
      <c r="CR65">
        <v>99.734800000000007</v>
      </c>
      <c r="CS65">
        <v>106.922</v>
      </c>
    </row>
    <row r="66" spans="1:97" x14ac:dyDescent="0.25">
      <c r="A66">
        <v>50</v>
      </c>
      <c r="B66">
        <v>1589545537.3</v>
      </c>
      <c r="C66">
        <v>4107</v>
      </c>
      <c r="D66" t="s">
        <v>320</v>
      </c>
      <c r="E66" t="s">
        <v>321</v>
      </c>
      <c r="F66">
        <v>1589545528.67097</v>
      </c>
      <c r="G66">
        <f t="shared" si="0"/>
        <v>9.7080107247598461E-4</v>
      </c>
      <c r="H66">
        <f t="shared" si="1"/>
        <v>-0.69851813711824506</v>
      </c>
      <c r="I66">
        <f t="shared" si="2"/>
        <v>410.30864516128997</v>
      </c>
      <c r="J66">
        <f t="shared" si="3"/>
        <v>416.48101283596156</v>
      </c>
      <c r="K66">
        <f t="shared" si="4"/>
        <v>42.476746510439831</v>
      </c>
      <c r="L66">
        <f t="shared" si="5"/>
        <v>41.847228983816059</v>
      </c>
      <c r="M66">
        <f t="shared" si="6"/>
        <v>7.806855648672327E-2</v>
      </c>
      <c r="N66">
        <f t="shared" si="7"/>
        <v>2.7747339253836025</v>
      </c>
      <c r="O66">
        <f t="shared" si="8"/>
        <v>7.6868520889341485E-2</v>
      </c>
      <c r="P66">
        <f t="shared" si="9"/>
        <v>4.8149107349824818E-2</v>
      </c>
      <c r="Q66">
        <f t="shared" si="10"/>
        <v>3.5998585050580722E-3</v>
      </c>
      <c r="R66">
        <f t="shared" si="11"/>
        <v>20.118709187142866</v>
      </c>
      <c r="S66">
        <f t="shared" si="12"/>
        <v>20.323977419354801</v>
      </c>
      <c r="T66">
        <f t="shared" si="13"/>
        <v>2.3941078083086347</v>
      </c>
      <c r="U66">
        <f t="shared" si="14"/>
        <v>46.94895913892794</v>
      </c>
      <c r="V66">
        <f t="shared" si="15"/>
        <v>1.1282856708105684</v>
      </c>
      <c r="W66">
        <f t="shared" si="16"/>
        <v>2.403217646363208</v>
      </c>
      <c r="X66">
        <f t="shared" si="17"/>
        <v>1.2658221374980663</v>
      </c>
      <c r="Y66">
        <f t="shared" si="18"/>
        <v>-42.812327296190922</v>
      </c>
      <c r="Z66">
        <f t="shared" si="19"/>
        <v>9.1993919531205854</v>
      </c>
      <c r="AA66">
        <f t="shared" si="20"/>
        <v>0.66900329706134676</v>
      </c>
      <c r="AB66">
        <f t="shared" si="21"/>
        <v>-32.940332187503927</v>
      </c>
      <c r="AC66">
        <v>-1.22609353019545E-3</v>
      </c>
      <c r="AD66">
        <v>2.3680956194599E-2</v>
      </c>
      <c r="AE66">
        <v>2.6842031082879698</v>
      </c>
      <c r="AF66">
        <v>0</v>
      </c>
      <c r="AG66">
        <v>0</v>
      </c>
      <c r="AH66">
        <f t="shared" si="22"/>
        <v>1</v>
      </c>
      <c r="AI66">
        <f t="shared" si="23"/>
        <v>0</v>
      </c>
      <c r="AJ66">
        <f t="shared" si="24"/>
        <v>55128.665055694881</v>
      </c>
      <c r="AK66">
        <f t="shared" si="25"/>
        <v>1.88375641290323E-2</v>
      </c>
      <c r="AL66">
        <f t="shared" si="26"/>
        <v>9.2304064232258259E-3</v>
      </c>
      <c r="AM66">
        <f t="shared" si="27"/>
        <v>0.49</v>
      </c>
      <c r="AN66">
        <f t="shared" si="28"/>
        <v>0.39</v>
      </c>
      <c r="AO66">
        <v>5.25</v>
      </c>
      <c r="AP66">
        <v>0.5</v>
      </c>
      <c r="AQ66" t="s">
        <v>195</v>
      </c>
      <c r="AR66">
        <v>1589545528.67097</v>
      </c>
      <c r="AS66">
        <v>410.30864516128997</v>
      </c>
      <c r="AT66">
        <v>409.99345161290302</v>
      </c>
      <c r="AU66">
        <v>11.0627483870968</v>
      </c>
      <c r="AV66">
        <v>10.054703225806501</v>
      </c>
      <c r="AW66">
        <v>500.00954838709703</v>
      </c>
      <c r="AX66">
        <v>101.889741935484</v>
      </c>
      <c r="AY66">
        <v>9.9893129032258096E-2</v>
      </c>
      <c r="AZ66">
        <v>20.385474193548401</v>
      </c>
      <c r="BA66">
        <v>20.323977419354801</v>
      </c>
      <c r="BB66">
        <v>20.573329032258101</v>
      </c>
      <c r="BC66">
        <v>10007.1129032258</v>
      </c>
      <c r="BD66">
        <v>1.88375641290323E-2</v>
      </c>
      <c r="BE66">
        <v>0.282605</v>
      </c>
      <c r="BF66">
        <v>1589545514.8</v>
      </c>
      <c r="BG66" t="s">
        <v>315</v>
      </c>
      <c r="BH66">
        <v>9</v>
      </c>
      <c r="BI66">
        <v>-0.22</v>
      </c>
      <c r="BJ66">
        <v>-6.2E-2</v>
      </c>
      <c r="BK66">
        <v>410</v>
      </c>
      <c r="BL66">
        <v>10</v>
      </c>
      <c r="BM66">
        <v>0.25</v>
      </c>
      <c r="BN66">
        <v>0.09</v>
      </c>
      <c r="BO66">
        <v>0.22735776376470601</v>
      </c>
      <c r="BP66">
        <v>0.80617973834509205</v>
      </c>
      <c r="BQ66">
        <v>0.13748865243594599</v>
      </c>
      <c r="BR66">
        <v>0</v>
      </c>
      <c r="BS66">
        <v>0.71426444619607798</v>
      </c>
      <c r="BT66">
        <v>2.9560914427867302</v>
      </c>
      <c r="BU66">
        <v>0.42604838116964899</v>
      </c>
      <c r="BV66">
        <v>0</v>
      </c>
      <c r="BW66">
        <v>0</v>
      </c>
      <c r="BX66">
        <v>2</v>
      </c>
      <c r="BY66" t="s">
        <v>197</v>
      </c>
      <c r="BZ66">
        <v>100</v>
      </c>
      <c r="CA66">
        <v>100</v>
      </c>
      <c r="CB66">
        <v>-0.22</v>
      </c>
      <c r="CC66">
        <v>-6.2E-2</v>
      </c>
      <c r="CD66">
        <v>2</v>
      </c>
      <c r="CE66">
        <v>503.52699999999999</v>
      </c>
      <c r="CF66">
        <v>526.70299999999997</v>
      </c>
      <c r="CG66">
        <v>20.0002</v>
      </c>
      <c r="CH66">
        <v>24.125499999999999</v>
      </c>
      <c r="CI66">
        <v>30.000599999999999</v>
      </c>
      <c r="CJ66">
        <v>23.9542</v>
      </c>
      <c r="CK66">
        <v>23.975300000000001</v>
      </c>
      <c r="CL66">
        <v>19.753799999999998</v>
      </c>
      <c r="CM66">
        <v>32.897799999999997</v>
      </c>
      <c r="CN66">
        <v>32.274299999999997</v>
      </c>
      <c r="CO66">
        <v>20</v>
      </c>
      <c r="CP66">
        <v>410</v>
      </c>
      <c r="CQ66">
        <v>10</v>
      </c>
      <c r="CR66">
        <v>99.734300000000005</v>
      </c>
      <c r="CS66">
        <v>106.92100000000001</v>
      </c>
    </row>
    <row r="67" spans="1:97" x14ac:dyDescent="0.25">
      <c r="A67">
        <v>51</v>
      </c>
      <c r="B67">
        <v>1589545542.3</v>
      </c>
      <c r="C67">
        <v>4112</v>
      </c>
      <c r="D67" t="s">
        <v>322</v>
      </c>
      <c r="E67" t="s">
        <v>323</v>
      </c>
      <c r="F67">
        <v>1589545533.67097</v>
      </c>
      <c r="G67">
        <f t="shared" si="0"/>
        <v>9.7971646007322761E-4</v>
      </c>
      <c r="H67">
        <f t="shared" si="1"/>
        <v>-0.68010159236260825</v>
      </c>
      <c r="I67">
        <f t="shared" si="2"/>
        <v>410.28583870967702</v>
      </c>
      <c r="J67">
        <f t="shared" si="3"/>
        <v>415.94679056614029</v>
      </c>
      <c r="K67">
        <f t="shared" si="4"/>
        <v>42.422661095595927</v>
      </c>
      <c r="L67">
        <f t="shared" si="5"/>
        <v>41.845297241535761</v>
      </c>
      <c r="M67">
        <f t="shared" si="6"/>
        <v>7.8879729529465509E-2</v>
      </c>
      <c r="N67">
        <f t="shared" si="7"/>
        <v>2.7751325037906449</v>
      </c>
      <c r="O67">
        <f t="shared" si="8"/>
        <v>7.7655010301365401E-2</v>
      </c>
      <c r="P67">
        <f t="shared" si="9"/>
        <v>4.8642833567409352E-2</v>
      </c>
      <c r="Q67">
        <f t="shared" si="10"/>
        <v>2.2512790587677477E-3</v>
      </c>
      <c r="R67">
        <f t="shared" si="11"/>
        <v>20.114641308191967</v>
      </c>
      <c r="S67">
        <f t="shared" si="12"/>
        <v>20.322554838709699</v>
      </c>
      <c r="T67">
        <f t="shared" si="13"/>
        <v>2.3938974325287918</v>
      </c>
      <c r="U67">
        <f t="shared" si="14"/>
        <v>46.999352553653537</v>
      </c>
      <c r="V67">
        <f t="shared" si="15"/>
        <v>1.129382008314082</v>
      </c>
      <c r="W67">
        <f t="shared" si="16"/>
        <v>2.40297354527342</v>
      </c>
      <c r="X67">
        <f t="shared" si="17"/>
        <v>1.2645154242147099</v>
      </c>
      <c r="Y67">
        <f t="shared" si="18"/>
        <v>-43.20549588922934</v>
      </c>
      <c r="Z67">
        <f t="shared" si="19"/>
        <v>9.1674124600829714</v>
      </c>
      <c r="AA67">
        <f t="shared" si="20"/>
        <v>0.66657145888817704</v>
      </c>
      <c r="AB67">
        <f t="shared" si="21"/>
        <v>-33.369260691199422</v>
      </c>
      <c r="AC67">
        <v>-1.2263684310696E-3</v>
      </c>
      <c r="AD67">
        <v>2.3686265671729701E-2</v>
      </c>
      <c r="AE67">
        <v>2.68458138889542</v>
      </c>
      <c r="AF67">
        <v>0</v>
      </c>
      <c r="AG67">
        <v>0</v>
      </c>
      <c r="AH67">
        <f t="shared" si="22"/>
        <v>1</v>
      </c>
      <c r="AI67">
        <f t="shared" si="23"/>
        <v>0</v>
      </c>
      <c r="AJ67">
        <f t="shared" si="24"/>
        <v>55140.84553560325</v>
      </c>
      <c r="AK67">
        <f t="shared" si="25"/>
        <v>1.1780633483870999E-2</v>
      </c>
      <c r="AL67">
        <f t="shared" si="26"/>
        <v>5.7725104070967892E-3</v>
      </c>
      <c r="AM67">
        <f t="shared" si="27"/>
        <v>0.49</v>
      </c>
      <c r="AN67">
        <f t="shared" si="28"/>
        <v>0.39</v>
      </c>
      <c r="AO67">
        <v>5.25</v>
      </c>
      <c r="AP67">
        <v>0.5</v>
      </c>
      <c r="AQ67" t="s">
        <v>195</v>
      </c>
      <c r="AR67">
        <v>1589545533.67097</v>
      </c>
      <c r="AS67">
        <v>410.28583870967702</v>
      </c>
      <c r="AT67">
        <v>409.99380645161301</v>
      </c>
      <c r="AU67">
        <v>11.0733935483871</v>
      </c>
      <c r="AV67">
        <v>10.0561258064516</v>
      </c>
      <c r="AW67">
        <v>500.02129032258102</v>
      </c>
      <c r="AX67">
        <v>101.89058064516099</v>
      </c>
      <c r="AY67">
        <v>0.100015406451613</v>
      </c>
      <c r="AZ67">
        <v>20.383829032258099</v>
      </c>
      <c r="BA67">
        <v>20.322554838709699</v>
      </c>
      <c r="BB67">
        <v>20.570632258064499</v>
      </c>
      <c r="BC67">
        <v>10009.274193548399</v>
      </c>
      <c r="BD67">
        <v>1.1780633483870999E-2</v>
      </c>
      <c r="BE67">
        <v>0.282605</v>
      </c>
      <c r="BF67">
        <v>1589545514.8</v>
      </c>
      <c r="BG67" t="s">
        <v>315</v>
      </c>
      <c r="BH67">
        <v>9</v>
      </c>
      <c r="BI67">
        <v>-0.22</v>
      </c>
      <c r="BJ67">
        <v>-6.2E-2</v>
      </c>
      <c r="BK67">
        <v>410</v>
      </c>
      <c r="BL67">
        <v>10</v>
      </c>
      <c r="BM67">
        <v>0.25</v>
      </c>
      <c r="BN67">
        <v>0.09</v>
      </c>
      <c r="BO67">
        <v>0.27773691372548998</v>
      </c>
      <c r="BP67">
        <v>0.120340049592763</v>
      </c>
      <c r="BQ67">
        <v>8.0230045380132106E-2</v>
      </c>
      <c r="BR67">
        <v>0</v>
      </c>
      <c r="BS67">
        <v>0.91482249999999998</v>
      </c>
      <c r="BT67">
        <v>1.2507607764705899</v>
      </c>
      <c r="BU67">
        <v>0.241019396590956</v>
      </c>
      <c r="BV67">
        <v>0</v>
      </c>
      <c r="BW67">
        <v>0</v>
      </c>
      <c r="BX67">
        <v>2</v>
      </c>
      <c r="BY67" t="s">
        <v>197</v>
      </c>
      <c r="BZ67">
        <v>100</v>
      </c>
      <c r="CA67">
        <v>100</v>
      </c>
      <c r="CB67">
        <v>-0.22</v>
      </c>
      <c r="CC67">
        <v>-6.2E-2</v>
      </c>
      <c r="CD67">
        <v>2</v>
      </c>
      <c r="CE67">
        <v>503.67599999999999</v>
      </c>
      <c r="CF67">
        <v>526.88800000000003</v>
      </c>
      <c r="CG67">
        <v>20.0002</v>
      </c>
      <c r="CH67">
        <v>24.133600000000001</v>
      </c>
      <c r="CI67">
        <v>30.000599999999999</v>
      </c>
      <c r="CJ67">
        <v>23.962399999999999</v>
      </c>
      <c r="CK67">
        <v>23.984100000000002</v>
      </c>
      <c r="CL67">
        <v>19.7544</v>
      </c>
      <c r="CM67">
        <v>32.897799999999997</v>
      </c>
      <c r="CN67">
        <v>32.274299999999997</v>
      </c>
      <c r="CO67">
        <v>20</v>
      </c>
      <c r="CP67">
        <v>410</v>
      </c>
      <c r="CQ67">
        <v>10</v>
      </c>
      <c r="CR67">
        <v>99.731800000000007</v>
      </c>
      <c r="CS67">
        <v>106.92</v>
      </c>
    </row>
    <row r="68" spans="1:97" x14ac:dyDescent="0.25">
      <c r="A68">
        <v>52</v>
      </c>
      <c r="B68">
        <v>1589545547.3</v>
      </c>
      <c r="C68">
        <v>4117</v>
      </c>
      <c r="D68" t="s">
        <v>324</v>
      </c>
      <c r="E68" t="s">
        <v>325</v>
      </c>
      <c r="F68">
        <v>1589545538.67097</v>
      </c>
      <c r="G68">
        <f t="shared" si="0"/>
        <v>9.8072985859513017E-4</v>
      </c>
      <c r="H68">
        <f t="shared" si="1"/>
        <v>-0.66342757757028592</v>
      </c>
      <c r="I68">
        <f t="shared" si="2"/>
        <v>410.27964516128998</v>
      </c>
      <c r="J68">
        <f t="shared" si="3"/>
        <v>415.58624817391706</v>
      </c>
      <c r="K68">
        <f t="shared" si="4"/>
        <v>42.386102123251689</v>
      </c>
      <c r="L68">
        <f t="shared" si="5"/>
        <v>41.844875799692879</v>
      </c>
      <c r="M68">
        <f t="shared" si="6"/>
        <v>7.8980497851916923E-2</v>
      </c>
      <c r="N68">
        <f t="shared" si="7"/>
        <v>2.7737946055668314</v>
      </c>
      <c r="O68">
        <f t="shared" si="8"/>
        <v>7.7752091451295219E-2</v>
      </c>
      <c r="P68">
        <f t="shared" si="9"/>
        <v>4.8703833047377548E-2</v>
      </c>
      <c r="Q68">
        <f t="shared" si="10"/>
        <v>-4.4649395523870992E-4</v>
      </c>
      <c r="R68">
        <f t="shared" si="11"/>
        <v>20.112608446992432</v>
      </c>
      <c r="S68">
        <f t="shared" si="12"/>
        <v>20.323170967741898</v>
      </c>
      <c r="T68">
        <f t="shared" si="13"/>
        <v>2.3939885456741647</v>
      </c>
      <c r="U68">
        <f t="shared" si="14"/>
        <v>47.019026088544472</v>
      </c>
      <c r="V68">
        <f t="shared" si="15"/>
        <v>1.129742019564971</v>
      </c>
      <c r="W68">
        <f t="shared" si="16"/>
        <v>2.402733772999643</v>
      </c>
      <c r="X68">
        <f t="shared" si="17"/>
        <v>1.2642465261091937</v>
      </c>
      <c r="Y68">
        <f t="shared" si="18"/>
        <v>-43.250186764045239</v>
      </c>
      <c r="Z68">
        <f t="shared" si="19"/>
        <v>8.8291791381743288</v>
      </c>
      <c r="AA68">
        <f t="shared" si="20"/>
        <v>0.6422845495748124</v>
      </c>
      <c r="AB68">
        <f t="shared" si="21"/>
        <v>-33.779169570251341</v>
      </c>
      <c r="AC68">
        <v>-1.22544583356208E-3</v>
      </c>
      <c r="AD68">
        <v>2.3668446483696499E-2</v>
      </c>
      <c r="AE68">
        <v>2.6833116123149798</v>
      </c>
      <c r="AF68">
        <v>0</v>
      </c>
      <c r="AG68">
        <v>0</v>
      </c>
      <c r="AH68">
        <f t="shared" si="22"/>
        <v>1</v>
      </c>
      <c r="AI68">
        <f t="shared" si="23"/>
        <v>0</v>
      </c>
      <c r="AJ68">
        <f t="shared" si="24"/>
        <v>55101.378391712278</v>
      </c>
      <c r="AK68">
        <f t="shared" si="25"/>
        <v>-2.3364414193548402E-3</v>
      </c>
      <c r="AL68">
        <f t="shared" si="26"/>
        <v>-1.1448562954838716E-3</v>
      </c>
      <c r="AM68">
        <f t="shared" si="27"/>
        <v>0.49</v>
      </c>
      <c r="AN68">
        <f t="shared" si="28"/>
        <v>0.39</v>
      </c>
      <c r="AO68">
        <v>5.25</v>
      </c>
      <c r="AP68">
        <v>0.5</v>
      </c>
      <c r="AQ68" t="s">
        <v>195</v>
      </c>
      <c r="AR68">
        <v>1589545538.67097</v>
      </c>
      <c r="AS68">
        <v>410.27964516128998</v>
      </c>
      <c r="AT68">
        <v>410.00554838709701</v>
      </c>
      <c r="AU68">
        <v>11.0768677419355</v>
      </c>
      <c r="AV68">
        <v>10.058545161290301</v>
      </c>
      <c r="AW68">
        <v>500.01825806451598</v>
      </c>
      <c r="AX68">
        <v>101.891096774194</v>
      </c>
      <c r="AY68">
        <v>0.100011712903226</v>
      </c>
      <c r="AZ68">
        <v>20.382212903225799</v>
      </c>
      <c r="BA68">
        <v>20.323170967741898</v>
      </c>
      <c r="BB68">
        <v>20.569203225806501</v>
      </c>
      <c r="BC68">
        <v>10001.6935483871</v>
      </c>
      <c r="BD68">
        <v>-2.3364414193548402E-3</v>
      </c>
      <c r="BE68">
        <v>0.282605</v>
      </c>
      <c r="BF68">
        <v>1589545514.8</v>
      </c>
      <c r="BG68" t="s">
        <v>315</v>
      </c>
      <c r="BH68">
        <v>9</v>
      </c>
      <c r="BI68">
        <v>-0.22</v>
      </c>
      <c r="BJ68">
        <v>-6.2E-2</v>
      </c>
      <c r="BK68">
        <v>410</v>
      </c>
      <c r="BL68">
        <v>10</v>
      </c>
      <c r="BM68">
        <v>0.25</v>
      </c>
      <c r="BN68">
        <v>0.09</v>
      </c>
      <c r="BO68">
        <v>0.301637568627451</v>
      </c>
      <c r="BP68">
        <v>-0.27402181357467398</v>
      </c>
      <c r="BQ68">
        <v>4.43136542708173E-2</v>
      </c>
      <c r="BR68">
        <v>0</v>
      </c>
      <c r="BS68">
        <v>1.0165154117647099</v>
      </c>
      <c r="BT68">
        <v>2.02644705882358E-2</v>
      </c>
      <c r="BU68">
        <v>3.5304208557458299E-3</v>
      </c>
      <c r="BV68">
        <v>1</v>
      </c>
      <c r="BW68">
        <v>1</v>
      </c>
      <c r="BX68">
        <v>2</v>
      </c>
      <c r="BY68" t="s">
        <v>220</v>
      </c>
      <c r="BZ68">
        <v>100</v>
      </c>
      <c r="CA68">
        <v>100</v>
      </c>
      <c r="CB68">
        <v>-0.22</v>
      </c>
      <c r="CC68">
        <v>-6.2E-2</v>
      </c>
      <c r="CD68">
        <v>2</v>
      </c>
      <c r="CE68">
        <v>503.84</v>
      </c>
      <c r="CF68">
        <v>526.91</v>
      </c>
      <c r="CG68">
        <v>20.0002</v>
      </c>
      <c r="CH68">
        <v>24.1417</v>
      </c>
      <c r="CI68">
        <v>30.000699999999998</v>
      </c>
      <c r="CJ68">
        <v>23.9709</v>
      </c>
      <c r="CK68">
        <v>23.993200000000002</v>
      </c>
      <c r="CL68">
        <v>19.7545</v>
      </c>
      <c r="CM68">
        <v>33.168700000000001</v>
      </c>
      <c r="CN68">
        <v>31.899899999999999</v>
      </c>
      <c r="CO68">
        <v>20</v>
      </c>
      <c r="CP68">
        <v>410</v>
      </c>
      <c r="CQ68">
        <v>10</v>
      </c>
      <c r="CR68">
        <v>99.731999999999999</v>
      </c>
      <c r="CS68">
        <v>106.919</v>
      </c>
    </row>
    <row r="69" spans="1:97" x14ac:dyDescent="0.25">
      <c r="A69">
        <v>53</v>
      </c>
      <c r="B69">
        <v>1589545853.8</v>
      </c>
      <c r="C69">
        <v>4423.5</v>
      </c>
      <c r="D69" t="s">
        <v>327</v>
      </c>
      <c r="E69" t="s">
        <v>328</v>
      </c>
      <c r="F69">
        <v>1589545845.8</v>
      </c>
      <c r="G69">
        <f t="shared" si="0"/>
        <v>1.0845387186510839E-3</v>
      </c>
      <c r="H69">
        <f t="shared" si="1"/>
        <v>-0.8042821153681694</v>
      </c>
      <c r="I69">
        <f t="shared" si="2"/>
        <v>410.65138709677399</v>
      </c>
      <c r="J69">
        <f t="shared" si="3"/>
        <v>416.8189930767665</v>
      </c>
      <c r="K69">
        <f t="shared" si="4"/>
        <v>42.511772803851017</v>
      </c>
      <c r="L69">
        <f t="shared" si="5"/>
        <v>41.882732696466022</v>
      </c>
      <c r="M69">
        <f t="shared" si="6"/>
        <v>9.3710887783989213E-2</v>
      </c>
      <c r="N69">
        <f t="shared" si="7"/>
        <v>2.7958751421713974</v>
      </c>
      <c r="O69">
        <f t="shared" si="8"/>
        <v>9.2000277864547356E-2</v>
      </c>
      <c r="P69">
        <f t="shared" si="9"/>
        <v>5.7651264299966823E-2</v>
      </c>
      <c r="Q69">
        <f t="shared" si="10"/>
        <v>2.125581936483874E-3</v>
      </c>
      <c r="R69">
        <f t="shared" si="11"/>
        <v>20.173559300964566</v>
      </c>
      <c r="S69">
        <f t="shared" si="12"/>
        <v>20.391383870967701</v>
      </c>
      <c r="T69">
        <f t="shared" si="13"/>
        <v>2.4040946749479826</v>
      </c>
      <c r="U69">
        <f t="shared" si="14"/>
        <v>50.633620945704173</v>
      </c>
      <c r="V69">
        <f t="shared" si="15"/>
        <v>1.2231612353737864</v>
      </c>
      <c r="W69">
        <f t="shared" si="16"/>
        <v>2.4157095868877638</v>
      </c>
      <c r="X69">
        <f t="shared" si="17"/>
        <v>1.1809334395741962</v>
      </c>
      <c r="Y69">
        <f t="shared" si="18"/>
        <v>-47.828157492512801</v>
      </c>
      <c r="Z69">
        <f t="shared" si="19"/>
        <v>11.770163414940823</v>
      </c>
      <c r="AA69">
        <f t="shared" si="20"/>
        <v>0.85014180724656963</v>
      </c>
      <c r="AB69">
        <f t="shared" si="21"/>
        <v>-35.205726688388921</v>
      </c>
      <c r="AC69">
        <v>-1.22452492862108E-3</v>
      </c>
      <c r="AD69">
        <v>2.3650659986149399E-2</v>
      </c>
      <c r="AE69">
        <v>2.6820435250261898</v>
      </c>
      <c r="AF69">
        <v>0</v>
      </c>
      <c r="AG69">
        <v>0</v>
      </c>
      <c r="AH69">
        <f t="shared" si="22"/>
        <v>1</v>
      </c>
      <c r="AI69">
        <f t="shared" si="23"/>
        <v>0</v>
      </c>
      <c r="AJ69">
        <f t="shared" si="24"/>
        <v>55045.288650760936</v>
      </c>
      <c r="AK69">
        <f t="shared" si="25"/>
        <v>1.1122877741935501E-2</v>
      </c>
      <c r="AL69">
        <f t="shared" si="26"/>
        <v>5.4502100935483952E-3</v>
      </c>
      <c r="AM69">
        <f t="shared" si="27"/>
        <v>0.49</v>
      </c>
      <c r="AN69">
        <f t="shared" si="28"/>
        <v>0.39</v>
      </c>
      <c r="AO69">
        <v>9.11</v>
      </c>
      <c r="AP69">
        <v>0.5</v>
      </c>
      <c r="AQ69" t="s">
        <v>195</v>
      </c>
      <c r="AR69">
        <v>1589545845.8</v>
      </c>
      <c r="AS69">
        <v>410.65138709677399</v>
      </c>
      <c r="AT69">
        <v>409.99745161290298</v>
      </c>
      <c r="AU69">
        <v>11.9928387096774</v>
      </c>
      <c r="AV69">
        <v>10.0405290322581</v>
      </c>
      <c r="AW69">
        <v>500.00554838709701</v>
      </c>
      <c r="AX69">
        <v>101.891096774194</v>
      </c>
      <c r="AY69">
        <v>9.9871751612903195E-2</v>
      </c>
      <c r="AZ69">
        <v>20.469470967741898</v>
      </c>
      <c r="BA69">
        <v>20.391383870967701</v>
      </c>
      <c r="BB69">
        <v>20.650067741935501</v>
      </c>
      <c r="BC69">
        <v>9994.1774193548408</v>
      </c>
      <c r="BD69">
        <v>1.1122877741935501E-2</v>
      </c>
      <c r="BE69">
        <v>0.282605</v>
      </c>
      <c r="BF69">
        <v>1589545833.3</v>
      </c>
      <c r="BG69" t="s">
        <v>329</v>
      </c>
      <c r="BH69">
        <v>10</v>
      </c>
      <c r="BI69">
        <v>-0.27800000000000002</v>
      </c>
      <c r="BJ69">
        <v>-6.2E-2</v>
      </c>
      <c r="BK69">
        <v>410</v>
      </c>
      <c r="BL69">
        <v>10</v>
      </c>
      <c r="BM69">
        <v>0.13</v>
      </c>
      <c r="BN69">
        <v>0.04</v>
      </c>
      <c r="BO69">
        <v>0.42055498437254901</v>
      </c>
      <c r="BP69">
        <v>2.1508349405118001</v>
      </c>
      <c r="BQ69">
        <v>0.29933552496438398</v>
      </c>
      <c r="BR69">
        <v>0</v>
      </c>
      <c r="BS69">
        <v>1.2633909833294099</v>
      </c>
      <c r="BT69">
        <v>6.2910503148597696</v>
      </c>
      <c r="BU69">
        <v>0.87419926559929695</v>
      </c>
      <c r="BV69">
        <v>0</v>
      </c>
      <c r="BW69">
        <v>0</v>
      </c>
      <c r="BX69">
        <v>2</v>
      </c>
      <c r="BY69" t="s">
        <v>197</v>
      </c>
      <c r="BZ69">
        <v>100</v>
      </c>
      <c r="CA69">
        <v>100</v>
      </c>
      <c r="CB69">
        <v>-0.27800000000000002</v>
      </c>
      <c r="CC69">
        <v>-6.2E-2</v>
      </c>
      <c r="CD69">
        <v>2</v>
      </c>
      <c r="CE69">
        <v>505.16199999999998</v>
      </c>
      <c r="CF69">
        <v>525.01499999999999</v>
      </c>
      <c r="CG69">
        <v>20</v>
      </c>
      <c r="CH69">
        <v>24.578399999999998</v>
      </c>
      <c r="CI69">
        <v>30.000499999999999</v>
      </c>
      <c r="CJ69">
        <v>24.459099999999999</v>
      </c>
      <c r="CK69">
        <v>24.480899999999998</v>
      </c>
      <c r="CL69">
        <v>19.752800000000001</v>
      </c>
      <c r="CM69">
        <v>33.443100000000001</v>
      </c>
      <c r="CN69">
        <v>28.164899999999999</v>
      </c>
      <c r="CO69">
        <v>20</v>
      </c>
      <c r="CP69">
        <v>410</v>
      </c>
      <c r="CQ69">
        <v>10</v>
      </c>
      <c r="CR69">
        <v>99.682900000000004</v>
      </c>
      <c r="CS69">
        <v>106.85299999999999</v>
      </c>
    </row>
    <row r="70" spans="1:97" x14ac:dyDescent="0.25">
      <c r="A70">
        <v>54</v>
      </c>
      <c r="B70">
        <v>1589545858.8</v>
      </c>
      <c r="C70">
        <v>4428.5</v>
      </c>
      <c r="D70" t="s">
        <v>330</v>
      </c>
      <c r="E70" t="s">
        <v>331</v>
      </c>
      <c r="F70">
        <v>1589545850.4451599</v>
      </c>
      <c r="G70">
        <f t="shared" si="0"/>
        <v>1.0914115595106388E-3</v>
      </c>
      <c r="H70">
        <f t="shared" si="1"/>
        <v>-0.80621780463394577</v>
      </c>
      <c r="I70">
        <f t="shared" si="2"/>
        <v>410.64696774193499</v>
      </c>
      <c r="J70">
        <f t="shared" si="3"/>
        <v>416.75149050250747</v>
      </c>
      <c r="K70">
        <f t="shared" si="4"/>
        <v>42.504898118006587</v>
      </c>
      <c r="L70">
        <f t="shared" si="5"/>
        <v>41.882291783271413</v>
      </c>
      <c r="M70">
        <f t="shared" si="6"/>
        <v>9.4458890846520843E-2</v>
      </c>
      <c r="N70">
        <f t="shared" si="7"/>
        <v>2.7975785171700345</v>
      </c>
      <c r="O70">
        <f t="shared" si="8"/>
        <v>9.2722173688727441E-2</v>
      </c>
      <c r="P70">
        <f t="shared" si="9"/>
        <v>5.8104736065568111E-2</v>
      </c>
      <c r="Q70">
        <f t="shared" si="10"/>
        <v>3.8819919613548477E-3</v>
      </c>
      <c r="R70">
        <f t="shared" si="11"/>
        <v>20.169276330683743</v>
      </c>
      <c r="S70">
        <f t="shared" si="12"/>
        <v>20.388909677419399</v>
      </c>
      <c r="T70">
        <f t="shared" si="13"/>
        <v>2.403727456921422</v>
      </c>
      <c r="U70">
        <f t="shared" si="14"/>
        <v>50.699975439908705</v>
      </c>
      <c r="V70">
        <f t="shared" si="15"/>
        <v>1.2245686688885618</v>
      </c>
      <c r="W70">
        <f t="shared" si="16"/>
        <v>2.4153239883517519</v>
      </c>
      <c r="X70">
        <f t="shared" si="17"/>
        <v>1.1791587880328602</v>
      </c>
      <c r="Y70">
        <f t="shared" si="18"/>
        <v>-48.131249774419175</v>
      </c>
      <c r="Z70">
        <f t="shared" si="19"/>
        <v>11.760305927545422</v>
      </c>
      <c r="AA70">
        <f t="shared" si="20"/>
        <v>0.84889065506099848</v>
      </c>
      <c r="AB70">
        <f t="shared" si="21"/>
        <v>-35.518171199851395</v>
      </c>
      <c r="AC70">
        <v>-1.22568378852434E-3</v>
      </c>
      <c r="AD70">
        <v>2.3673042381887499E-2</v>
      </c>
      <c r="AE70">
        <v>2.6836391726166302</v>
      </c>
      <c r="AF70">
        <v>0</v>
      </c>
      <c r="AG70">
        <v>0</v>
      </c>
      <c r="AH70">
        <f t="shared" si="22"/>
        <v>1</v>
      </c>
      <c r="AI70">
        <f t="shared" si="23"/>
        <v>0</v>
      </c>
      <c r="AJ70">
        <f t="shared" si="24"/>
        <v>55095.736902706012</v>
      </c>
      <c r="AK70">
        <f t="shared" si="25"/>
        <v>2.03139296774194E-2</v>
      </c>
      <c r="AL70">
        <f t="shared" si="26"/>
        <v>9.9538255419355064E-3</v>
      </c>
      <c r="AM70">
        <f t="shared" si="27"/>
        <v>0.49</v>
      </c>
      <c r="AN70">
        <f t="shared" si="28"/>
        <v>0.39</v>
      </c>
      <c r="AO70">
        <v>9.11</v>
      </c>
      <c r="AP70">
        <v>0.5</v>
      </c>
      <c r="AQ70" t="s">
        <v>195</v>
      </c>
      <c r="AR70">
        <v>1589545850.4451599</v>
      </c>
      <c r="AS70">
        <v>410.64696774193499</v>
      </c>
      <c r="AT70">
        <v>409.99464516129001</v>
      </c>
      <c r="AU70">
        <v>12.006635483870999</v>
      </c>
      <c r="AV70">
        <v>10.042</v>
      </c>
      <c r="AW70">
        <v>500.01032258064498</v>
      </c>
      <c r="AX70">
        <v>101.89100000000001</v>
      </c>
      <c r="AY70">
        <v>9.99924419354839E-2</v>
      </c>
      <c r="AZ70">
        <v>20.466883870967699</v>
      </c>
      <c r="BA70">
        <v>20.388909677419399</v>
      </c>
      <c r="BB70">
        <v>20.646961290322601</v>
      </c>
      <c r="BC70">
        <v>10003.6451612903</v>
      </c>
      <c r="BD70">
        <v>2.03139296774194E-2</v>
      </c>
      <c r="BE70">
        <v>0.282605</v>
      </c>
      <c r="BF70">
        <v>1589545833.3</v>
      </c>
      <c r="BG70" t="s">
        <v>329</v>
      </c>
      <c r="BH70">
        <v>10</v>
      </c>
      <c r="BI70">
        <v>-0.27800000000000002</v>
      </c>
      <c r="BJ70">
        <v>-6.2E-2</v>
      </c>
      <c r="BK70">
        <v>410</v>
      </c>
      <c r="BL70">
        <v>10</v>
      </c>
      <c r="BM70">
        <v>0.13</v>
      </c>
      <c r="BN70">
        <v>0.04</v>
      </c>
      <c r="BO70">
        <v>0.54963296339215695</v>
      </c>
      <c r="BP70">
        <v>1.17705931127543</v>
      </c>
      <c r="BQ70">
        <v>0.20974919576998</v>
      </c>
      <c r="BR70">
        <v>0</v>
      </c>
      <c r="BS70">
        <v>1.6475973467254901</v>
      </c>
      <c r="BT70">
        <v>3.6536140706328899</v>
      </c>
      <c r="BU70">
        <v>0.63115330300559702</v>
      </c>
      <c r="BV70">
        <v>0</v>
      </c>
      <c r="BW70">
        <v>0</v>
      </c>
      <c r="BX70">
        <v>2</v>
      </c>
      <c r="BY70" t="s">
        <v>197</v>
      </c>
      <c r="BZ70">
        <v>100</v>
      </c>
      <c r="CA70">
        <v>100</v>
      </c>
      <c r="CB70">
        <v>-0.27800000000000002</v>
      </c>
      <c r="CC70">
        <v>-6.2E-2</v>
      </c>
      <c r="CD70">
        <v>2</v>
      </c>
      <c r="CE70">
        <v>505.30500000000001</v>
      </c>
      <c r="CF70">
        <v>525.16600000000005</v>
      </c>
      <c r="CG70">
        <v>20</v>
      </c>
      <c r="CH70">
        <v>24.5853</v>
      </c>
      <c r="CI70">
        <v>30.000499999999999</v>
      </c>
      <c r="CJ70">
        <v>24.465199999999999</v>
      </c>
      <c r="CK70">
        <v>24.4879</v>
      </c>
      <c r="CL70">
        <v>19.7529</v>
      </c>
      <c r="CM70">
        <v>33.443100000000001</v>
      </c>
      <c r="CN70">
        <v>28.164899999999999</v>
      </c>
      <c r="CO70">
        <v>20</v>
      </c>
      <c r="CP70">
        <v>410</v>
      </c>
      <c r="CQ70">
        <v>10</v>
      </c>
      <c r="CR70">
        <v>99.683999999999997</v>
      </c>
      <c r="CS70">
        <v>106.852</v>
      </c>
    </row>
    <row r="71" spans="1:97" x14ac:dyDescent="0.25">
      <c r="A71">
        <v>55</v>
      </c>
      <c r="B71">
        <v>1589545863.8</v>
      </c>
      <c r="C71">
        <v>4433.5</v>
      </c>
      <c r="D71" t="s">
        <v>332</v>
      </c>
      <c r="E71" t="s">
        <v>333</v>
      </c>
      <c r="F71">
        <v>1589545855.2354801</v>
      </c>
      <c r="G71">
        <f t="shared" si="0"/>
        <v>1.0886902973372403E-3</v>
      </c>
      <c r="H71">
        <f t="shared" si="1"/>
        <v>-0.80389759624907453</v>
      </c>
      <c r="I71">
        <f t="shared" si="2"/>
        <v>410.648741935484</v>
      </c>
      <c r="J71">
        <f t="shared" si="3"/>
        <v>416.74835216247953</v>
      </c>
      <c r="K71">
        <f t="shared" si="4"/>
        <v>42.504725134317475</v>
      </c>
      <c r="L71">
        <f t="shared" si="5"/>
        <v>41.882617680791569</v>
      </c>
      <c r="M71">
        <f t="shared" si="6"/>
        <v>9.4213368333181044E-2</v>
      </c>
      <c r="N71">
        <f t="shared" si="7"/>
        <v>2.7968180614644642</v>
      </c>
      <c r="O71">
        <f t="shared" si="8"/>
        <v>9.2485118275782277E-2</v>
      </c>
      <c r="P71">
        <f t="shared" si="9"/>
        <v>5.79558347006809E-2</v>
      </c>
      <c r="Q71">
        <f t="shared" si="10"/>
        <v>1.8431360748387101E-3</v>
      </c>
      <c r="R71">
        <f t="shared" si="11"/>
        <v>20.16739776078699</v>
      </c>
      <c r="S71">
        <f t="shared" si="12"/>
        <v>20.385796774193601</v>
      </c>
      <c r="T71">
        <f t="shared" si="13"/>
        <v>2.4032655118692348</v>
      </c>
      <c r="U71">
        <f t="shared" si="14"/>
        <v>50.685253938248501</v>
      </c>
      <c r="V71">
        <f t="shared" si="15"/>
        <v>1.2240218245740231</v>
      </c>
      <c r="W71">
        <f t="shared" si="16"/>
        <v>2.4149466155684824</v>
      </c>
      <c r="X71">
        <f t="shared" si="17"/>
        <v>1.1792436872952117</v>
      </c>
      <c r="Y71">
        <f t="shared" si="18"/>
        <v>-48.011242112572297</v>
      </c>
      <c r="Z71">
        <f t="shared" si="19"/>
        <v>11.844660036724385</v>
      </c>
      <c r="AA71">
        <f t="shared" si="20"/>
        <v>0.85518735253036426</v>
      </c>
      <c r="AB71">
        <f t="shared" si="21"/>
        <v>-35.309551587242709</v>
      </c>
      <c r="AC71">
        <v>-1.2251663412993E-3</v>
      </c>
      <c r="AD71">
        <v>2.3663048327790301E-2</v>
      </c>
      <c r="AE71">
        <v>2.6829268187120401</v>
      </c>
      <c r="AF71">
        <v>0</v>
      </c>
      <c r="AG71">
        <v>0</v>
      </c>
      <c r="AH71">
        <f t="shared" si="22"/>
        <v>1</v>
      </c>
      <c r="AI71">
        <f t="shared" si="23"/>
        <v>0</v>
      </c>
      <c r="AJ71">
        <f t="shared" si="24"/>
        <v>55073.911534916122</v>
      </c>
      <c r="AK71">
        <f t="shared" si="25"/>
        <v>9.6448774193548404E-3</v>
      </c>
      <c r="AL71">
        <f t="shared" si="26"/>
        <v>4.7259899354838717E-3</v>
      </c>
      <c r="AM71">
        <f t="shared" si="27"/>
        <v>0.49</v>
      </c>
      <c r="AN71">
        <f t="shared" si="28"/>
        <v>0.39</v>
      </c>
      <c r="AO71">
        <v>9.11</v>
      </c>
      <c r="AP71">
        <v>0.5</v>
      </c>
      <c r="AQ71" t="s">
        <v>195</v>
      </c>
      <c r="AR71">
        <v>1589545855.2354801</v>
      </c>
      <c r="AS71">
        <v>410.648741935484</v>
      </c>
      <c r="AT71">
        <v>409.99861290322599</v>
      </c>
      <c r="AU71">
        <v>12.001232258064499</v>
      </c>
      <c r="AV71">
        <v>10.0414806451613</v>
      </c>
      <c r="AW71">
        <v>500.00932258064501</v>
      </c>
      <c r="AX71">
        <v>101.89135483871</v>
      </c>
      <c r="AY71">
        <v>9.9990570967741901E-2</v>
      </c>
      <c r="AZ71">
        <v>20.464351612903201</v>
      </c>
      <c r="BA71">
        <v>20.385796774193601</v>
      </c>
      <c r="BB71">
        <v>20.645822580645198</v>
      </c>
      <c r="BC71">
        <v>9999.3870967741896</v>
      </c>
      <c r="BD71">
        <v>9.6448774193548404E-3</v>
      </c>
      <c r="BE71">
        <v>0.282605</v>
      </c>
      <c r="BF71">
        <v>1589545833.3</v>
      </c>
      <c r="BG71" t="s">
        <v>329</v>
      </c>
      <c r="BH71">
        <v>10</v>
      </c>
      <c r="BI71">
        <v>-0.27800000000000002</v>
      </c>
      <c r="BJ71">
        <v>-6.2E-2</v>
      </c>
      <c r="BK71">
        <v>410</v>
      </c>
      <c r="BL71">
        <v>10</v>
      </c>
      <c r="BM71">
        <v>0.13</v>
      </c>
      <c r="BN71">
        <v>0.04</v>
      </c>
      <c r="BO71">
        <v>0.64524213725490198</v>
      </c>
      <c r="BP71">
        <v>2.2963884162861201E-2</v>
      </c>
      <c r="BQ71">
        <v>3.0887202739950499E-2</v>
      </c>
      <c r="BR71">
        <v>1</v>
      </c>
      <c r="BS71">
        <v>1.94406176470588</v>
      </c>
      <c r="BT71">
        <v>0.22687406334834101</v>
      </c>
      <c r="BU71">
        <v>9.0021493222362498E-2</v>
      </c>
      <c r="BV71">
        <v>0</v>
      </c>
      <c r="BW71">
        <v>1</v>
      </c>
      <c r="BX71">
        <v>2</v>
      </c>
      <c r="BY71" t="s">
        <v>220</v>
      </c>
      <c r="BZ71">
        <v>100</v>
      </c>
      <c r="CA71">
        <v>100</v>
      </c>
      <c r="CB71">
        <v>-0.27800000000000002</v>
      </c>
      <c r="CC71">
        <v>-6.2E-2</v>
      </c>
      <c r="CD71">
        <v>2</v>
      </c>
      <c r="CE71">
        <v>505.41</v>
      </c>
      <c r="CF71">
        <v>525.35799999999995</v>
      </c>
      <c r="CG71">
        <v>20</v>
      </c>
      <c r="CH71">
        <v>24.591899999999999</v>
      </c>
      <c r="CI71">
        <v>30.000499999999999</v>
      </c>
      <c r="CJ71">
        <v>24.471399999999999</v>
      </c>
      <c r="CK71">
        <v>24.494800000000001</v>
      </c>
      <c r="CL71">
        <v>19.751999999999999</v>
      </c>
      <c r="CM71">
        <v>33.443100000000001</v>
      </c>
      <c r="CN71">
        <v>28.164899999999999</v>
      </c>
      <c r="CO71">
        <v>20</v>
      </c>
      <c r="CP71">
        <v>410</v>
      </c>
      <c r="CQ71">
        <v>10</v>
      </c>
      <c r="CR71">
        <v>99.682100000000005</v>
      </c>
      <c r="CS71">
        <v>106.851</v>
      </c>
    </row>
    <row r="72" spans="1:97" x14ac:dyDescent="0.25">
      <c r="A72">
        <v>56</v>
      </c>
      <c r="B72">
        <v>1589545868.8</v>
      </c>
      <c r="C72">
        <v>4438.5</v>
      </c>
      <c r="D72" t="s">
        <v>334</v>
      </c>
      <c r="E72" t="s">
        <v>335</v>
      </c>
      <c r="F72">
        <v>1589545860.17097</v>
      </c>
      <c r="G72">
        <f t="shared" si="0"/>
        <v>1.0855015624109212E-3</v>
      </c>
      <c r="H72">
        <f t="shared" si="1"/>
        <v>-0.79919868028672392</v>
      </c>
      <c r="I72">
        <f t="shared" si="2"/>
        <v>410.65112903225798</v>
      </c>
      <c r="J72">
        <f t="shared" si="3"/>
        <v>416.71177107644939</v>
      </c>
      <c r="K72">
        <f t="shared" si="4"/>
        <v>42.501347582635731</v>
      </c>
      <c r="L72">
        <f t="shared" si="5"/>
        <v>41.883209406628076</v>
      </c>
      <c r="M72">
        <f t="shared" si="6"/>
        <v>9.3912527675453508E-2</v>
      </c>
      <c r="N72">
        <f t="shared" si="7"/>
        <v>2.7974631284751412</v>
      </c>
      <c r="O72">
        <f t="shared" si="8"/>
        <v>9.2195577005885862E-2</v>
      </c>
      <c r="P72">
        <f t="shared" si="9"/>
        <v>5.7773882265145571E-2</v>
      </c>
      <c r="Q72">
        <f t="shared" si="10"/>
        <v>-4.4691749448387216E-4</v>
      </c>
      <c r="R72">
        <f t="shared" si="11"/>
        <v>20.165774621955478</v>
      </c>
      <c r="S72">
        <f t="shared" si="12"/>
        <v>20.383145161290301</v>
      </c>
      <c r="T72">
        <f t="shared" si="13"/>
        <v>2.4028720821921805</v>
      </c>
      <c r="U72">
        <f t="shared" si="14"/>
        <v>50.666360775960172</v>
      </c>
      <c r="V72">
        <f t="shared" si="15"/>
        <v>1.2233736593508002</v>
      </c>
      <c r="W72">
        <f t="shared" si="16"/>
        <v>2.4145678525449932</v>
      </c>
      <c r="X72">
        <f t="shared" si="17"/>
        <v>1.1794984228413803</v>
      </c>
      <c r="Y72">
        <f t="shared" si="18"/>
        <v>-47.870618902321624</v>
      </c>
      <c r="Z72">
        <f t="shared" si="19"/>
        <v>11.863933127748144</v>
      </c>
      <c r="AA72">
        <f t="shared" si="20"/>
        <v>0.85635861954748937</v>
      </c>
      <c r="AB72">
        <f t="shared" si="21"/>
        <v>-35.150774072520477</v>
      </c>
      <c r="AC72">
        <v>-1.2256052641804801E-3</v>
      </c>
      <c r="AD72">
        <v>2.3671525750813799E-2</v>
      </c>
      <c r="AE72">
        <v>2.6835310835306201</v>
      </c>
      <c r="AF72">
        <v>0</v>
      </c>
      <c r="AG72">
        <v>0</v>
      </c>
      <c r="AH72">
        <f t="shared" si="22"/>
        <v>1</v>
      </c>
      <c r="AI72">
        <f t="shared" si="23"/>
        <v>0</v>
      </c>
      <c r="AJ72">
        <f t="shared" si="24"/>
        <v>55093.330716742894</v>
      </c>
      <c r="AK72">
        <f t="shared" si="25"/>
        <v>-2.3386577419354901E-3</v>
      </c>
      <c r="AL72">
        <f t="shared" si="26"/>
        <v>-1.1459422935483901E-3</v>
      </c>
      <c r="AM72">
        <f t="shared" si="27"/>
        <v>0.49</v>
      </c>
      <c r="AN72">
        <f t="shared" si="28"/>
        <v>0.39</v>
      </c>
      <c r="AO72">
        <v>9.11</v>
      </c>
      <c r="AP72">
        <v>0.5</v>
      </c>
      <c r="AQ72" t="s">
        <v>195</v>
      </c>
      <c r="AR72">
        <v>1589545860.17097</v>
      </c>
      <c r="AS72">
        <v>410.65112903225798</v>
      </c>
      <c r="AT72">
        <v>410.00719354838702</v>
      </c>
      <c r="AU72">
        <v>11.994777419354801</v>
      </c>
      <c r="AV72">
        <v>10.0407935483871</v>
      </c>
      <c r="AW72">
        <v>500.01967741935499</v>
      </c>
      <c r="AX72">
        <v>101.892193548387</v>
      </c>
      <c r="AY72">
        <v>9.9999935483870997E-2</v>
      </c>
      <c r="AZ72">
        <v>20.461809677419399</v>
      </c>
      <c r="BA72">
        <v>20.383145161290301</v>
      </c>
      <c r="BB72">
        <v>20.645648387096799</v>
      </c>
      <c r="BC72">
        <v>10002.8870967742</v>
      </c>
      <c r="BD72">
        <v>-2.3386577419354901E-3</v>
      </c>
      <c r="BE72">
        <v>0.282605</v>
      </c>
      <c r="BF72">
        <v>1589545833.3</v>
      </c>
      <c r="BG72" t="s">
        <v>329</v>
      </c>
      <c r="BH72">
        <v>10</v>
      </c>
      <c r="BI72">
        <v>-0.27800000000000002</v>
      </c>
      <c r="BJ72">
        <v>-6.2E-2</v>
      </c>
      <c r="BK72">
        <v>410</v>
      </c>
      <c r="BL72">
        <v>10</v>
      </c>
      <c r="BM72">
        <v>0.13</v>
      </c>
      <c r="BN72">
        <v>0.04</v>
      </c>
      <c r="BO72">
        <v>0.64970725490196102</v>
      </c>
      <c r="BP72">
        <v>-2.9547279638009599E-2</v>
      </c>
      <c r="BQ72">
        <v>1.6209272873632798E-2</v>
      </c>
      <c r="BR72">
        <v>1</v>
      </c>
      <c r="BS72">
        <v>1.9595566666666699</v>
      </c>
      <c r="BT72">
        <v>-6.7005285067874606E-2</v>
      </c>
      <c r="BU72">
        <v>8.6183576677281593E-3</v>
      </c>
      <c r="BV72">
        <v>1</v>
      </c>
      <c r="BW72">
        <v>2</v>
      </c>
      <c r="BX72">
        <v>2</v>
      </c>
      <c r="BY72" t="s">
        <v>200</v>
      </c>
      <c r="BZ72">
        <v>100</v>
      </c>
      <c r="CA72">
        <v>100</v>
      </c>
      <c r="CB72">
        <v>-0.27800000000000002</v>
      </c>
      <c r="CC72">
        <v>-6.2E-2</v>
      </c>
      <c r="CD72">
        <v>2</v>
      </c>
      <c r="CE72">
        <v>505.483</v>
      </c>
      <c r="CF72">
        <v>525.41399999999999</v>
      </c>
      <c r="CG72">
        <v>20</v>
      </c>
      <c r="CH72">
        <v>24.598099999999999</v>
      </c>
      <c r="CI72">
        <v>30.000599999999999</v>
      </c>
      <c r="CJ72">
        <v>24.478000000000002</v>
      </c>
      <c r="CK72">
        <v>24.501799999999999</v>
      </c>
      <c r="CL72">
        <v>19.752099999999999</v>
      </c>
      <c r="CM72">
        <v>33.443100000000001</v>
      </c>
      <c r="CN72">
        <v>28.164899999999999</v>
      </c>
      <c r="CO72">
        <v>20</v>
      </c>
      <c r="CP72">
        <v>410</v>
      </c>
      <c r="CQ72">
        <v>10</v>
      </c>
      <c r="CR72">
        <v>99.680199999999999</v>
      </c>
      <c r="CS72">
        <v>106.85</v>
      </c>
    </row>
    <row r="73" spans="1:97" x14ac:dyDescent="0.25">
      <c r="A73">
        <v>57</v>
      </c>
      <c r="B73">
        <v>1589545873.8</v>
      </c>
      <c r="C73">
        <v>4443.5</v>
      </c>
      <c r="D73" t="s">
        <v>336</v>
      </c>
      <c r="E73" t="s">
        <v>337</v>
      </c>
      <c r="F73">
        <v>1589545865.17097</v>
      </c>
      <c r="G73">
        <f t="shared" si="0"/>
        <v>1.0817272240186493E-3</v>
      </c>
      <c r="H73">
        <f t="shared" si="1"/>
        <v>-0.80714100717526482</v>
      </c>
      <c r="I73">
        <f t="shared" si="2"/>
        <v>410.66399999999999</v>
      </c>
      <c r="J73">
        <f t="shared" si="3"/>
        <v>416.90964070348258</v>
      </c>
      <c r="K73">
        <f t="shared" si="4"/>
        <v>42.522018285979726</v>
      </c>
      <c r="L73">
        <f t="shared" si="5"/>
        <v>41.885004357126896</v>
      </c>
      <c r="M73">
        <f t="shared" si="6"/>
        <v>9.3570022202533812E-2</v>
      </c>
      <c r="N73">
        <f t="shared" si="7"/>
        <v>2.7959987343336743</v>
      </c>
      <c r="O73">
        <f t="shared" si="8"/>
        <v>9.186457463691533E-2</v>
      </c>
      <c r="P73">
        <f t="shared" si="9"/>
        <v>5.7565997746266862E-2</v>
      </c>
      <c r="Q73">
        <f t="shared" si="10"/>
        <v>-1.0429907581935478E-3</v>
      </c>
      <c r="R73">
        <f t="shared" si="11"/>
        <v>20.164881600190942</v>
      </c>
      <c r="S73">
        <f t="shared" si="12"/>
        <v>20.3797580645161</v>
      </c>
      <c r="T73">
        <f t="shared" si="13"/>
        <v>2.4023696081068771</v>
      </c>
      <c r="U73">
        <f t="shared" si="14"/>
        <v>50.644691211506789</v>
      </c>
      <c r="V73">
        <f t="shared" si="15"/>
        <v>1.2227165617662845</v>
      </c>
      <c r="W73">
        <f t="shared" si="16"/>
        <v>2.414303518329036</v>
      </c>
      <c r="X73">
        <f t="shared" si="17"/>
        <v>1.1796530463405925</v>
      </c>
      <c r="Y73">
        <f t="shared" si="18"/>
        <v>-47.704170579222435</v>
      </c>
      <c r="Z73">
        <f t="shared" si="19"/>
        <v>12.100848307704931</v>
      </c>
      <c r="AA73">
        <f t="shared" si="20"/>
        <v>0.87389396901316407</v>
      </c>
      <c r="AB73">
        <f t="shared" si="21"/>
        <v>-34.730471293262532</v>
      </c>
      <c r="AC73">
        <v>-1.2246089891002499E-3</v>
      </c>
      <c r="AD73">
        <v>2.36522835429793E-2</v>
      </c>
      <c r="AE73">
        <v>2.6821593029414399</v>
      </c>
      <c r="AF73">
        <v>0</v>
      </c>
      <c r="AG73">
        <v>0</v>
      </c>
      <c r="AH73">
        <f t="shared" si="22"/>
        <v>1</v>
      </c>
      <c r="AI73">
        <f t="shared" si="23"/>
        <v>0</v>
      </c>
      <c r="AJ73">
        <f t="shared" si="24"/>
        <v>55050.732377436245</v>
      </c>
      <c r="AK73">
        <f t="shared" si="25"/>
        <v>-5.4578270967741904E-3</v>
      </c>
      <c r="AL73">
        <f t="shared" si="26"/>
        <v>-2.6743352774193535E-3</v>
      </c>
      <c r="AM73">
        <f t="shared" si="27"/>
        <v>0.49</v>
      </c>
      <c r="AN73">
        <f t="shared" si="28"/>
        <v>0.39</v>
      </c>
      <c r="AO73">
        <v>9.11</v>
      </c>
      <c r="AP73">
        <v>0.5</v>
      </c>
      <c r="AQ73" t="s">
        <v>195</v>
      </c>
      <c r="AR73">
        <v>1589545865.17097</v>
      </c>
      <c r="AS73">
        <v>410.66399999999999</v>
      </c>
      <c r="AT73">
        <v>410.00280645161303</v>
      </c>
      <c r="AU73">
        <v>11.988196774193501</v>
      </c>
      <c r="AV73">
        <v>10.0410258064516</v>
      </c>
      <c r="AW73">
        <v>500.02783870967698</v>
      </c>
      <c r="AX73">
        <v>101.89332258064501</v>
      </c>
      <c r="AY73">
        <v>0.100045129032258</v>
      </c>
      <c r="AZ73">
        <v>20.460035483871</v>
      </c>
      <c r="BA73">
        <v>20.3797580645161</v>
      </c>
      <c r="BB73">
        <v>20.6441129032258</v>
      </c>
      <c r="BC73">
        <v>9994.6451612903202</v>
      </c>
      <c r="BD73">
        <v>-5.4578270967741904E-3</v>
      </c>
      <c r="BE73">
        <v>0.282605</v>
      </c>
      <c r="BF73">
        <v>1589545833.3</v>
      </c>
      <c r="BG73" t="s">
        <v>329</v>
      </c>
      <c r="BH73">
        <v>10</v>
      </c>
      <c r="BI73">
        <v>-0.27800000000000002</v>
      </c>
      <c r="BJ73">
        <v>-6.2E-2</v>
      </c>
      <c r="BK73">
        <v>410</v>
      </c>
      <c r="BL73">
        <v>10</v>
      </c>
      <c r="BM73">
        <v>0.13</v>
      </c>
      <c r="BN73">
        <v>0.04</v>
      </c>
      <c r="BO73">
        <v>0.657355803921569</v>
      </c>
      <c r="BP73">
        <v>7.5187525791854795E-2</v>
      </c>
      <c r="BQ73">
        <v>2.31297327867203E-2</v>
      </c>
      <c r="BR73">
        <v>1</v>
      </c>
      <c r="BS73">
        <v>1.9525121568627399</v>
      </c>
      <c r="BT73">
        <v>-7.7154570135744296E-2</v>
      </c>
      <c r="BU73">
        <v>1.0005186363655201E-2</v>
      </c>
      <c r="BV73">
        <v>1</v>
      </c>
      <c r="BW73">
        <v>2</v>
      </c>
      <c r="BX73">
        <v>2</v>
      </c>
      <c r="BY73" t="s">
        <v>200</v>
      </c>
      <c r="BZ73">
        <v>100</v>
      </c>
      <c r="CA73">
        <v>100</v>
      </c>
      <c r="CB73">
        <v>-0.27800000000000002</v>
      </c>
      <c r="CC73">
        <v>-6.2E-2</v>
      </c>
      <c r="CD73">
        <v>2</v>
      </c>
      <c r="CE73">
        <v>505.71899999999999</v>
      </c>
      <c r="CF73">
        <v>525.37699999999995</v>
      </c>
      <c r="CG73">
        <v>20.0001</v>
      </c>
      <c r="CH73">
        <v>24.604700000000001</v>
      </c>
      <c r="CI73">
        <v>30.000499999999999</v>
      </c>
      <c r="CJ73">
        <v>24.484999999999999</v>
      </c>
      <c r="CK73">
        <v>24.5092</v>
      </c>
      <c r="CL73">
        <v>19.753299999999999</v>
      </c>
      <c r="CM73">
        <v>33.443100000000001</v>
      </c>
      <c r="CN73">
        <v>28.164899999999999</v>
      </c>
      <c r="CO73">
        <v>20</v>
      </c>
      <c r="CP73">
        <v>410</v>
      </c>
      <c r="CQ73">
        <v>10</v>
      </c>
      <c r="CR73">
        <v>99.680599999999998</v>
      </c>
      <c r="CS73">
        <v>106.849</v>
      </c>
    </row>
    <row r="74" spans="1:97" x14ac:dyDescent="0.25">
      <c r="A74">
        <v>58</v>
      </c>
      <c r="B74">
        <v>1589545878.8</v>
      </c>
      <c r="C74">
        <v>4448.5</v>
      </c>
      <c r="D74" t="s">
        <v>338</v>
      </c>
      <c r="E74" t="s">
        <v>339</v>
      </c>
      <c r="F74">
        <v>1589545870.17097</v>
      </c>
      <c r="G74">
        <f t="shared" si="0"/>
        <v>1.076554128430727E-3</v>
      </c>
      <c r="H74">
        <f t="shared" si="1"/>
        <v>-0.81132467026912658</v>
      </c>
      <c r="I74">
        <f t="shared" si="2"/>
        <v>410.66783870967703</v>
      </c>
      <c r="J74">
        <f t="shared" si="3"/>
        <v>417.05375065119233</v>
      </c>
      <c r="K74">
        <f t="shared" si="4"/>
        <v>42.536978790956056</v>
      </c>
      <c r="L74">
        <f t="shared" si="5"/>
        <v>41.885654110640843</v>
      </c>
      <c r="M74">
        <f t="shared" si="6"/>
        <v>9.3096430494076107E-2</v>
      </c>
      <c r="N74">
        <f t="shared" si="7"/>
        <v>2.7966899536665961</v>
      </c>
      <c r="O74">
        <f t="shared" si="8"/>
        <v>9.1408444264700309E-2</v>
      </c>
      <c r="P74">
        <f t="shared" si="9"/>
        <v>5.7279387268451054E-2</v>
      </c>
      <c r="Q74">
        <f t="shared" si="10"/>
        <v>-8.232703892903225E-4</v>
      </c>
      <c r="R74">
        <f t="shared" si="11"/>
        <v>20.165087688019668</v>
      </c>
      <c r="S74">
        <f t="shared" si="12"/>
        <v>20.377061290322601</v>
      </c>
      <c r="T74">
        <f t="shared" si="13"/>
        <v>2.4019696088500737</v>
      </c>
      <c r="U74">
        <f t="shared" si="14"/>
        <v>50.622559620566776</v>
      </c>
      <c r="V74">
        <f t="shared" si="15"/>
        <v>1.2220861440241992</v>
      </c>
      <c r="W74">
        <f t="shared" si="16"/>
        <v>2.4141136939422831</v>
      </c>
      <c r="X74">
        <f t="shared" si="17"/>
        <v>1.1798834648258745</v>
      </c>
      <c r="Y74">
        <f t="shared" si="18"/>
        <v>-47.476037063795061</v>
      </c>
      <c r="Z74">
        <f t="shared" si="19"/>
        <v>12.318329655495088</v>
      </c>
      <c r="AA74">
        <f t="shared" si="20"/>
        <v>0.8893620214885426</v>
      </c>
      <c r="AB74">
        <f t="shared" si="21"/>
        <v>-34.269168657200723</v>
      </c>
      <c r="AC74">
        <v>-1.2250791846882599E-3</v>
      </c>
      <c r="AD74">
        <v>2.3661364971800498E-2</v>
      </c>
      <c r="AE74">
        <v>2.6828068129770601</v>
      </c>
      <c r="AF74">
        <v>0</v>
      </c>
      <c r="AG74">
        <v>0</v>
      </c>
      <c r="AH74">
        <f t="shared" si="22"/>
        <v>1</v>
      </c>
      <c r="AI74">
        <f t="shared" si="23"/>
        <v>0</v>
      </c>
      <c r="AJ74">
        <f t="shared" si="24"/>
        <v>55071.260438020014</v>
      </c>
      <c r="AK74">
        <f t="shared" si="25"/>
        <v>-4.3080606451612897E-3</v>
      </c>
      <c r="AL74">
        <f t="shared" si="26"/>
        <v>-2.1109497161290319E-3</v>
      </c>
      <c r="AM74">
        <f t="shared" si="27"/>
        <v>0.49</v>
      </c>
      <c r="AN74">
        <f t="shared" si="28"/>
        <v>0.39</v>
      </c>
      <c r="AO74">
        <v>9.11</v>
      </c>
      <c r="AP74">
        <v>0.5</v>
      </c>
      <c r="AQ74" t="s">
        <v>195</v>
      </c>
      <c r="AR74">
        <v>1589545870.17097</v>
      </c>
      <c r="AS74">
        <v>410.66783870967703</v>
      </c>
      <c r="AT74">
        <v>409.99516129032298</v>
      </c>
      <c r="AU74">
        <v>11.981941935483899</v>
      </c>
      <c r="AV74">
        <v>10.044074193548401</v>
      </c>
      <c r="AW74">
        <v>500.02877419354797</v>
      </c>
      <c r="AX74">
        <v>101.893967741935</v>
      </c>
      <c r="AY74">
        <v>0.100028774193548</v>
      </c>
      <c r="AZ74">
        <v>20.458761290322599</v>
      </c>
      <c r="BA74">
        <v>20.377061290322601</v>
      </c>
      <c r="BB74">
        <v>20.642632258064499</v>
      </c>
      <c r="BC74">
        <v>9998.4193548387102</v>
      </c>
      <c r="BD74">
        <v>-4.3080606451612897E-3</v>
      </c>
      <c r="BE74">
        <v>0.282605</v>
      </c>
      <c r="BF74">
        <v>1589545833.3</v>
      </c>
      <c r="BG74" t="s">
        <v>329</v>
      </c>
      <c r="BH74">
        <v>10</v>
      </c>
      <c r="BI74">
        <v>-0.27800000000000002</v>
      </c>
      <c r="BJ74">
        <v>-6.2E-2</v>
      </c>
      <c r="BK74">
        <v>410</v>
      </c>
      <c r="BL74">
        <v>10</v>
      </c>
      <c r="BM74">
        <v>0.13</v>
      </c>
      <c r="BN74">
        <v>0.04</v>
      </c>
      <c r="BO74">
        <v>0.66013529411764704</v>
      </c>
      <c r="BP74">
        <v>0.157474740271495</v>
      </c>
      <c r="BQ74">
        <v>2.4663459521732999E-2</v>
      </c>
      <c r="BR74">
        <v>0</v>
      </c>
      <c r="BS74">
        <v>1.94566333333333</v>
      </c>
      <c r="BT74">
        <v>-9.6114570135747202E-2</v>
      </c>
      <c r="BU74">
        <v>1.21208683547509E-2</v>
      </c>
      <c r="BV74">
        <v>1</v>
      </c>
      <c r="BW74">
        <v>1</v>
      </c>
      <c r="BX74">
        <v>2</v>
      </c>
      <c r="BY74" t="s">
        <v>220</v>
      </c>
      <c r="BZ74">
        <v>100</v>
      </c>
      <c r="CA74">
        <v>100</v>
      </c>
      <c r="CB74">
        <v>-0.27800000000000002</v>
      </c>
      <c r="CC74">
        <v>-6.2E-2</v>
      </c>
      <c r="CD74">
        <v>2</v>
      </c>
      <c r="CE74">
        <v>505.47199999999998</v>
      </c>
      <c r="CF74">
        <v>525.51099999999997</v>
      </c>
      <c r="CG74">
        <v>20.000399999999999</v>
      </c>
      <c r="CH74">
        <v>24.610900000000001</v>
      </c>
      <c r="CI74">
        <v>30.000499999999999</v>
      </c>
      <c r="CJ74">
        <v>24.491599999999998</v>
      </c>
      <c r="CK74">
        <v>24.515799999999999</v>
      </c>
      <c r="CL74">
        <v>19.752700000000001</v>
      </c>
      <c r="CM74">
        <v>33.443100000000001</v>
      </c>
      <c r="CN74">
        <v>27.7898</v>
      </c>
      <c r="CO74">
        <v>20</v>
      </c>
      <c r="CP74">
        <v>410</v>
      </c>
      <c r="CQ74">
        <v>10</v>
      </c>
      <c r="CR74">
        <v>99.681200000000004</v>
      </c>
      <c r="CS74">
        <v>106.848</v>
      </c>
    </row>
    <row r="75" spans="1:97" x14ac:dyDescent="0.25">
      <c r="A75">
        <v>59</v>
      </c>
      <c r="B75">
        <v>1589546341.8</v>
      </c>
      <c r="C75">
        <v>4911.5</v>
      </c>
      <c r="D75" t="s">
        <v>342</v>
      </c>
      <c r="E75" t="s">
        <v>343</v>
      </c>
      <c r="F75">
        <v>1589546333.82581</v>
      </c>
      <c r="G75">
        <f t="shared" si="0"/>
        <v>5.1527564626638388E-4</v>
      </c>
      <c r="H75">
        <f t="shared" si="1"/>
        <v>-0.55455126613063133</v>
      </c>
      <c r="I75">
        <f t="shared" si="2"/>
        <v>410.45241935483898</v>
      </c>
      <c r="J75">
        <f t="shared" si="3"/>
        <v>424.44459363651686</v>
      </c>
      <c r="K75">
        <f t="shared" si="4"/>
        <v>43.292995170678722</v>
      </c>
      <c r="L75">
        <f t="shared" si="5"/>
        <v>41.865805043425667</v>
      </c>
      <c r="M75">
        <f t="shared" si="6"/>
        <v>3.907514083321971E-2</v>
      </c>
      <c r="N75">
        <f t="shared" si="7"/>
        <v>2.7828256120658335</v>
      </c>
      <c r="O75">
        <f t="shared" si="8"/>
        <v>3.8772867010335874E-2</v>
      </c>
      <c r="P75">
        <f t="shared" si="9"/>
        <v>2.4260004937733611E-2</v>
      </c>
      <c r="Q75">
        <f t="shared" si="10"/>
        <v>1.8161081237419368E-2</v>
      </c>
      <c r="R75">
        <f t="shared" si="11"/>
        <v>20.441370312641659</v>
      </c>
      <c r="S75">
        <f t="shared" si="12"/>
        <v>20.5236129032258</v>
      </c>
      <c r="T75">
        <f t="shared" si="13"/>
        <v>2.4237916529997698</v>
      </c>
      <c r="U75">
        <f t="shared" si="14"/>
        <v>44.874710094039173</v>
      </c>
      <c r="V75">
        <f t="shared" si="15"/>
        <v>1.0916233863687237</v>
      </c>
      <c r="W75">
        <f t="shared" si="16"/>
        <v>2.4326026487549988</v>
      </c>
      <c r="X75">
        <f t="shared" si="17"/>
        <v>1.3321682666310461</v>
      </c>
      <c r="Y75">
        <f t="shared" si="18"/>
        <v>-22.723656000347528</v>
      </c>
      <c r="Z75">
        <f t="shared" si="19"/>
        <v>8.8284038748441009</v>
      </c>
      <c r="AA75">
        <f t="shared" si="20"/>
        <v>0.64145639584558978</v>
      </c>
      <c r="AB75">
        <f t="shared" si="21"/>
        <v>-13.235634648420417</v>
      </c>
      <c r="AC75">
        <v>-1.22450869390794E-3</v>
      </c>
      <c r="AD75">
        <v>2.36503464264404E-2</v>
      </c>
      <c r="AE75">
        <v>2.6820211640680398</v>
      </c>
      <c r="AF75">
        <v>0</v>
      </c>
      <c r="AG75">
        <v>0</v>
      </c>
      <c r="AH75">
        <f t="shared" si="22"/>
        <v>1</v>
      </c>
      <c r="AI75">
        <f t="shared" si="23"/>
        <v>0</v>
      </c>
      <c r="AJ75">
        <f t="shared" si="24"/>
        <v>55023.591578811473</v>
      </c>
      <c r="AK75">
        <f t="shared" si="25"/>
        <v>9.5034438709677496E-2</v>
      </c>
      <c r="AL75">
        <f t="shared" si="26"/>
        <v>4.6566874967741971E-2</v>
      </c>
      <c r="AM75">
        <f t="shared" si="27"/>
        <v>0.49</v>
      </c>
      <c r="AN75">
        <f t="shared" si="28"/>
        <v>0.39</v>
      </c>
      <c r="AO75">
        <v>6.35</v>
      </c>
      <c r="AP75">
        <v>0.5</v>
      </c>
      <c r="AQ75" t="s">
        <v>195</v>
      </c>
      <c r="AR75">
        <v>1589546333.82581</v>
      </c>
      <c r="AS75">
        <v>410.45241935483898</v>
      </c>
      <c r="AT75">
        <v>410.01680645161298</v>
      </c>
      <c r="AU75">
        <v>10.7022774193548</v>
      </c>
      <c r="AV75">
        <v>10.054980645161301</v>
      </c>
      <c r="AW75">
        <v>500.07703225806398</v>
      </c>
      <c r="AX75">
        <v>101.899612903226</v>
      </c>
      <c r="AY75">
        <v>9.9554525806451605E-2</v>
      </c>
      <c r="AZ75">
        <v>20.5824580645161</v>
      </c>
      <c r="BA75">
        <v>20.5236129032258</v>
      </c>
      <c r="BB75">
        <v>20.7736129032258</v>
      </c>
      <c r="BC75">
        <v>9993.2096774193506</v>
      </c>
      <c r="BD75">
        <v>9.5034438709677496E-2</v>
      </c>
      <c r="BE75">
        <v>0.282605</v>
      </c>
      <c r="BF75">
        <v>1589546326.3</v>
      </c>
      <c r="BG75" t="s">
        <v>344</v>
      </c>
      <c r="BH75">
        <v>11</v>
      </c>
      <c r="BI75">
        <v>-0.35499999999999998</v>
      </c>
      <c r="BJ75">
        <v>-5.3999999999999999E-2</v>
      </c>
      <c r="BK75">
        <v>410</v>
      </c>
      <c r="BL75">
        <v>10</v>
      </c>
      <c r="BM75">
        <v>0.26</v>
      </c>
      <c r="BN75">
        <v>0.09</v>
      </c>
      <c r="BO75">
        <v>0.27246090813725499</v>
      </c>
      <c r="BP75">
        <v>1.83244692233661</v>
      </c>
      <c r="BQ75">
        <v>0.25672601821768098</v>
      </c>
      <c r="BR75">
        <v>0</v>
      </c>
      <c r="BS75">
        <v>0.37225744658627402</v>
      </c>
      <c r="BT75">
        <v>3.09969103190357</v>
      </c>
      <c r="BU75">
        <v>0.41752598203242902</v>
      </c>
      <c r="BV75">
        <v>0</v>
      </c>
      <c r="BW75">
        <v>0</v>
      </c>
      <c r="BX75">
        <v>2</v>
      </c>
      <c r="BY75" t="s">
        <v>197</v>
      </c>
      <c r="BZ75">
        <v>100</v>
      </c>
      <c r="CA75">
        <v>100</v>
      </c>
      <c r="CB75">
        <v>-0.35499999999999998</v>
      </c>
      <c r="CC75">
        <v>-5.3999999999999999E-2</v>
      </c>
      <c r="CD75">
        <v>2</v>
      </c>
      <c r="CE75">
        <v>506.048</v>
      </c>
      <c r="CF75">
        <v>522.20500000000004</v>
      </c>
      <c r="CG75">
        <v>19.999500000000001</v>
      </c>
      <c r="CH75">
        <v>25.089600000000001</v>
      </c>
      <c r="CI75">
        <v>30.000499999999999</v>
      </c>
      <c r="CJ75">
        <v>25.0228</v>
      </c>
      <c r="CK75">
        <v>25.046500000000002</v>
      </c>
      <c r="CL75">
        <v>19.757100000000001</v>
      </c>
      <c r="CM75">
        <v>34.262300000000003</v>
      </c>
      <c r="CN75">
        <v>21.426100000000002</v>
      </c>
      <c r="CO75">
        <v>20</v>
      </c>
      <c r="CP75">
        <v>410</v>
      </c>
      <c r="CQ75">
        <v>10</v>
      </c>
      <c r="CR75">
        <v>99.640299999999996</v>
      </c>
      <c r="CS75">
        <v>106.77200000000001</v>
      </c>
    </row>
    <row r="76" spans="1:97" x14ac:dyDescent="0.25">
      <c r="A76">
        <v>60</v>
      </c>
      <c r="B76">
        <v>1589546346.8</v>
      </c>
      <c r="C76">
        <v>4916.5</v>
      </c>
      <c r="D76" t="s">
        <v>345</v>
      </c>
      <c r="E76" t="s">
        <v>346</v>
      </c>
      <c r="F76">
        <v>1589546338.4451599</v>
      </c>
      <c r="G76">
        <f t="shared" si="0"/>
        <v>6.9632709773819455E-4</v>
      </c>
      <c r="H76">
        <f t="shared" si="1"/>
        <v>-0.73931938812015863</v>
      </c>
      <c r="I76">
        <f t="shared" si="2"/>
        <v>410.59170967741898</v>
      </c>
      <c r="J76">
        <f t="shared" si="3"/>
        <v>424.04674013585208</v>
      </c>
      <c r="K76">
        <f t="shared" si="4"/>
        <v>43.252115032288415</v>
      </c>
      <c r="L76">
        <f t="shared" si="5"/>
        <v>41.879722628175955</v>
      </c>
      <c r="M76">
        <f t="shared" si="6"/>
        <v>5.3851341741178782E-2</v>
      </c>
      <c r="N76">
        <f t="shared" si="7"/>
        <v>2.7822996709705663</v>
      </c>
      <c r="O76">
        <f t="shared" si="8"/>
        <v>5.3278934539335909E-2</v>
      </c>
      <c r="P76">
        <f t="shared" si="9"/>
        <v>3.3350255489709796E-2</v>
      </c>
      <c r="Q76">
        <f t="shared" si="10"/>
        <v>1.4208736859032255E-2</v>
      </c>
      <c r="R76">
        <f t="shared" si="11"/>
        <v>20.386946508702856</v>
      </c>
      <c r="S76">
        <f t="shared" si="12"/>
        <v>20.518467741935499</v>
      </c>
      <c r="T76">
        <f t="shared" si="13"/>
        <v>2.4230225891438657</v>
      </c>
      <c r="U76">
        <f t="shared" si="14"/>
        <v>45.769534206248629</v>
      </c>
      <c r="V76">
        <f t="shared" si="15"/>
        <v>1.1130647899749639</v>
      </c>
      <c r="W76">
        <f t="shared" si="16"/>
        <v>2.4318901410689997</v>
      </c>
      <c r="X76">
        <f t="shared" si="17"/>
        <v>1.3099577991689018</v>
      </c>
      <c r="Y76">
        <f t="shared" si="18"/>
        <v>-30.708025010254378</v>
      </c>
      <c r="Z76">
        <f t="shared" si="19"/>
        <v>8.8857673458493451</v>
      </c>
      <c r="AA76">
        <f t="shared" si="20"/>
        <v>0.64571371329073279</v>
      </c>
      <c r="AB76">
        <f t="shared" si="21"/>
        <v>-21.162335214255268</v>
      </c>
      <c r="AC76">
        <v>-1.22414841562292E-3</v>
      </c>
      <c r="AD76">
        <v>2.3643387957061598E-2</v>
      </c>
      <c r="AE76">
        <v>2.6815248819321802</v>
      </c>
      <c r="AF76">
        <v>0</v>
      </c>
      <c r="AG76">
        <v>0</v>
      </c>
      <c r="AH76">
        <f t="shared" si="22"/>
        <v>1</v>
      </c>
      <c r="AI76">
        <f t="shared" si="23"/>
        <v>0</v>
      </c>
      <c r="AJ76">
        <f t="shared" si="24"/>
        <v>55008.931977922053</v>
      </c>
      <c r="AK76">
        <f t="shared" si="25"/>
        <v>7.4352364516129005E-2</v>
      </c>
      <c r="AL76">
        <f t="shared" si="26"/>
        <v>3.6432658612903214E-2</v>
      </c>
      <c r="AM76">
        <f t="shared" si="27"/>
        <v>0.49</v>
      </c>
      <c r="AN76">
        <f t="shared" si="28"/>
        <v>0.39</v>
      </c>
      <c r="AO76">
        <v>6.35</v>
      </c>
      <c r="AP76">
        <v>0.5</v>
      </c>
      <c r="AQ76" t="s">
        <v>195</v>
      </c>
      <c r="AR76">
        <v>1589546338.4451599</v>
      </c>
      <c r="AS76">
        <v>410.59170967741898</v>
      </c>
      <c r="AT76">
        <v>410.01590322580699</v>
      </c>
      <c r="AU76">
        <v>10.912564516129001</v>
      </c>
      <c r="AV76">
        <v>10.037922580645199</v>
      </c>
      <c r="AW76">
        <v>500.02464516128998</v>
      </c>
      <c r="AX76">
        <v>101.898741935484</v>
      </c>
      <c r="AY76">
        <v>9.9719409677419393E-2</v>
      </c>
      <c r="AZ76">
        <v>20.577706451612901</v>
      </c>
      <c r="BA76">
        <v>20.518467741935499</v>
      </c>
      <c r="BB76">
        <v>20.7719870967742</v>
      </c>
      <c r="BC76">
        <v>9990.3548387096798</v>
      </c>
      <c r="BD76">
        <v>7.4352364516129005E-2</v>
      </c>
      <c r="BE76">
        <v>0.282605</v>
      </c>
      <c r="BF76">
        <v>1589546326.3</v>
      </c>
      <c r="BG76" t="s">
        <v>344</v>
      </c>
      <c r="BH76">
        <v>11</v>
      </c>
      <c r="BI76">
        <v>-0.35499999999999998</v>
      </c>
      <c r="BJ76">
        <v>-5.3999999999999999E-2</v>
      </c>
      <c r="BK76">
        <v>410</v>
      </c>
      <c r="BL76">
        <v>10</v>
      </c>
      <c r="BM76">
        <v>0.26</v>
      </c>
      <c r="BN76">
        <v>0.09</v>
      </c>
      <c r="BO76">
        <v>0.37571382774509798</v>
      </c>
      <c r="BP76">
        <v>1.87708525206237</v>
      </c>
      <c r="BQ76">
        <v>0.25954273622989998</v>
      </c>
      <c r="BR76">
        <v>0</v>
      </c>
      <c r="BS76">
        <v>0.55397154795882397</v>
      </c>
      <c r="BT76">
        <v>3.0687213732153</v>
      </c>
      <c r="BU76">
        <v>0.41464355247871998</v>
      </c>
      <c r="BV76">
        <v>0</v>
      </c>
      <c r="BW76">
        <v>0</v>
      </c>
      <c r="BX76">
        <v>2</v>
      </c>
      <c r="BY76" t="s">
        <v>197</v>
      </c>
      <c r="BZ76">
        <v>100</v>
      </c>
      <c r="CA76">
        <v>100</v>
      </c>
      <c r="CB76">
        <v>-0.35499999999999998</v>
      </c>
      <c r="CC76">
        <v>-5.3999999999999999E-2</v>
      </c>
      <c r="CD76">
        <v>2</v>
      </c>
      <c r="CE76">
        <v>506.18200000000002</v>
      </c>
      <c r="CF76">
        <v>522.47500000000002</v>
      </c>
      <c r="CG76">
        <v>19.999600000000001</v>
      </c>
      <c r="CH76">
        <v>25.093399999999999</v>
      </c>
      <c r="CI76">
        <v>30.000399999999999</v>
      </c>
      <c r="CJ76">
        <v>25.025300000000001</v>
      </c>
      <c r="CK76">
        <v>25.0503</v>
      </c>
      <c r="CL76">
        <v>19.756799999999998</v>
      </c>
      <c r="CM76">
        <v>34.262300000000003</v>
      </c>
      <c r="CN76">
        <v>21.426100000000002</v>
      </c>
      <c r="CO76">
        <v>20</v>
      </c>
      <c r="CP76">
        <v>410</v>
      </c>
      <c r="CQ76">
        <v>10</v>
      </c>
      <c r="CR76">
        <v>99.638999999999996</v>
      </c>
      <c r="CS76">
        <v>106.77200000000001</v>
      </c>
    </row>
    <row r="77" spans="1:97" x14ac:dyDescent="0.25">
      <c r="A77">
        <v>61</v>
      </c>
      <c r="B77">
        <v>1589546351.8</v>
      </c>
      <c r="C77">
        <v>4921.5</v>
      </c>
      <c r="D77" t="s">
        <v>347</v>
      </c>
      <c r="E77" t="s">
        <v>348</v>
      </c>
      <c r="F77">
        <v>1589546343.2354801</v>
      </c>
      <c r="G77">
        <f t="shared" si="0"/>
        <v>7.2838907921471895E-4</v>
      </c>
      <c r="H77">
        <f t="shared" si="1"/>
        <v>-0.76893766720185297</v>
      </c>
      <c r="I77">
        <f t="shared" si="2"/>
        <v>410.60474193548401</v>
      </c>
      <c r="J77">
        <f t="shared" si="3"/>
        <v>423.90118155770568</v>
      </c>
      <c r="K77">
        <f t="shared" si="4"/>
        <v>43.237317801144265</v>
      </c>
      <c r="L77">
        <f t="shared" si="5"/>
        <v>41.881099865027323</v>
      </c>
      <c r="M77">
        <f t="shared" si="6"/>
        <v>5.6496701296313637E-2</v>
      </c>
      <c r="N77">
        <f t="shared" si="7"/>
        <v>2.782516121278813</v>
      </c>
      <c r="O77">
        <f t="shared" si="8"/>
        <v>5.5867078737225309E-2</v>
      </c>
      <c r="P77">
        <f t="shared" si="9"/>
        <v>3.4972908523457753E-2</v>
      </c>
      <c r="Q77">
        <f t="shared" si="10"/>
        <v>1.3511989957741928E-2</v>
      </c>
      <c r="R77">
        <f t="shared" si="11"/>
        <v>20.374168598928868</v>
      </c>
      <c r="S77">
        <f t="shared" si="12"/>
        <v>20.5136161290323</v>
      </c>
      <c r="T77">
        <f t="shared" si="13"/>
        <v>2.4222975987378494</v>
      </c>
      <c r="U77">
        <f t="shared" si="14"/>
        <v>45.881547713115886</v>
      </c>
      <c r="V77">
        <f t="shared" si="15"/>
        <v>1.115513701621988</v>
      </c>
      <c r="W77">
        <f t="shared" si="16"/>
        <v>2.4312904799920312</v>
      </c>
      <c r="X77">
        <f t="shared" si="17"/>
        <v>1.3067838971158614</v>
      </c>
      <c r="Y77">
        <f t="shared" si="18"/>
        <v>-32.121958393369106</v>
      </c>
      <c r="Z77">
        <f t="shared" si="19"/>
        <v>9.0142099292859665</v>
      </c>
      <c r="AA77">
        <f t="shared" si="20"/>
        <v>0.65496683786875654</v>
      </c>
      <c r="AB77">
        <f t="shared" si="21"/>
        <v>-22.43926963625664</v>
      </c>
      <c r="AC77">
        <v>-1.2242966795176699E-3</v>
      </c>
      <c r="AD77">
        <v>2.3646251548386499E-2</v>
      </c>
      <c r="AE77">
        <v>2.6817291268064101</v>
      </c>
      <c r="AF77">
        <v>0</v>
      </c>
      <c r="AG77">
        <v>0</v>
      </c>
      <c r="AH77">
        <f t="shared" si="22"/>
        <v>1</v>
      </c>
      <c r="AI77">
        <f t="shared" si="23"/>
        <v>0</v>
      </c>
      <c r="AJ77">
        <f t="shared" si="24"/>
        <v>55016.06961237223</v>
      </c>
      <c r="AK77">
        <f t="shared" si="25"/>
        <v>7.0706383870967698E-2</v>
      </c>
      <c r="AL77">
        <f t="shared" si="26"/>
        <v>3.464612809677417E-2</v>
      </c>
      <c r="AM77">
        <f t="shared" si="27"/>
        <v>0.49</v>
      </c>
      <c r="AN77">
        <f t="shared" si="28"/>
        <v>0.39</v>
      </c>
      <c r="AO77">
        <v>6.35</v>
      </c>
      <c r="AP77">
        <v>0.5</v>
      </c>
      <c r="AQ77" t="s">
        <v>195</v>
      </c>
      <c r="AR77">
        <v>1589546343.2354801</v>
      </c>
      <c r="AS77">
        <v>410.60474193548401</v>
      </c>
      <c r="AT77">
        <v>410.00803225806499</v>
      </c>
      <c r="AU77">
        <v>10.936561290322601</v>
      </c>
      <c r="AV77">
        <v>10.021638709677401</v>
      </c>
      <c r="AW77">
        <v>500.00799999999998</v>
      </c>
      <c r="AX77">
        <v>101.898580645161</v>
      </c>
      <c r="AY77">
        <v>9.9997519354838693E-2</v>
      </c>
      <c r="AZ77">
        <v>20.5737064516129</v>
      </c>
      <c r="BA77">
        <v>20.5136161290323</v>
      </c>
      <c r="BB77">
        <v>20.769222580645199</v>
      </c>
      <c r="BC77">
        <v>9991.5806451612898</v>
      </c>
      <c r="BD77">
        <v>7.0706383870967698E-2</v>
      </c>
      <c r="BE77">
        <v>0.282605</v>
      </c>
      <c r="BF77">
        <v>1589546326.3</v>
      </c>
      <c r="BG77" t="s">
        <v>344</v>
      </c>
      <c r="BH77">
        <v>11</v>
      </c>
      <c r="BI77">
        <v>-0.35499999999999998</v>
      </c>
      <c r="BJ77">
        <v>-5.3999999999999999E-2</v>
      </c>
      <c r="BK77">
        <v>410</v>
      </c>
      <c r="BL77">
        <v>10</v>
      </c>
      <c r="BM77">
        <v>0.26</v>
      </c>
      <c r="BN77">
        <v>0.09</v>
      </c>
      <c r="BO77">
        <v>0.48642860509803898</v>
      </c>
      <c r="BP77">
        <v>1.2369179684832801</v>
      </c>
      <c r="BQ77">
        <v>0.20301423747693401</v>
      </c>
      <c r="BR77">
        <v>0</v>
      </c>
      <c r="BS77">
        <v>0.73374610756666703</v>
      </c>
      <c r="BT77">
        <v>1.9947047000706799</v>
      </c>
      <c r="BU77">
        <v>0.31998600588776399</v>
      </c>
      <c r="BV77">
        <v>0</v>
      </c>
      <c r="BW77">
        <v>0</v>
      </c>
      <c r="BX77">
        <v>2</v>
      </c>
      <c r="BY77" t="s">
        <v>197</v>
      </c>
      <c r="BZ77">
        <v>100</v>
      </c>
      <c r="CA77">
        <v>100</v>
      </c>
      <c r="CB77">
        <v>-0.35499999999999998</v>
      </c>
      <c r="CC77">
        <v>-5.3999999999999999E-2</v>
      </c>
      <c r="CD77">
        <v>2</v>
      </c>
      <c r="CE77">
        <v>506.38900000000001</v>
      </c>
      <c r="CF77">
        <v>522.54700000000003</v>
      </c>
      <c r="CG77">
        <v>19.9998</v>
      </c>
      <c r="CH77">
        <v>25.0976</v>
      </c>
      <c r="CI77">
        <v>30.000299999999999</v>
      </c>
      <c r="CJ77">
        <v>25.029199999999999</v>
      </c>
      <c r="CK77">
        <v>25.0549</v>
      </c>
      <c r="CL77">
        <v>19.758600000000001</v>
      </c>
      <c r="CM77">
        <v>34.262300000000003</v>
      </c>
      <c r="CN77">
        <v>21.426100000000002</v>
      </c>
      <c r="CO77">
        <v>20</v>
      </c>
      <c r="CP77">
        <v>410</v>
      </c>
      <c r="CQ77">
        <v>10</v>
      </c>
      <c r="CR77">
        <v>99.637500000000003</v>
      </c>
      <c r="CS77">
        <v>106.771</v>
      </c>
    </row>
    <row r="78" spans="1:97" x14ac:dyDescent="0.25">
      <c r="A78">
        <v>62</v>
      </c>
      <c r="B78">
        <v>1589546356.8</v>
      </c>
      <c r="C78">
        <v>4926.5</v>
      </c>
      <c r="D78" t="s">
        <v>349</v>
      </c>
      <c r="E78" t="s">
        <v>350</v>
      </c>
      <c r="F78">
        <v>1589546348.17097</v>
      </c>
      <c r="G78">
        <f t="shared" si="0"/>
        <v>7.24778542132677E-4</v>
      </c>
      <c r="H78">
        <f t="shared" si="1"/>
        <v>-0.76878330489708668</v>
      </c>
      <c r="I78">
        <f t="shared" si="2"/>
        <v>410.59500000000003</v>
      </c>
      <c r="J78">
        <f t="shared" si="3"/>
        <v>424.00211397391968</v>
      </c>
      <c r="K78">
        <f t="shared" si="4"/>
        <v>43.247511366034914</v>
      </c>
      <c r="L78">
        <f t="shared" si="5"/>
        <v>41.880008009651938</v>
      </c>
      <c r="M78">
        <f t="shared" si="6"/>
        <v>5.618608464892566E-2</v>
      </c>
      <c r="N78">
        <f t="shared" si="7"/>
        <v>2.7837230929037475</v>
      </c>
      <c r="O78">
        <f t="shared" si="8"/>
        <v>5.556359196706373E-2</v>
      </c>
      <c r="P78">
        <f t="shared" si="9"/>
        <v>3.4782598703729073E-2</v>
      </c>
      <c r="Q78">
        <f t="shared" si="10"/>
        <v>1.4139169678064502E-2</v>
      </c>
      <c r="R78">
        <f t="shared" si="11"/>
        <v>20.372567691769767</v>
      </c>
      <c r="S78">
        <f t="shared" si="12"/>
        <v>20.511800000000001</v>
      </c>
      <c r="T78">
        <f t="shared" si="13"/>
        <v>2.4220262582614818</v>
      </c>
      <c r="U78">
        <f t="shared" si="14"/>
        <v>45.852067858395429</v>
      </c>
      <c r="V78">
        <f t="shared" si="15"/>
        <v>1.1146131717860004</v>
      </c>
      <c r="W78">
        <f t="shared" si="16"/>
        <v>2.4308896497934427</v>
      </c>
      <c r="X78">
        <f t="shared" si="17"/>
        <v>1.3074130864754814</v>
      </c>
      <c r="Y78">
        <f t="shared" si="18"/>
        <v>-31.962733708051054</v>
      </c>
      <c r="Z78">
        <f t="shared" si="19"/>
        <v>8.8893450634182312</v>
      </c>
      <c r="AA78">
        <f t="shared" si="20"/>
        <v>0.64559937311173643</v>
      </c>
      <c r="AB78">
        <f t="shared" si="21"/>
        <v>-22.413650101843025</v>
      </c>
      <c r="AC78">
        <v>-1.2251236379324101E-3</v>
      </c>
      <c r="AD78">
        <v>2.3662223548492501E-2</v>
      </c>
      <c r="AE78">
        <v>2.68286802126135</v>
      </c>
      <c r="AF78">
        <v>0</v>
      </c>
      <c r="AG78">
        <v>0</v>
      </c>
      <c r="AH78">
        <f t="shared" si="22"/>
        <v>1</v>
      </c>
      <c r="AI78">
        <f t="shared" si="23"/>
        <v>0</v>
      </c>
      <c r="AJ78">
        <f t="shared" si="24"/>
        <v>55052.21148174163</v>
      </c>
      <c r="AK78">
        <f t="shared" si="25"/>
        <v>7.3988329032257993E-2</v>
      </c>
      <c r="AL78">
        <f t="shared" si="26"/>
        <v>3.6254281225806415E-2</v>
      </c>
      <c r="AM78">
        <f t="shared" si="27"/>
        <v>0.49</v>
      </c>
      <c r="AN78">
        <f t="shared" si="28"/>
        <v>0.39</v>
      </c>
      <c r="AO78">
        <v>6.35</v>
      </c>
      <c r="AP78">
        <v>0.5</v>
      </c>
      <c r="AQ78" t="s">
        <v>195</v>
      </c>
      <c r="AR78">
        <v>1589546348.17097</v>
      </c>
      <c r="AS78">
        <v>410.59500000000003</v>
      </c>
      <c r="AT78">
        <v>409.99661290322598</v>
      </c>
      <c r="AU78">
        <v>10.9277580645161</v>
      </c>
      <c r="AV78">
        <v>10.017390322580599</v>
      </c>
      <c r="AW78">
        <v>500.02325806451603</v>
      </c>
      <c r="AX78">
        <v>101.898322580645</v>
      </c>
      <c r="AY78">
        <v>0.100016438709677</v>
      </c>
      <c r="AZ78">
        <v>20.571032258064498</v>
      </c>
      <c r="BA78">
        <v>20.511800000000001</v>
      </c>
      <c r="BB78">
        <v>20.7667</v>
      </c>
      <c r="BC78">
        <v>9998.3548387096798</v>
      </c>
      <c r="BD78">
        <v>7.3988329032257993E-2</v>
      </c>
      <c r="BE78">
        <v>0.282605</v>
      </c>
      <c r="BF78">
        <v>1589546326.3</v>
      </c>
      <c r="BG78" t="s">
        <v>344</v>
      </c>
      <c r="BH78">
        <v>11</v>
      </c>
      <c r="BI78">
        <v>-0.35499999999999998</v>
      </c>
      <c r="BJ78">
        <v>-5.3999999999999999E-2</v>
      </c>
      <c r="BK78">
        <v>410</v>
      </c>
      <c r="BL78">
        <v>10</v>
      </c>
      <c r="BM78">
        <v>0.26</v>
      </c>
      <c r="BN78">
        <v>0.09</v>
      </c>
      <c r="BO78">
        <v>0.58513264705882395</v>
      </c>
      <c r="BP78">
        <v>0.17929628959277699</v>
      </c>
      <c r="BQ78">
        <v>4.2733376377034803E-2</v>
      </c>
      <c r="BR78">
        <v>0</v>
      </c>
      <c r="BS78">
        <v>0.88649533333333297</v>
      </c>
      <c r="BT78">
        <v>0.28966588235296298</v>
      </c>
      <c r="BU78">
        <v>7.9361550301524697E-2</v>
      </c>
      <c r="BV78">
        <v>0</v>
      </c>
      <c r="BW78">
        <v>0</v>
      </c>
      <c r="BX78">
        <v>2</v>
      </c>
      <c r="BY78" t="s">
        <v>197</v>
      </c>
      <c r="BZ78">
        <v>100</v>
      </c>
      <c r="CA78">
        <v>100</v>
      </c>
      <c r="CB78">
        <v>-0.35499999999999998</v>
      </c>
      <c r="CC78">
        <v>-5.3999999999999999E-2</v>
      </c>
      <c r="CD78">
        <v>2</v>
      </c>
      <c r="CE78">
        <v>506.54899999999998</v>
      </c>
      <c r="CF78">
        <v>522.72900000000004</v>
      </c>
      <c r="CG78">
        <v>19.9999</v>
      </c>
      <c r="CH78">
        <v>25.101700000000001</v>
      </c>
      <c r="CI78">
        <v>30.000299999999999</v>
      </c>
      <c r="CJ78">
        <v>25.033000000000001</v>
      </c>
      <c r="CK78">
        <v>25.0595</v>
      </c>
      <c r="CL78">
        <v>19.758900000000001</v>
      </c>
      <c r="CM78">
        <v>34.262300000000003</v>
      </c>
      <c r="CN78">
        <v>21.054600000000001</v>
      </c>
      <c r="CO78">
        <v>20</v>
      </c>
      <c r="CP78">
        <v>410</v>
      </c>
      <c r="CQ78">
        <v>10</v>
      </c>
      <c r="CR78">
        <v>99.639700000000005</v>
      </c>
      <c r="CS78">
        <v>106.771</v>
      </c>
    </row>
    <row r="79" spans="1:97" x14ac:dyDescent="0.25">
      <c r="A79">
        <v>63</v>
      </c>
      <c r="B79">
        <v>1589546361.8</v>
      </c>
      <c r="C79">
        <v>4931.5</v>
      </c>
      <c r="D79" t="s">
        <v>351</v>
      </c>
      <c r="E79" t="s">
        <v>352</v>
      </c>
      <c r="F79">
        <v>1589546353.17097</v>
      </c>
      <c r="G79">
        <f t="shared" si="0"/>
        <v>7.1885054394639264E-4</v>
      </c>
      <c r="H79">
        <f t="shared" si="1"/>
        <v>-0.76397534116863064</v>
      </c>
      <c r="I79">
        <f t="shared" si="2"/>
        <v>410.58351612903198</v>
      </c>
      <c r="J79">
        <f t="shared" si="3"/>
        <v>424.03870962028321</v>
      </c>
      <c r="K79">
        <f t="shared" si="4"/>
        <v>43.251129529691795</v>
      </c>
      <c r="L79">
        <f t="shared" si="5"/>
        <v>41.87872577660449</v>
      </c>
      <c r="M79">
        <f t="shared" si="6"/>
        <v>5.5699516633460705E-2</v>
      </c>
      <c r="N79">
        <f t="shared" si="7"/>
        <v>2.7831994160365254</v>
      </c>
      <c r="O79">
        <f t="shared" si="8"/>
        <v>5.5087581688084496E-2</v>
      </c>
      <c r="P79">
        <f t="shared" si="9"/>
        <v>3.4484158179181948E-2</v>
      </c>
      <c r="Q79">
        <f t="shared" si="10"/>
        <v>1.5739077988064523E-2</v>
      </c>
      <c r="R79">
        <f t="shared" si="11"/>
        <v>20.372576534394874</v>
      </c>
      <c r="S79">
        <f t="shared" si="12"/>
        <v>20.509874193548399</v>
      </c>
      <c r="T79">
        <f t="shared" si="13"/>
        <v>2.4217385604133681</v>
      </c>
      <c r="U79">
        <f t="shared" si="14"/>
        <v>45.823535237135097</v>
      </c>
      <c r="V79">
        <f t="shared" si="15"/>
        <v>1.1138103579578362</v>
      </c>
      <c r="W79">
        <f t="shared" si="16"/>
        <v>2.4306513065696675</v>
      </c>
      <c r="X79">
        <f t="shared" si="17"/>
        <v>1.3079282024555319</v>
      </c>
      <c r="Y79">
        <f t="shared" si="18"/>
        <v>-31.701308988035915</v>
      </c>
      <c r="Z79">
        <f t="shared" si="19"/>
        <v>8.93801142315119</v>
      </c>
      <c r="AA79">
        <f t="shared" si="20"/>
        <v>0.64924429936807804</v>
      </c>
      <c r="AB79">
        <f t="shared" si="21"/>
        <v>-22.09831418752858</v>
      </c>
      <c r="AC79">
        <v>-1.2247647965423201E-3</v>
      </c>
      <c r="AD79">
        <v>2.3655292831520201E-2</v>
      </c>
      <c r="AE79">
        <v>2.6823738850649499</v>
      </c>
      <c r="AF79">
        <v>0</v>
      </c>
      <c r="AG79">
        <v>0</v>
      </c>
      <c r="AH79">
        <f t="shared" si="22"/>
        <v>1</v>
      </c>
      <c r="AI79">
        <f t="shared" si="23"/>
        <v>0</v>
      </c>
      <c r="AJ79">
        <f t="shared" si="24"/>
        <v>55037.03680078363</v>
      </c>
      <c r="AK79">
        <f t="shared" si="25"/>
        <v>8.2360429032258098E-2</v>
      </c>
      <c r="AL79">
        <f t="shared" si="26"/>
        <v>4.0356610225806465E-2</v>
      </c>
      <c r="AM79">
        <f t="shared" si="27"/>
        <v>0.49</v>
      </c>
      <c r="AN79">
        <f t="shared" si="28"/>
        <v>0.39</v>
      </c>
      <c r="AO79">
        <v>6.35</v>
      </c>
      <c r="AP79">
        <v>0.5</v>
      </c>
      <c r="AQ79" t="s">
        <v>195</v>
      </c>
      <c r="AR79">
        <v>1589546353.17097</v>
      </c>
      <c r="AS79">
        <v>410.58351612903198</v>
      </c>
      <c r="AT79">
        <v>409.98812903225797</v>
      </c>
      <c r="AU79">
        <v>10.9199161290323</v>
      </c>
      <c r="AV79">
        <v>10.016980645161301</v>
      </c>
      <c r="AW79">
        <v>500.01964516128999</v>
      </c>
      <c r="AX79">
        <v>101.898064516129</v>
      </c>
      <c r="AY79">
        <v>0.100004406451613</v>
      </c>
      <c r="AZ79">
        <v>20.569441935483901</v>
      </c>
      <c r="BA79">
        <v>20.509874193548399</v>
      </c>
      <c r="BB79">
        <v>20.764767741935501</v>
      </c>
      <c r="BC79">
        <v>9995.4516129032309</v>
      </c>
      <c r="BD79">
        <v>8.2360429032258098E-2</v>
      </c>
      <c r="BE79">
        <v>0.282605</v>
      </c>
      <c r="BF79">
        <v>1589546326.3</v>
      </c>
      <c r="BG79" t="s">
        <v>344</v>
      </c>
      <c r="BH79">
        <v>11</v>
      </c>
      <c r="BI79">
        <v>-0.35499999999999998</v>
      </c>
      <c r="BJ79">
        <v>-5.3999999999999999E-2</v>
      </c>
      <c r="BK79">
        <v>410</v>
      </c>
      <c r="BL79">
        <v>10</v>
      </c>
      <c r="BM79">
        <v>0.26</v>
      </c>
      <c r="BN79">
        <v>0.09</v>
      </c>
      <c r="BO79">
        <v>0.59686215686274502</v>
      </c>
      <c r="BP79">
        <v>-2.3166950226244098E-2</v>
      </c>
      <c r="BQ79">
        <v>1.37929502913662E-2</v>
      </c>
      <c r="BR79">
        <v>1</v>
      </c>
      <c r="BS79">
        <v>0.90921723529411802</v>
      </c>
      <c r="BT79">
        <v>-7.2123485972854798E-2</v>
      </c>
      <c r="BU79">
        <v>1.0703466606460601E-2</v>
      </c>
      <c r="BV79">
        <v>1</v>
      </c>
      <c r="BW79">
        <v>2</v>
      </c>
      <c r="BX79">
        <v>2</v>
      </c>
      <c r="BY79" t="s">
        <v>200</v>
      </c>
      <c r="BZ79">
        <v>100</v>
      </c>
      <c r="CA79">
        <v>100</v>
      </c>
      <c r="CB79">
        <v>-0.35499999999999998</v>
      </c>
      <c r="CC79">
        <v>-5.3999999999999999E-2</v>
      </c>
      <c r="CD79">
        <v>2</v>
      </c>
      <c r="CE79">
        <v>506.61500000000001</v>
      </c>
      <c r="CF79">
        <v>522.63300000000004</v>
      </c>
      <c r="CG79">
        <v>19.9999</v>
      </c>
      <c r="CH79">
        <v>25.105599999999999</v>
      </c>
      <c r="CI79">
        <v>30.000399999999999</v>
      </c>
      <c r="CJ79">
        <v>25.037600000000001</v>
      </c>
      <c r="CK79">
        <v>25.063700000000001</v>
      </c>
      <c r="CL79">
        <v>19.759699999999999</v>
      </c>
      <c r="CM79">
        <v>34.262300000000003</v>
      </c>
      <c r="CN79">
        <v>21.054600000000001</v>
      </c>
      <c r="CO79">
        <v>20</v>
      </c>
      <c r="CP79">
        <v>410</v>
      </c>
      <c r="CQ79">
        <v>10</v>
      </c>
      <c r="CR79">
        <v>99.640199999999993</v>
      </c>
      <c r="CS79">
        <v>106.77</v>
      </c>
    </row>
    <row r="80" spans="1:97" x14ac:dyDescent="0.25">
      <c r="A80">
        <v>64</v>
      </c>
      <c r="B80">
        <v>1589546366.8</v>
      </c>
      <c r="C80">
        <v>4936.5</v>
      </c>
      <c r="D80" t="s">
        <v>353</v>
      </c>
      <c r="E80" t="s">
        <v>354</v>
      </c>
      <c r="F80">
        <v>1589546358.17097</v>
      </c>
      <c r="G80">
        <f t="shared" si="0"/>
        <v>7.1441569442151143E-4</v>
      </c>
      <c r="H80">
        <f t="shared" si="1"/>
        <v>-0.75625446240743899</v>
      </c>
      <c r="I80">
        <f t="shared" si="2"/>
        <v>410.57603225806503</v>
      </c>
      <c r="J80">
        <f t="shared" si="3"/>
        <v>423.94937983300883</v>
      </c>
      <c r="K80">
        <f t="shared" si="4"/>
        <v>43.242141669753337</v>
      </c>
      <c r="L80">
        <f t="shared" si="5"/>
        <v>41.878082142971245</v>
      </c>
      <c r="M80">
        <f t="shared" si="6"/>
        <v>5.5331944006944356E-2</v>
      </c>
      <c r="N80">
        <f t="shared" si="7"/>
        <v>2.7842917301472654</v>
      </c>
      <c r="O80">
        <f t="shared" si="8"/>
        <v>5.4728245891013251E-2</v>
      </c>
      <c r="P80">
        <f t="shared" si="9"/>
        <v>3.425884461195873E-2</v>
      </c>
      <c r="Q80">
        <f t="shared" si="10"/>
        <v>1.7307718639354829E-2</v>
      </c>
      <c r="R80">
        <f t="shared" si="11"/>
        <v>20.373072864673322</v>
      </c>
      <c r="S80">
        <f t="shared" si="12"/>
        <v>20.5084709677419</v>
      </c>
      <c r="T80">
        <f t="shared" si="13"/>
        <v>2.4215289501818655</v>
      </c>
      <c r="U80">
        <f t="shared" si="14"/>
        <v>45.797620155550405</v>
      </c>
      <c r="V80">
        <f t="shared" si="15"/>
        <v>1.1131255463546532</v>
      </c>
      <c r="W80">
        <f t="shared" si="16"/>
        <v>2.430531417514604</v>
      </c>
      <c r="X80">
        <f t="shared" si="17"/>
        <v>1.3084034038272123</v>
      </c>
      <c r="Y80">
        <f t="shared" si="18"/>
        <v>-31.505732123988654</v>
      </c>
      <c r="Z80">
        <f t="shared" si="19"/>
        <v>9.0320675550130591</v>
      </c>
      <c r="AA80">
        <f t="shared" si="20"/>
        <v>0.65581163077169724</v>
      </c>
      <c r="AB80">
        <f t="shared" si="21"/>
        <v>-21.80054521956454</v>
      </c>
      <c r="AC80">
        <v>-1.22551336310258E-3</v>
      </c>
      <c r="AD80">
        <v>2.3669750759472301E-2</v>
      </c>
      <c r="AE80">
        <v>2.68340457540832</v>
      </c>
      <c r="AF80">
        <v>0</v>
      </c>
      <c r="AG80">
        <v>0</v>
      </c>
      <c r="AH80">
        <f t="shared" si="22"/>
        <v>1</v>
      </c>
      <c r="AI80">
        <f t="shared" si="23"/>
        <v>0</v>
      </c>
      <c r="AJ80">
        <f t="shared" si="24"/>
        <v>55069.4574130541</v>
      </c>
      <c r="AK80">
        <f t="shared" si="25"/>
        <v>9.0568909677419304E-2</v>
      </c>
      <c r="AL80">
        <f t="shared" si="26"/>
        <v>4.4378765741935458E-2</v>
      </c>
      <c r="AM80">
        <f t="shared" si="27"/>
        <v>0.49</v>
      </c>
      <c r="AN80">
        <f t="shared" si="28"/>
        <v>0.39</v>
      </c>
      <c r="AO80">
        <v>6.35</v>
      </c>
      <c r="AP80">
        <v>0.5</v>
      </c>
      <c r="AQ80" t="s">
        <v>195</v>
      </c>
      <c r="AR80">
        <v>1589546358.17097</v>
      </c>
      <c r="AS80">
        <v>410.57603225806503</v>
      </c>
      <c r="AT80">
        <v>409.98812903225797</v>
      </c>
      <c r="AU80">
        <v>10.9131709677419</v>
      </c>
      <c r="AV80">
        <v>10.0157967741936</v>
      </c>
      <c r="AW80">
        <v>500.01790322580598</v>
      </c>
      <c r="AX80">
        <v>101.89835483871001</v>
      </c>
      <c r="AY80">
        <v>0.100005641935484</v>
      </c>
      <c r="AZ80">
        <v>20.5686419354839</v>
      </c>
      <c r="BA80">
        <v>20.5084709677419</v>
      </c>
      <c r="BB80">
        <v>20.764516129032302</v>
      </c>
      <c r="BC80">
        <v>10001.532258064501</v>
      </c>
      <c r="BD80">
        <v>9.0568909677419304E-2</v>
      </c>
      <c r="BE80">
        <v>0.282605</v>
      </c>
      <c r="BF80">
        <v>1589546326.3</v>
      </c>
      <c r="BG80" t="s">
        <v>344</v>
      </c>
      <c r="BH80">
        <v>11</v>
      </c>
      <c r="BI80">
        <v>-0.35499999999999998</v>
      </c>
      <c r="BJ80">
        <v>-5.3999999999999999E-2</v>
      </c>
      <c r="BK80">
        <v>410</v>
      </c>
      <c r="BL80">
        <v>10</v>
      </c>
      <c r="BM80">
        <v>0.26</v>
      </c>
      <c r="BN80">
        <v>0.09</v>
      </c>
      <c r="BO80">
        <v>0.59257117647058799</v>
      </c>
      <c r="BP80">
        <v>-5.3701585520355498E-2</v>
      </c>
      <c r="BQ80">
        <v>1.5231673117200599E-2</v>
      </c>
      <c r="BR80">
        <v>1</v>
      </c>
      <c r="BS80">
        <v>0.90434339215686299</v>
      </c>
      <c r="BT80">
        <v>-7.8498787330312694E-2</v>
      </c>
      <c r="BU80">
        <v>1.01556882082638E-2</v>
      </c>
      <c r="BV80">
        <v>1</v>
      </c>
      <c r="BW80">
        <v>2</v>
      </c>
      <c r="BX80">
        <v>2</v>
      </c>
      <c r="BY80" t="s">
        <v>200</v>
      </c>
      <c r="BZ80">
        <v>100</v>
      </c>
      <c r="CA80">
        <v>100</v>
      </c>
      <c r="CB80">
        <v>-0.35499999999999998</v>
      </c>
      <c r="CC80">
        <v>-5.3999999999999999E-2</v>
      </c>
      <c r="CD80">
        <v>2</v>
      </c>
      <c r="CE80">
        <v>506.71100000000001</v>
      </c>
      <c r="CF80">
        <v>522.74699999999996</v>
      </c>
      <c r="CG80">
        <v>19.9999</v>
      </c>
      <c r="CH80">
        <v>25.1098</v>
      </c>
      <c r="CI80">
        <v>30.000399999999999</v>
      </c>
      <c r="CJ80">
        <v>25.041399999999999</v>
      </c>
      <c r="CK80">
        <v>25.0684</v>
      </c>
      <c r="CL80">
        <v>19.7591</v>
      </c>
      <c r="CM80">
        <v>34.262300000000003</v>
      </c>
      <c r="CN80">
        <v>21.054600000000001</v>
      </c>
      <c r="CO80">
        <v>20</v>
      </c>
      <c r="CP80">
        <v>410</v>
      </c>
      <c r="CQ80">
        <v>10</v>
      </c>
      <c r="CR80">
        <v>99.638400000000004</v>
      </c>
      <c r="CS80">
        <v>106.76900000000001</v>
      </c>
    </row>
    <row r="81" spans="1:97" x14ac:dyDescent="0.25">
      <c r="A81">
        <v>65</v>
      </c>
      <c r="B81">
        <v>1589546818.8</v>
      </c>
      <c r="C81">
        <v>5388.5</v>
      </c>
      <c r="D81" t="s">
        <v>356</v>
      </c>
      <c r="E81" t="s">
        <v>357</v>
      </c>
      <c r="F81">
        <v>1589546810.8064499</v>
      </c>
      <c r="G81">
        <f t="shared" ref="G81:G144" si="29">AW81*AH81*(AU81-AV81)/(100*AO81*(1000-AH81*AU81))</f>
        <v>2.3508931823536892E-4</v>
      </c>
      <c r="H81">
        <f t="shared" ref="H81:H144" si="30">AW81*AH81*(AT81-AS81*(1000-AH81*AV81)/(1000-AH81*AU81))/(100*AO81)</f>
        <v>-1.5038869757683131</v>
      </c>
      <c r="I81">
        <f t="shared" ref="I81:I144" si="31">AS81 - IF(AH81&gt;1, H81*AO81*100/(AJ81*BC81), 0)</f>
        <v>411.400451612903</v>
      </c>
      <c r="J81">
        <f t="shared" ref="J81:J144" si="32">((P81-G81/2)*I81-H81)/(P81+G81/2)</f>
        <v>522.79251123685594</v>
      </c>
      <c r="K81">
        <f t="shared" ref="K81:K144" si="33">J81*(AX81+AY81)/1000</f>
        <v>53.320639065006958</v>
      </c>
      <c r="L81">
        <f t="shared" ref="L81:L144" si="34">(AS81 - IF(AH81&gt;1, H81*AO81*100/(AJ81*BC81), 0))*(AX81+AY81)/1000</f>
        <v>41.959543260737512</v>
      </c>
      <c r="M81">
        <f t="shared" ref="M81:M144" si="35">2/((1/O81-1/N81)+SIGN(O81)*SQRT((1/O81-1/N81)*(1/O81-1/N81) + 4*AP81/((AP81+1)*(AP81+1))*(2*1/O81*1/N81-1/N81*1/N81)))</f>
        <v>2.0093173806063677E-2</v>
      </c>
      <c r="N81">
        <f t="shared" ref="N81:N144" si="36">AE81+AD81*AO81+AC81*AO81*AO81</f>
        <v>2.7695263897655238</v>
      </c>
      <c r="O81">
        <f t="shared" ref="O81:O144" si="37">G81*(1000-(1000*0.61365*EXP(17.502*S81/(240.97+S81))/(AX81+AY81)+AU81)/2)/(1000*0.61365*EXP(17.502*S81/(240.97+S81))/(AX81+AY81)-AU81)</f>
        <v>2.001253704651984E-2</v>
      </c>
      <c r="P81">
        <f t="shared" ref="P81:P144" si="38">1/((AP81+1)/(M81/1.6)+1/(N81/1.37)) + AP81/((AP81+1)/(M81/1.6) + AP81/(N81/1.37))</f>
        <v>1.2515053470653535E-2</v>
      </c>
      <c r="Q81">
        <f t="shared" ref="Q81:Q144" si="39">(AL81*AN81)</f>
        <v>1.3857340329677427E-2</v>
      </c>
      <c r="R81">
        <f t="shared" ref="R81:R144" si="40">(AZ81+(Q81+2*0.95*0.0000000567*(((AZ81+$B$7)+273)^4-(AZ81+273)^4)-44100*G81)/(1.84*29.3*N81+8*0.95*0.0000000567*(AZ81+273)^3))</f>
        <v>20.559436779624846</v>
      </c>
      <c r="S81">
        <f t="shared" ref="S81:S144" si="41">($C$7*BA81+$D$7*BB81+$E$7*R81)</f>
        <v>20.557132258064499</v>
      </c>
      <c r="T81">
        <f t="shared" ref="T81:T144" si="42">0.61365*EXP(17.502*S81/(240.97+S81))</f>
        <v>2.428807135346617</v>
      </c>
      <c r="U81">
        <f t="shared" ref="U81:U144" si="43">(V81/W81*100)</f>
        <v>51.348755033635662</v>
      </c>
      <c r="V81">
        <f t="shared" ref="V81:V144" si="44">AU81*(AX81+AY81)/1000</f>
        <v>1.2523182959767314</v>
      </c>
      <c r="W81">
        <f t="shared" ref="W81:W144" si="45">0.61365*EXP(17.502*AZ81/(240.97+AZ81))</f>
        <v>2.4388484105533008</v>
      </c>
      <c r="X81">
        <f t="shared" ref="X81:X144" si="46">(T81-AU81*(AX81+AY81)/1000)</f>
        <v>1.1764888393698856</v>
      </c>
      <c r="Y81">
        <f t="shared" ref="Y81:Y144" si="47">(-G81*44100)</f>
        <v>-10.36743893417977</v>
      </c>
      <c r="Z81">
        <f t="shared" ref="Z81:Z144" si="48">2*29.3*N81*0.92*(AZ81-S81)</f>
        <v>9.9927394594315757</v>
      </c>
      <c r="AA81">
        <f t="shared" ref="AA81:AA144" si="49">2*0.95*0.0000000567*(((AZ81+$B$7)+273)^4-(S81+273)^4)</f>
        <v>0.72982155837343943</v>
      </c>
      <c r="AB81">
        <f t="shared" ref="AB81:AB144" si="50">Q81+AA81+Y81+Z81</f>
        <v>0.36897942395492223</v>
      </c>
      <c r="AC81">
        <v>-1.2244163597524801E-3</v>
      </c>
      <c r="AD81">
        <v>2.36485630705731E-2</v>
      </c>
      <c r="AE81">
        <v>2.6818939834064701</v>
      </c>
      <c r="AF81">
        <v>0</v>
      </c>
      <c r="AG81">
        <v>0</v>
      </c>
      <c r="AH81">
        <f t="shared" ref="AH81:AH144" si="51">IF(AF81*$H$13&gt;=AJ81,1,(AJ81/(AJ81-AF81*$H$13)))</f>
        <v>1</v>
      </c>
      <c r="AI81">
        <f t="shared" ref="AI81:AI144" si="52">(AH81-1)*100</f>
        <v>0</v>
      </c>
      <c r="AJ81">
        <f t="shared" ref="AJ81:AJ144" si="53">MAX(0,($B$13+$C$13*BC81)/(1+$D$13*BC81)*AX81/(AZ81+273)*$E$13)</f>
        <v>55011.654718791127</v>
      </c>
      <c r="AK81">
        <f t="shared" ref="AK81:AK144" si="54">$B$11*BD81+$C$11*BE81</f>
        <v>7.2513554838709707E-2</v>
      </c>
      <c r="AL81">
        <f t="shared" ref="AL81:AL144" si="55">AK81*AM81</f>
        <v>3.5531641870967759E-2</v>
      </c>
      <c r="AM81">
        <f t="shared" ref="AM81:AM144" si="56">($B$11*$D$9+$C$11*$D$9)/($B$11+$C$11)</f>
        <v>0.49</v>
      </c>
      <c r="AN81">
        <f t="shared" ref="AN81:AN144" si="57">($B$11*$K$9+$C$11*$K$9)/($B$11+$C$11)</f>
        <v>0.39</v>
      </c>
      <c r="AO81">
        <v>5</v>
      </c>
      <c r="AP81">
        <v>0.5</v>
      </c>
      <c r="AQ81" t="s">
        <v>195</v>
      </c>
      <c r="AR81">
        <v>1589546810.8064499</v>
      </c>
      <c r="AS81">
        <v>411.400451612903</v>
      </c>
      <c r="AT81">
        <v>409.993258064516</v>
      </c>
      <c r="AU81">
        <v>12.2785967741936</v>
      </c>
      <c r="AV81">
        <v>12.046390322580599</v>
      </c>
      <c r="AW81">
        <v>499.99203225806502</v>
      </c>
      <c r="AX81">
        <v>101.892258064516</v>
      </c>
      <c r="AY81">
        <v>9.9713738709677396E-2</v>
      </c>
      <c r="AZ81">
        <v>20.624058064516099</v>
      </c>
      <c r="BA81">
        <v>20.557132258064499</v>
      </c>
      <c r="BB81">
        <v>20.8171838709677</v>
      </c>
      <c r="BC81">
        <v>9993.1774193548408</v>
      </c>
      <c r="BD81">
        <v>7.2513554838709707E-2</v>
      </c>
      <c r="BE81">
        <v>0.28752770967741897</v>
      </c>
      <c r="BF81">
        <v>1589546798.3</v>
      </c>
      <c r="BG81" t="s">
        <v>358</v>
      </c>
      <c r="BH81">
        <v>12</v>
      </c>
      <c r="BI81">
        <v>-0.4</v>
      </c>
      <c r="BJ81">
        <v>-1.2E-2</v>
      </c>
      <c r="BK81">
        <v>410</v>
      </c>
      <c r="BL81">
        <v>12</v>
      </c>
      <c r="BM81">
        <v>0.23</v>
      </c>
      <c r="BN81">
        <v>0.11</v>
      </c>
      <c r="BO81">
        <v>0.93203247254902</v>
      </c>
      <c r="BP81">
        <v>4.4565078645486302</v>
      </c>
      <c r="BQ81">
        <v>0.62066914557249298</v>
      </c>
      <c r="BR81">
        <v>0</v>
      </c>
      <c r="BS81">
        <v>0.14672817979862701</v>
      </c>
      <c r="BT81">
        <v>0.81592966423028102</v>
      </c>
      <c r="BU81">
        <v>0.113140940956553</v>
      </c>
      <c r="BV81">
        <v>0</v>
      </c>
      <c r="BW81">
        <v>0</v>
      </c>
      <c r="BX81">
        <v>2</v>
      </c>
      <c r="BY81" t="s">
        <v>197</v>
      </c>
      <c r="BZ81">
        <v>100</v>
      </c>
      <c r="CA81">
        <v>100</v>
      </c>
      <c r="CB81">
        <v>-0.4</v>
      </c>
      <c r="CC81">
        <v>-1.2E-2</v>
      </c>
      <c r="CD81">
        <v>2</v>
      </c>
      <c r="CE81">
        <v>506.81799999999998</v>
      </c>
      <c r="CF81">
        <v>523.14400000000001</v>
      </c>
      <c r="CG81">
        <v>19.999700000000001</v>
      </c>
      <c r="CH81">
        <v>25.379899999999999</v>
      </c>
      <c r="CI81">
        <v>30.0002</v>
      </c>
      <c r="CJ81">
        <v>25.357500000000002</v>
      </c>
      <c r="CK81">
        <v>25.385100000000001</v>
      </c>
      <c r="CL81">
        <v>19.7913</v>
      </c>
      <c r="CM81">
        <v>21.226600000000001</v>
      </c>
      <c r="CN81">
        <v>18.808499999999999</v>
      </c>
      <c r="CO81">
        <v>20</v>
      </c>
      <c r="CP81">
        <v>410</v>
      </c>
      <c r="CQ81">
        <v>12</v>
      </c>
      <c r="CR81">
        <v>99.619</v>
      </c>
      <c r="CS81">
        <v>106.724</v>
      </c>
    </row>
    <row r="82" spans="1:97" x14ac:dyDescent="0.25">
      <c r="A82">
        <v>66</v>
      </c>
      <c r="B82">
        <v>1589546823.8</v>
      </c>
      <c r="C82">
        <v>5393.5</v>
      </c>
      <c r="D82" t="s">
        <v>359</v>
      </c>
      <c r="E82" t="s">
        <v>360</v>
      </c>
      <c r="F82">
        <v>1589546815.44839</v>
      </c>
      <c r="G82">
        <f t="shared" si="29"/>
        <v>2.3713154144097673E-4</v>
      </c>
      <c r="H82">
        <f t="shared" si="30"/>
        <v>-1.5220271008781998</v>
      </c>
      <c r="I82">
        <f t="shared" si="31"/>
        <v>411.41045161290299</v>
      </c>
      <c r="J82">
        <f t="shared" si="32"/>
        <v>523.16104499247876</v>
      </c>
      <c r="K82">
        <f t="shared" si="33"/>
        <v>53.358893891960598</v>
      </c>
      <c r="L82">
        <f t="shared" si="34"/>
        <v>41.961087974300689</v>
      </c>
      <c r="M82">
        <f t="shared" si="35"/>
        <v>2.0275594525147593E-2</v>
      </c>
      <c r="N82">
        <f t="shared" si="36"/>
        <v>2.7701456434461362</v>
      </c>
      <c r="O82">
        <f t="shared" si="37"/>
        <v>2.0193508461918079E-2</v>
      </c>
      <c r="P82">
        <f t="shared" si="38"/>
        <v>1.2628290091457408E-2</v>
      </c>
      <c r="Q82">
        <f t="shared" si="39"/>
        <v>1.1850166480645153E-2</v>
      </c>
      <c r="R82">
        <f t="shared" si="40"/>
        <v>20.55739500477388</v>
      </c>
      <c r="S82">
        <f t="shared" si="41"/>
        <v>20.5573032258065</v>
      </c>
      <c r="T82">
        <f t="shared" si="42"/>
        <v>2.4288327404400678</v>
      </c>
      <c r="U82">
        <f t="shared" si="43"/>
        <v>51.371001766381511</v>
      </c>
      <c r="V82">
        <f t="shared" si="44"/>
        <v>1.2527465376514286</v>
      </c>
      <c r="W82">
        <f t="shared" si="45"/>
        <v>2.4386258678553898</v>
      </c>
      <c r="X82">
        <f t="shared" si="46"/>
        <v>1.1760862027886392</v>
      </c>
      <c r="Y82">
        <f t="shared" si="47"/>
        <v>-10.457500977547074</v>
      </c>
      <c r="Z82">
        <f t="shared" si="48"/>
        <v>9.7483151618994235</v>
      </c>
      <c r="AA82">
        <f t="shared" si="49"/>
        <v>0.71180606387222223</v>
      </c>
      <c r="AB82">
        <f t="shared" si="50"/>
        <v>1.4470414705217038E-2</v>
      </c>
      <c r="AC82">
        <v>-1.2248437731805699E-3</v>
      </c>
      <c r="AD82">
        <v>2.36568181982761E-2</v>
      </c>
      <c r="AE82">
        <v>2.68248264678427</v>
      </c>
      <c r="AF82">
        <v>0</v>
      </c>
      <c r="AG82">
        <v>0</v>
      </c>
      <c r="AH82">
        <f t="shared" si="51"/>
        <v>1</v>
      </c>
      <c r="AI82">
        <f t="shared" si="52"/>
        <v>0</v>
      </c>
      <c r="AJ82">
        <f t="shared" si="53"/>
        <v>55030.375496103989</v>
      </c>
      <c r="AK82">
        <f t="shared" si="54"/>
        <v>6.2010290322580597E-2</v>
      </c>
      <c r="AL82">
        <f t="shared" si="55"/>
        <v>3.0385042258064491E-2</v>
      </c>
      <c r="AM82">
        <f t="shared" si="56"/>
        <v>0.49</v>
      </c>
      <c r="AN82">
        <f t="shared" si="57"/>
        <v>0.39</v>
      </c>
      <c r="AO82">
        <v>5</v>
      </c>
      <c r="AP82">
        <v>0.5</v>
      </c>
      <c r="AQ82" t="s">
        <v>195</v>
      </c>
      <c r="AR82">
        <v>1589546815.44839</v>
      </c>
      <c r="AS82">
        <v>411.41045161290299</v>
      </c>
      <c r="AT82">
        <v>409.98599999999999</v>
      </c>
      <c r="AU82">
        <v>12.2826419354839</v>
      </c>
      <c r="AV82">
        <v>12.048425806451601</v>
      </c>
      <c r="AW82">
        <v>500.00599999999997</v>
      </c>
      <c r="AX82">
        <v>101.893290322581</v>
      </c>
      <c r="AY82">
        <v>9.9957077419354806E-2</v>
      </c>
      <c r="AZ82">
        <v>20.622577419354801</v>
      </c>
      <c r="BA82">
        <v>20.5573032258065</v>
      </c>
      <c r="BB82">
        <v>20.814622580645199</v>
      </c>
      <c r="BC82">
        <v>9996.5645161290304</v>
      </c>
      <c r="BD82">
        <v>6.2010290322580597E-2</v>
      </c>
      <c r="BE82">
        <v>0.29245041935483901</v>
      </c>
      <c r="BF82">
        <v>1589546798.3</v>
      </c>
      <c r="BG82" t="s">
        <v>358</v>
      </c>
      <c r="BH82">
        <v>12</v>
      </c>
      <c r="BI82">
        <v>-0.4</v>
      </c>
      <c r="BJ82">
        <v>-1.2E-2</v>
      </c>
      <c r="BK82">
        <v>410</v>
      </c>
      <c r="BL82">
        <v>12</v>
      </c>
      <c r="BM82">
        <v>0.23</v>
      </c>
      <c r="BN82">
        <v>0.11</v>
      </c>
      <c r="BO82">
        <v>1.20433773529412</v>
      </c>
      <c r="BP82">
        <v>2.5948137185916398</v>
      </c>
      <c r="BQ82">
        <v>0.45046354459476201</v>
      </c>
      <c r="BR82">
        <v>0</v>
      </c>
      <c r="BS82">
        <v>0.197986812701961</v>
      </c>
      <c r="BT82">
        <v>0.41857056179115198</v>
      </c>
      <c r="BU82">
        <v>7.4093423648255899E-2</v>
      </c>
      <c r="BV82">
        <v>0</v>
      </c>
      <c r="BW82">
        <v>0</v>
      </c>
      <c r="BX82">
        <v>2</v>
      </c>
      <c r="BY82" t="s">
        <v>197</v>
      </c>
      <c r="BZ82">
        <v>100</v>
      </c>
      <c r="CA82">
        <v>100</v>
      </c>
      <c r="CB82">
        <v>-0.4</v>
      </c>
      <c r="CC82">
        <v>-1.2E-2</v>
      </c>
      <c r="CD82">
        <v>2</v>
      </c>
      <c r="CE82">
        <v>506.87400000000002</v>
      </c>
      <c r="CF82">
        <v>523.21</v>
      </c>
      <c r="CG82">
        <v>19.999600000000001</v>
      </c>
      <c r="CH82">
        <v>25.382400000000001</v>
      </c>
      <c r="CI82">
        <v>30.0002</v>
      </c>
      <c r="CJ82">
        <v>25.3597</v>
      </c>
      <c r="CK82">
        <v>25.387599999999999</v>
      </c>
      <c r="CL82">
        <v>19.7911</v>
      </c>
      <c r="CM82">
        <v>21.226600000000001</v>
      </c>
      <c r="CN82">
        <v>18.808499999999999</v>
      </c>
      <c r="CO82">
        <v>20</v>
      </c>
      <c r="CP82">
        <v>410</v>
      </c>
      <c r="CQ82">
        <v>12</v>
      </c>
      <c r="CR82">
        <v>99.618200000000002</v>
      </c>
      <c r="CS82">
        <v>106.72499999999999</v>
      </c>
    </row>
    <row r="83" spans="1:97" x14ac:dyDescent="0.25">
      <c r="A83">
        <v>67</v>
      </c>
      <c r="B83">
        <v>1589546828.8</v>
      </c>
      <c r="C83">
        <v>5398.5</v>
      </c>
      <c r="D83" t="s">
        <v>361</v>
      </c>
      <c r="E83" t="s">
        <v>362</v>
      </c>
      <c r="F83">
        <v>1589546820.2387099</v>
      </c>
      <c r="G83">
        <f t="shared" si="29"/>
        <v>2.3579523991998019E-4</v>
      </c>
      <c r="H83">
        <f t="shared" si="30"/>
        <v>-1.50760619266299</v>
      </c>
      <c r="I83">
        <f t="shared" si="31"/>
        <v>411.39941935483898</v>
      </c>
      <c r="J83">
        <f t="shared" si="32"/>
        <v>522.6666370756044</v>
      </c>
      <c r="K83">
        <f t="shared" si="33"/>
        <v>53.309092017403152</v>
      </c>
      <c r="L83">
        <f t="shared" si="34"/>
        <v>41.960454229491873</v>
      </c>
      <c r="M83">
        <f t="shared" si="35"/>
        <v>2.0165095493190004E-2</v>
      </c>
      <c r="N83">
        <f t="shared" si="36"/>
        <v>2.7693320647654565</v>
      </c>
      <c r="O83">
        <f t="shared" si="37"/>
        <v>2.0083876022005648E-2</v>
      </c>
      <c r="P83">
        <f t="shared" si="38"/>
        <v>1.2559692390543345E-2</v>
      </c>
      <c r="Q83">
        <f t="shared" si="39"/>
        <v>1.0626847844516125E-2</v>
      </c>
      <c r="R83">
        <f t="shared" si="40"/>
        <v>20.55612438573139</v>
      </c>
      <c r="S83">
        <f t="shared" si="41"/>
        <v>20.556387096774198</v>
      </c>
      <c r="T83">
        <f t="shared" si="42"/>
        <v>2.4286955385495901</v>
      </c>
      <c r="U83">
        <f t="shared" si="43"/>
        <v>51.379894725406814</v>
      </c>
      <c r="V83">
        <f t="shared" si="44"/>
        <v>1.2528388582733765</v>
      </c>
      <c r="W83">
        <f t="shared" si="45"/>
        <v>2.4383834668580215</v>
      </c>
      <c r="X83">
        <f t="shared" si="46"/>
        <v>1.1758566802762136</v>
      </c>
      <c r="Y83">
        <f t="shared" si="47"/>
        <v>-10.398570080471126</v>
      </c>
      <c r="Z83">
        <f t="shared" si="48"/>
        <v>9.6414235802781221</v>
      </c>
      <c r="AA83">
        <f t="shared" si="49"/>
        <v>0.70419873815283374</v>
      </c>
      <c r="AB83">
        <f t="shared" si="50"/>
        <v>-4.2320914195654424E-2</v>
      </c>
      <c r="AC83">
        <v>-1.22428225481293E-3</v>
      </c>
      <c r="AD83">
        <v>2.3645972947453901E-2</v>
      </c>
      <c r="AE83">
        <v>2.6817092563985101</v>
      </c>
      <c r="AF83">
        <v>0</v>
      </c>
      <c r="AG83">
        <v>0</v>
      </c>
      <c r="AH83">
        <f t="shared" si="51"/>
        <v>1</v>
      </c>
      <c r="AI83">
        <f t="shared" si="52"/>
        <v>0</v>
      </c>
      <c r="AJ83">
        <f t="shared" si="53"/>
        <v>55006.501714424106</v>
      </c>
      <c r="AK83">
        <f t="shared" si="54"/>
        <v>5.5608832258064497E-2</v>
      </c>
      <c r="AL83">
        <f t="shared" si="55"/>
        <v>2.7248327806451603E-2</v>
      </c>
      <c r="AM83">
        <f t="shared" si="56"/>
        <v>0.49</v>
      </c>
      <c r="AN83">
        <f t="shared" si="57"/>
        <v>0.39</v>
      </c>
      <c r="AO83">
        <v>5</v>
      </c>
      <c r="AP83">
        <v>0.5</v>
      </c>
      <c r="AQ83" t="s">
        <v>195</v>
      </c>
      <c r="AR83">
        <v>1589546820.2387099</v>
      </c>
      <c r="AS83">
        <v>411.39941935483898</v>
      </c>
      <c r="AT83">
        <v>409.988870967742</v>
      </c>
      <c r="AU83">
        <v>12.2834032258065</v>
      </c>
      <c r="AV83">
        <v>12.050512903225799</v>
      </c>
      <c r="AW83">
        <v>500.01835483871002</v>
      </c>
      <c r="AX83">
        <v>101.894419354839</v>
      </c>
      <c r="AY83">
        <v>0.100022677419355</v>
      </c>
      <c r="AZ83">
        <v>20.620964516129</v>
      </c>
      <c r="BA83">
        <v>20.556387096774198</v>
      </c>
      <c r="BB83">
        <v>20.813548387096802</v>
      </c>
      <c r="BC83">
        <v>9991.8709677419392</v>
      </c>
      <c r="BD83">
        <v>5.5608832258064497E-2</v>
      </c>
      <c r="BE83">
        <v>0.29245041935483901</v>
      </c>
      <c r="BF83">
        <v>1589546798.3</v>
      </c>
      <c r="BG83" t="s">
        <v>358</v>
      </c>
      <c r="BH83">
        <v>12</v>
      </c>
      <c r="BI83">
        <v>-0.4</v>
      </c>
      <c r="BJ83">
        <v>-1.2E-2</v>
      </c>
      <c r="BK83">
        <v>410</v>
      </c>
      <c r="BL83">
        <v>12</v>
      </c>
      <c r="BM83">
        <v>0.23</v>
      </c>
      <c r="BN83">
        <v>0.11</v>
      </c>
      <c r="BO83">
        <v>1.4021074509803899</v>
      </c>
      <c r="BP83">
        <v>1.84157943450215E-2</v>
      </c>
      <c r="BQ83">
        <v>6.1598049047382003E-2</v>
      </c>
      <c r="BR83">
        <v>1</v>
      </c>
      <c r="BS83">
        <v>0.23209725490196101</v>
      </c>
      <c r="BT83">
        <v>1.12044269602775E-2</v>
      </c>
      <c r="BU83">
        <v>9.1724746502530492E-3</v>
      </c>
      <c r="BV83">
        <v>1</v>
      </c>
      <c r="BW83">
        <v>2</v>
      </c>
      <c r="BX83">
        <v>2</v>
      </c>
      <c r="BY83" t="s">
        <v>200</v>
      </c>
      <c r="BZ83">
        <v>100</v>
      </c>
      <c r="CA83">
        <v>100</v>
      </c>
      <c r="CB83">
        <v>-0.4</v>
      </c>
      <c r="CC83">
        <v>-1.2E-2</v>
      </c>
      <c r="CD83">
        <v>2</v>
      </c>
      <c r="CE83">
        <v>507.24099999999999</v>
      </c>
      <c r="CF83">
        <v>523.17600000000004</v>
      </c>
      <c r="CG83">
        <v>19.9998</v>
      </c>
      <c r="CH83">
        <v>25.384499999999999</v>
      </c>
      <c r="CI83">
        <v>30.000299999999999</v>
      </c>
      <c r="CJ83">
        <v>25.361799999999999</v>
      </c>
      <c r="CK83">
        <v>25.389800000000001</v>
      </c>
      <c r="CL83">
        <v>19.790400000000002</v>
      </c>
      <c r="CM83">
        <v>21.226600000000001</v>
      </c>
      <c r="CN83">
        <v>18.808499999999999</v>
      </c>
      <c r="CO83">
        <v>20</v>
      </c>
      <c r="CP83">
        <v>410</v>
      </c>
      <c r="CQ83">
        <v>12</v>
      </c>
      <c r="CR83">
        <v>99.617999999999995</v>
      </c>
      <c r="CS83">
        <v>106.724</v>
      </c>
    </row>
    <row r="84" spans="1:97" x14ac:dyDescent="0.25">
      <c r="A84">
        <v>68</v>
      </c>
      <c r="B84">
        <v>1589546833.8</v>
      </c>
      <c r="C84">
        <v>5403.5</v>
      </c>
      <c r="D84" t="s">
        <v>363</v>
      </c>
      <c r="E84" t="s">
        <v>364</v>
      </c>
      <c r="F84">
        <v>1589546825.17419</v>
      </c>
      <c r="G84">
        <f t="shared" si="29"/>
        <v>2.3478892334672814E-4</v>
      </c>
      <c r="H84">
        <f t="shared" si="30"/>
        <v>-1.4978187646079588</v>
      </c>
      <c r="I84">
        <f t="shared" si="31"/>
        <v>411.39325806451598</v>
      </c>
      <c r="J84">
        <f t="shared" si="32"/>
        <v>522.36338884697159</v>
      </c>
      <c r="K84">
        <f t="shared" si="33"/>
        <v>53.278397957619426</v>
      </c>
      <c r="L84">
        <f t="shared" si="34"/>
        <v>41.960011341192946</v>
      </c>
      <c r="M84">
        <f t="shared" si="35"/>
        <v>2.0084470235079775E-2</v>
      </c>
      <c r="N84">
        <f t="shared" si="36"/>
        <v>2.7714383025610112</v>
      </c>
      <c r="O84">
        <f t="shared" si="37"/>
        <v>2.0003958506264446E-2</v>
      </c>
      <c r="P84">
        <f t="shared" si="38"/>
        <v>1.2509680721484152E-2</v>
      </c>
      <c r="Q84">
        <f t="shared" si="39"/>
        <v>6.046777569677423E-3</v>
      </c>
      <c r="R84">
        <f t="shared" si="40"/>
        <v>20.554692667049174</v>
      </c>
      <c r="S84">
        <f t="shared" si="41"/>
        <v>20.5550483870968</v>
      </c>
      <c r="T84">
        <f t="shared" si="42"/>
        <v>2.4284950620804771</v>
      </c>
      <c r="U84">
        <f t="shared" si="43"/>
        <v>51.390877155162443</v>
      </c>
      <c r="V84">
        <f t="shared" si="44"/>
        <v>1.2529733719981477</v>
      </c>
      <c r="W84">
        <f t="shared" si="45"/>
        <v>2.4381241211647251</v>
      </c>
      <c r="X84">
        <f t="shared" si="46"/>
        <v>1.1755216900823293</v>
      </c>
      <c r="Y84">
        <f t="shared" si="47"/>
        <v>-10.35419151959071</v>
      </c>
      <c r="Z84">
        <f t="shared" si="48"/>
        <v>9.5909188496541216</v>
      </c>
      <c r="AA84">
        <f t="shared" si="49"/>
        <v>0.69996659612035239</v>
      </c>
      <c r="AB84">
        <f t="shared" si="50"/>
        <v>-5.7259296246558122E-2</v>
      </c>
      <c r="AC84">
        <v>-1.2257362825912499E-3</v>
      </c>
      <c r="AD84">
        <v>2.3674056260248599E-2</v>
      </c>
      <c r="AE84">
        <v>2.6837114283245498</v>
      </c>
      <c r="AF84">
        <v>0</v>
      </c>
      <c r="AG84">
        <v>0</v>
      </c>
      <c r="AH84">
        <f t="shared" si="51"/>
        <v>1</v>
      </c>
      <c r="AI84">
        <f t="shared" si="52"/>
        <v>0</v>
      </c>
      <c r="AJ84">
        <f t="shared" si="53"/>
        <v>55069.496036754237</v>
      </c>
      <c r="AK84">
        <f t="shared" si="54"/>
        <v>3.1641954838709699E-2</v>
      </c>
      <c r="AL84">
        <f t="shared" si="55"/>
        <v>1.5504557870967751E-2</v>
      </c>
      <c r="AM84">
        <f t="shared" si="56"/>
        <v>0.49</v>
      </c>
      <c r="AN84">
        <f t="shared" si="57"/>
        <v>0.39</v>
      </c>
      <c r="AO84">
        <v>5</v>
      </c>
      <c r="AP84">
        <v>0.5</v>
      </c>
      <c r="AQ84" t="s">
        <v>195</v>
      </c>
      <c r="AR84">
        <v>1589546825.17419</v>
      </c>
      <c r="AS84">
        <v>411.39325806451598</v>
      </c>
      <c r="AT84">
        <v>409.99209677419299</v>
      </c>
      <c r="AU84">
        <v>12.2846677419355</v>
      </c>
      <c r="AV84">
        <v>12.0527741935484</v>
      </c>
      <c r="AW84">
        <v>500.02387096774203</v>
      </c>
      <c r="AX84">
        <v>101.89487096774199</v>
      </c>
      <c r="AY84">
        <v>0.100022041935484</v>
      </c>
      <c r="AZ84">
        <v>20.619238709677401</v>
      </c>
      <c r="BA84">
        <v>20.5550483870968</v>
      </c>
      <c r="BB84">
        <v>20.8087129032258</v>
      </c>
      <c r="BC84">
        <v>10003.6935483871</v>
      </c>
      <c r="BD84">
        <v>3.1641954838709699E-2</v>
      </c>
      <c r="BE84">
        <v>0.29135648387096802</v>
      </c>
      <c r="BF84">
        <v>1589546798.3</v>
      </c>
      <c r="BG84" t="s">
        <v>358</v>
      </c>
      <c r="BH84">
        <v>12</v>
      </c>
      <c r="BI84">
        <v>-0.4</v>
      </c>
      <c r="BJ84">
        <v>-1.2E-2</v>
      </c>
      <c r="BK84">
        <v>410</v>
      </c>
      <c r="BL84">
        <v>12</v>
      </c>
      <c r="BM84">
        <v>0.23</v>
      </c>
      <c r="BN84">
        <v>0.11</v>
      </c>
      <c r="BO84">
        <v>1.4083821568627499</v>
      </c>
      <c r="BP84">
        <v>-9.9746465764998904E-2</v>
      </c>
      <c r="BQ84">
        <v>3.0045247662694501E-2</v>
      </c>
      <c r="BR84">
        <v>1</v>
      </c>
      <c r="BS84">
        <v>0.23299654901960801</v>
      </c>
      <c r="BT84">
        <v>-1.40731495490899E-2</v>
      </c>
      <c r="BU84">
        <v>1.8064570276359001E-3</v>
      </c>
      <c r="BV84">
        <v>1</v>
      </c>
      <c r="BW84">
        <v>2</v>
      </c>
      <c r="BX84">
        <v>2</v>
      </c>
      <c r="BY84" t="s">
        <v>200</v>
      </c>
      <c r="BZ84">
        <v>100</v>
      </c>
      <c r="CA84">
        <v>100</v>
      </c>
      <c r="CB84">
        <v>-0.4</v>
      </c>
      <c r="CC84">
        <v>-1.2E-2</v>
      </c>
      <c r="CD84">
        <v>2</v>
      </c>
      <c r="CE84">
        <v>507.178</v>
      </c>
      <c r="CF84">
        <v>523.37900000000002</v>
      </c>
      <c r="CG84">
        <v>19.9999</v>
      </c>
      <c r="CH84">
        <v>25.386700000000001</v>
      </c>
      <c r="CI84">
        <v>30.000299999999999</v>
      </c>
      <c r="CJ84">
        <v>25.3643</v>
      </c>
      <c r="CK84">
        <v>25.392299999999999</v>
      </c>
      <c r="CL84">
        <v>19.791399999999999</v>
      </c>
      <c r="CM84">
        <v>21.226600000000001</v>
      </c>
      <c r="CN84">
        <v>18.808499999999999</v>
      </c>
      <c r="CO84">
        <v>20</v>
      </c>
      <c r="CP84">
        <v>410</v>
      </c>
      <c r="CQ84">
        <v>12</v>
      </c>
      <c r="CR84">
        <v>99.617000000000004</v>
      </c>
      <c r="CS84">
        <v>106.72199999999999</v>
      </c>
    </row>
    <row r="85" spans="1:97" x14ac:dyDescent="0.25">
      <c r="A85">
        <v>69</v>
      </c>
      <c r="B85">
        <v>1589546838.8</v>
      </c>
      <c r="C85">
        <v>5408.5</v>
      </c>
      <c r="D85" t="s">
        <v>365</v>
      </c>
      <c r="E85" t="s">
        <v>366</v>
      </c>
      <c r="F85">
        <v>1589546830.17419</v>
      </c>
      <c r="G85">
        <f t="shared" si="29"/>
        <v>2.3347100862626061E-4</v>
      </c>
      <c r="H85">
        <f t="shared" si="30"/>
        <v>-1.4999438999578194</v>
      </c>
      <c r="I85">
        <f t="shared" si="31"/>
        <v>411.40064516129002</v>
      </c>
      <c r="J85">
        <f t="shared" si="32"/>
        <v>523.153155081612</v>
      </c>
      <c r="K85">
        <f t="shared" si="33"/>
        <v>53.35870263553236</v>
      </c>
      <c r="L85">
        <f t="shared" si="34"/>
        <v>41.960570200141397</v>
      </c>
      <c r="M85">
        <f t="shared" si="35"/>
        <v>1.998151443595346E-2</v>
      </c>
      <c r="N85">
        <f t="shared" si="36"/>
        <v>2.7725319480209181</v>
      </c>
      <c r="O85">
        <f t="shared" si="37"/>
        <v>1.9901855551528552E-2</v>
      </c>
      <c r="P85">
        <f t="shared" si="38"/>
        <v>1.2445790181986664E-2</v>
      </c>
      <c r="Q85">
        <f t="shared" si="39"/>
        <v>1.0277154570967749E-3</v>
      </c>
      <c r="R85">
        <f t="shared" si="40"/>
        <v>20.55374743100084</v>
      </c>
      <c r="S85">
        <f t="shared" si="41"/>
        <v>20.551848387096801</v>
      </c>
      <c r="T85">
        <f t="shared" si="42"/>
        <v>2.428015909595957</v>
      </c>
      <c r="U85">
        <f t="shared" si="43"/>
        <v>51.400154825567633</v>
      </c>
      <c r="V85">
        <f t="shared" si="44"/>
        <v>1.2530991672120706</v>
      </c>
      <c r="W85">
        <f t="shared" si="45"/>
        <v>2.4379287795233449</v>
      </c>
      <c r="X85">
        <f t="shared" si="46"/>
        <v>1.1749167423838864</v>
      </c>
      <c r="Y85">
        <f t="shared" si="47"/>
        <v>-10.296071480418092</v>
      </c>
      <c r="Z85">
        <f t="shared" si="48"/>
        <v>9.8787017610136534</v>
      </c>
      <c r="AA85">
        <f t="shared" si="49"/>
        <v>0.72066867256652689</v>
      </c>
      <c r="AB85">
        <f t="shared" si="50"/>
        <v>0.30432666861918456</v>
      </c>
      <c r="AC85">
        <v>-1.22649170824101E-3</v>
      </c>
      <c r="AD85">
        <v>2.3688646665694601E-2</v>
      </c>
      <c r="AE85">
        <v>2.6847510073984702</v>
      </c>
      <c r="AF85">
        <v>0</v>
      </c>
      <c r="AG85">
        <v>0</v>
      </c>
      <c r="AH85">
        <f t="shared" si="51"/>
        <v>1</v>
      </c>
      <c r="AI85">
        <f t="shared" si="52"/>
        <v>0</v>
      </c>
      <c r="AJ85">
        <f t="shared" si="53"/>
        <v>55102.276342359495</v>
      </c>
      <c r="AK85">
        <f t="shared" si="54"/>
        <v>5.3778935483871004E-3</v>
      </c>
      <c r="AL85">
        <f t="shared" si="55"/>
        <v>2.6351678387096793E-3</v>
      </c>
      <c r="AM85">
        <f t="shared" si="56"/>
        <v>0.49</v>
      </c>
      <c r="AN85">
        <f t="shared" si="57"/>
        <v>0.39</v>
      </c>
      <c r="AO85">
        <v>5</v>
      </c>
      <c r="AP85">
        <v>0.5</v>
      </c>
      <c r="AQ85" t="s">
        <v>195</v>
      </c>
      <c r="AR85">
        <v>1589546830.17419</v>
      </c>
      <c r="AS85">
        <v>411.40064516129002</v>
      </c>
      <c r="AT85">
        <v>409.996806451613</v>
      </c>
      <c r="AU85">
        <v>12.2859580645161</v>
      </c>
      <c r="AV85">
        <v>12.055364516129</v>
      </c>
      <c r="AW85">
        <v>500.019612903226</v>
      </c>
      <c r="AX85">
        <v>101.894419354839</v>
      </c>
      <c r="AY85">
        <v>0.100000667741935</v>
      </c>
      <c r="AZ85">
        <v>20.6179387096774</v>
      </c>
      <c r="BA85">
        <v>20.551848387096801</v>
      </c>
      <c r="BB85">
        <v>20.8057709677419</v>
      </c>
      <c r="BC85">
        <v>10009.9032258065</v>
      </c>
      <c r="BD85">
        <v>5.3778935483871004E-3</v>
      </c>
      <c r="BE85">
        <v>0.28315196774193602</v>
      </c>
      <c r="BF85">
        <v>1589546798.3</v>
      </c>
      <c r="BG85" t="s">
        <v>358</v>
      </c>
      <c r="BH85">
        <v>12</v>
      </c>
      <c r="BI85">
        <v>-0.4</v>
      </c>
      <c r="BJ85">
        <v>-1.2E-2</v>
      </c>
      <c r="BK85">
        <v>410</v>
      </c>
      <c r="BL85">
        <v>12</v>
      </c>
      <c r="BM85">
        <v>0.23</v>
      </c>
      <c r="BN85">
        <v>0.11</v>
      </c>
      <c r="BO85">
        <v>1.4145968627451</v>
      </c>
      <c r="BP85">
        <v>-3.0873142738835801E-2</v>
      </c>
      <c r="BQ85">
        <v>3.1770490469418898E-2</v>
      </c>
      <c r="BR85">
        <v>1</v>
      </c>
      <c r="BS85">
        <v>0.231663196078431</v>
      </c>
      <c r="BT85">
        <v>-1.40620012839175E-2</v>
      </c>
      <c r="BU85">
        <v>1.82222490615513E-3</v>
      </c>
      <c r="BV85">
        <v>1</v>
      </c>
      <c r="BW85">
        <v>2</v>
      </c>
      <c r="BX85">
        <v>2</v>
      </c>
      <c r="BY85" t="s">
        <v>200</v>
      </c>
      <c r="BZ85">
        <v>100</v>
      </c>
      <c r="CA85">
        <v>100</v>
      </c>
      <c r="CB85">
        <v>-0.4</v>
      </c>
      <c r="CC85">
        <v>-1.2E-2</v>
      </c>
      <c r="CD85">
        <v>2</v>
      </c>
      <c r="CE85">
        <v>507.09699999999998</v>
      </c>
      <c r="CF85">
        <v>523.47199999999998</v>
      </c>
      <c r="CG85">
        <v>19.9999</v>
      </c>
      <c r="CH85">
        <v>25.3889</v>
      </c>
      <c r="CI85">
        <v>30.0001</v>
      </c>
      <c r="CJ85">
        <v>25.366499999999998</v>
      </c>
      <c r="CK85">
        <v>25.3949</v>
      </c>
      <c r="CL85">
        <v>19.791799999999999</v>
      </c>
      <c r="CM85">
        <v>21.226600000000001</v>
      </c>
      <c r="CN85">
        <v>18.808499999999999</v>
      </c>
      <c r="CO85">
        <v>20</v>
      </c>
      <c r="CP85">
        <v>410</v>
      </c>
      <c r="CQ85">
        <v>12</v>
      </c>
      <c r="CR85">
        <v>99.616299999999995</v>
      </c>
      <c r="CS85">
        <v>106.72199999999999</v>
      </c>
    </row>
    <row r="86" spans="1:97" x14ac:dyDescent="0.25">
      <c r="A86">
        <v>70</v>
      </c>
      <c r="B86">
        <v>1589546843.8</v>
      </c>
      <c r="C86">
        <v>5413.5</v>
      </c>
      <c r="D86" t="s">
        <v>367</v>
      </c>
      <c r="E86" t="s">
        <v>368</v>
      </c>
      <c r="F86">
        <v>1589546835.17419</v>
      </c>
      <c r="G86">
        <f t="shared" si="29"/>
        <v>2.3249493745420267E-4</v>
      </c>
      <c r="H86">
        <f t="shared" si="30"/>
        <v>-1.50173708626539</v>
      </c>
      <c r="I86">
        <f t="shared" si="31"/>
        <v>411.402290322581</v>
      </c>
      <c r="J86">
        <f t="shared" si="32"/>
        <v>523.70157467401589</v>
      </c>
      <c r="K86">
        <f t="shared" si="33"/>
        <v>53.414226465606212</v>
      </c>
      <c r="L86">
        <f t="shared" si="34"/>
        <v>41.960414416240475</v>
      </c>
      <c r="M86">
        <f t="shared" si="35"/>
        <v>1.9915238790867464E-2</v>
      </c>
      <c r="N86">
        <f t="shared" si="36"/>
        <v>2.7727215472377433</v>
      </c>
      <c r="O86">
        <f t="shared" si="37"/>
        <v>1.9836111721172049E-2</v>
      </c>
      <c r="P86">
        <f t="shared" si="38"/>
        <v>1.2404652772346951E-2</v>
      </c>
      <c r="Q86">
        <f t="shared" si="39"/>
        <v>-1.1993439698709675E-3</v>
      </c>
      <c r="R86">
        <f t="shared" si="40"/>
        <v>20.551225241878704</v>
      </c>
      <c r="S86">
        <f t="shared" si="41"/>
        <v>20.545887096774202</v>
      </c>
      <c r="T86">
        <f t="shared" si="42"/>
        <v>2.4271235157200839</v>
      </c>
      <c r="U86">
        <f t="shared" si="43"/>
        <v>51.414979686161125</v>
      </c>
      <c r="V86">
        <f t="shared" si="44"/>
        <v>1.2532457844771672</v>
      </c>
      <c r="W86">
        <f t="shared" si="45"/>
        <v>2.4375109980146337</v>
      </c>
      <c r="X86">
        <f t="shared" si="46"/>
        <v>1.1738777312429167</v>
      </c>
      <c r="Y86">
        <f t="shared" si="47"/>
        <v>-10.253026741730338</v>
      </c>
      <c r="Z86">
        <f t="shared" si="48"/>
        <v>10.354829580994942</v>
      </c>
      <c r="AA86">
        <f t="shared" si="49"/>
        <v>0.75531764390798095</v>
      </c>
      <c r="AB86">
        <f t="shared" si="50"/>
        <v>0.85592113920271373</v>
      </c>
      <c r="AC86">
        <v>-1.22662270242038E-3</v>
      </c>
      <c r="AD86">
        <v>2.3691176707120599E-2</v>
      </c>
      <c r="AE86">
        <v>2.6849312312626501</v>
      </c>
      <c r="AF86">
        <v>0</v>
      </c>
      <c r="AG86">
        <v>0</v>
      </c>
      <c r="AH86">
        <f t="shared" si="51"/>
        <v>1</v>
      </c>
      <c r="AI86">
        <f t="shared" si="52"/>
        <v>0</v>
      </c>
      <c r="AJ86">
        <f t="shared" si="53"/>
        <v>55108.424119402793</v>
      </c>
      <c r="AK86">
        <f t="shared" si="54"/>
        <v>-6.2760019354838699E-3</v>
      </c>
      <c r="AL86">
        <f t="shared" si="55"/>
        <v>-3.0752409483870962E-3</v>
      </c>
      <c r="AM86">
        <f t="shared" si="56"/>
        <v>0.49</v>
      </c>
      <c r="AN86">
        <f t="shared" si="57"/>
        <v>0.39</v>
      </c>
      <c r="AO86">
        <v>5</v>
      </c>
      <c r="AP86">
        <v>0.5</v>
      </c>
      <c r="AQ86" t="s">
        <v>195</v>
      </c>
      <c r="AR86">
        <v>1589546835.17419</v>
      </c>
      <c r="AS86">
        <v>411.402290322581</v>
      </c>
      <c r="AT86">
        <v>409.99625806451598</v>
      </c>
      <c r="AU86">
        <v>12.2874903225806</v>
      </c>
      <c r="AV86">
        <v>12.057861290322601</v>
      </c>
      <c r="AW86">
        <v>500.01987096774201</v>
      </c>
      <c r="AX86">
        <v>101.89364516129</v>
      </c>
      <c r="AY86">
        <v>9.99883290322581E-2</v>
      </c>
      <c r="AZ86">
        <v>20.615158064516098</v>
      </c>
      <c r="BA86">
        <v>20.545887096774202</v>
      </c>
      <c r="BB86">
        <v>20.803596774193501</v>
      </c>
      <c r="BC86">
        <v>10011.0483870968</v>
      </c>
      <c r="BD86">
        <v>-6.2760019354838699E-3</v>
      </c>
      <c r="BE86">
        <v>0.282605</v>
      </c>
      <c r="BF86">
        <v>1589546798.3</v>
      </c>
      <c r="BG86" t="s">
        <v>358</v>
      </c>
      <c r="BH86">
        <v>12</v>
      </c>
      <c r="BI86">
        <v>-0.4</v>
      </c>
      <c r="BJ86">
        <v>-1.2E-2</v>
      </c>
      <c r="BK86">
        <v>410</v>
      </c>
      <c r="BL86">
        <v>12</v>
      </c>
      <c r="BM86">
        <v>0.23</v>
      </c>
      <c r="BN86">
        <v>0.11</v>
      </c>
      <c r="BO86">
        <v>1.4062584313725499</v>
      </c>
      <c r="BP86">
        <v>3.94545581424536E-3</v>
      </c>
      <c r="BQ86">
        <v>3.08029998139695E-2</v>
      </c>
      <c r="BR86">
        <v>1</v>
      </c>
      <c r="BS86">
        <v>0.230493098039216</v>
      </c>
      <c r="BT86">
        <v>-1.3180296579494899E-2</v>
      </c>
      <c r="BU86">
        <v>1.72012553412052E-3</v>
      </c>
      <c r="BV86">
        <v>1</v>
      </c>
      <c r="BW86">
        <v>2</v>
      </c>
      <c r="BX86">
        <v>2</v>
      </c>
      <c r="BY86" t="s">
        <v>200</v>
      </c>
      <c r="BZ86">
        <v>100</v>
      </c>
      <c r="CA86">
        <v>100</v>
      </c>
      <c r="CB86">
        <v>-0.4</v>
      </c>
      <c r="CC86">
        <v>-1.2E-2</v>
      </c>
      <c r="CD86">
        <v>2</v>
      </c>
      <c r="CE86">
        <v>507.27800000000002</v>
      </c>
      <c r="CF86">
        <v>523.37400000000002</v>
      </c>
      <c r="CG86">
        <v>19.999500000000001</v>
      </c>
      <c r="CH86">
        <v>25.390599999999999</v>
      </c>
      <c r="CI86">
        <v>30.0002</v>
      </c>
      <c r="CJ86">
        <v>25.368600000000001</v>
      </c>
      <c r="CK86">
        <v>25.397400000000001</v>
      </c>
      <c r="CL86">
        <v>19.7913</v>
      </c>
      <c r="CM86">
        <v>21.226600000000001</v>
      </c>
      <c r="CN86">
        <v>18.808499999999999</v>
      </c>
      <c r="CO86">
        <v>20</v>
      </c>
      <c r="CP86">
        <v>410</v>
      </c>
      <c r="CQ86">
        <v>12</v>
      </c>
      <c r="CR86">
        <v>99.6173</v>
      </c>
      <c r="CS86">
        <v>106.721</v>
      </c>
    </row>
    <row r="87" spans="1:97" x14ac:dyDescent="0.25">
      <c r="A87">
        <v>71</v>
      </c>
      <c r="B87">
        <v>1589547230.4000001</v>
      </c>
      <c r="C87">
        <v>5800.1000001430502</v>
      </c>
      <c r="D87" t="s">
        <v>371</v>
      </c>
      <c r="E87" t="s">
        <v>372</v>
      </c>
      <c r="F87">
        <v>1589547222.4000001</v>
      </c>
      <c r="G87">
        <f t="shared" si="29"/>
        <v>1.0762324640562471E-4</v>
      </c>
      <c r="H87">
        <f t="shared" si="30"/>
        <v>-0.66855631167438112</v>
      </c>
      <c r="I87">
        <f t="shared" si="31"/>
        <v>410.68993548387101</v>
      </c>
      <c r="J87">
        <f t="shared" si="32"/>
        <v>519.77828753137953</v>
      </c>
      <c r="K87">
        <f t="shared" si="33"/>
        <v>53.014764413253999</v>
      </c>
      <c r="L87">
        <f t="shared" si="34"/>
        <v>41.888302568347413</v>
      </c>
      <c r="M87">
        <f t="shared" si="35"/>
        <v>9.0854570300674762E-3</v>
      </c>
      <c r="N87">
        <f t="shared" si="36"/>
        <v>2.7778370099638843</v>
      </c>
      <c r="O87">
        <f t="shared" si="37"/>
        <v>9.0689806066861917E-3</v>
      </c>
      <c r="P87">
        <f t="shared" si="38"/>
        <v>5.6695907000771269E-3</v>
      </c>
      <c r="Q87">
        <f t="shared" si="39"/>
        <v>-3.9350812365967752E-3</v>
      </c>
      <c r="R87">
        <f t="shared" si="40"/>
        <v>20.605638527904304</v>
      </c>
      <c r="S87">
        <f t="shared" si="41"/>
        <v>20.5694612903226</v>
      </c>
      <c r="T87">
        <f t="shared" si="42"/>
        <v>2.4306542071755</v>
      </c>
      <c r="U87">
        <f t="shared" si="43"/>
        <v>50.892912295221151</v>
      </c>
      <c r="V87">
        <f t="shared" si="44"/>
        <v>1.2420537960233031</v>
      </c>
      <c r="W87">
        <f t="shared" si="45"/>
        <v>2.4405241123132426</v>
      </c>
      <c r="X87">
        <f t="shared" si="46"/>
        <v>1.1886004111521968</v>
      </c>
      <c r="Y87">
        <f t="shared" si="47"/>
        <v>-4.7461851664880497</v>
      </c>
      <c r="Z87">
        <f t="shared" si="48"/>
        <v>9.8454300070806493</v>
      </c>
      <c r="AA87">
        <f t="shared" si="49"/>
        <v>0.71699750729082745</v>
      </c>
      <c r="AB87">
        <f t="shared" si="50"/>
        <v>5.8123072666468305</v>
      </c>
      <c r="AC87">
        <v>-1.2260738000904701E-3</v>
      </c>
      <c r="AD87">
        <v>2.3680575124362401E-2</v>
      </c>
      <c r="AE87">
        <v>2.6841759562509599</v>
      </c>
      <c r="AF87">
        <v>0</v>
      </c>
      <c r="AG87">
        <v>0</v>
      </c>
      <c r="AH87">
        <f t="shared" si="51"/>
        <v>1</v>
      </c>
      <c r="AI87">
        <f t="shared" si="52"/>
        <v>0</v>
      </c>
      <c r="AJ87">
        <f t="shared" si="53"/>
        <v>55081.046218583266</v>
      </c>
      <c r="AK87">
        <f t="shared" si="54"/>
        <v>-2.0591738548387101E-2</v>
      </c>
      <c r="AL87">
        <f t="shared" si="55"/>
        <v>-1.008995188870968E-2</v>
      </c>
      <c r="AM87">
        <f t="shared" si="56"/>
        <v>0.49</v>
      </c>
      <c r="AN87">
        <f t="shared" si="57"/>
        <v>0.39</v>
      </c>
      <c r="AO87">
        <v>5.55</v>
      </c>
      <c r="AP87">
        <v>0.5</v>
      </c>
      <c r="AQ87" t="s">
        <v>195</v>
      </c>
      <c r="AR87">
        <v>1589547222.4000001</v>
      </c>
      <c r="AS87">
        <v>410.68993548387101</v>
      </c>
      <c r="AT87">
        <v>409.99690322580602</v>
      </c>
      <c r="AU87">
        <v>12.1776</v>
      </c>
      <c r="AV87">
        <v>12.059593548387101</v>
      </c>
      <c r="AW87">
        <v>500.00251612903202</v>
      </c>
      <c r="AX87">
        <v>101.895</v>
      </c>
      <c r="AY87">
        <v>9.9957629032258105E-2</v>
      </c>
      <c r="AZ87">
        <v>20.6352032258064</v>
      </c>
      <c r="BA87">
        <v>20.5694612903226</v>
      </c>
      <c r="BB87">
        <v>20.8132451612903</v>
      </c>
      <c r="BC87">
        <v>10006.435483871001</v>
      </c>
      <c r="BD87">
        <v>-2.0591738548387101E-2</v>
      </c>
      <c r="BE87">
        <v>0.282605</v>
      </c>
      <c r="BF87">
        <v>1589547204.9000001</v>
      </c>
      <c r="BG87" t="s">
        <v>373</v>
      </c>
      <c r="BH87">
        <v>13</v>
      </c>
      <c r="BI87">
        <v>-0.42099999999999999</v>
      </c>
      <c r="BJ87">
        <v>-1.2E-2</v>
      </c>
      <c r="BK87">
        <v>410</v>
      </c>
      <c r="BL87">
        <v>12</v>
      </c>
      <c r="BM87">
        <v>0.17</v>
      </c>
      <c r="BN87">
        <v>0.13</v>
      </c>
      <c r="BO87">
        <v>0.58454627058823505</v>
      </c>
      <c r="BP87">
        <v>1.20311478631803</v>
      </c>
      <c r="BQ87">
        <v>0.21869283832227801</v>
      </c>
      <c r="BR87">
        <v>0</v>
      </c>
      <c r="BS87">
        <v>9.7486093372549001E-2</v>
      </c>
      <c r="BT87">
        <v>0.23201130491458399</v>
      </c>
      <c r="BU87">
        <v>3.9943697151952902E-2</v>
      </c>
      <c r="BV87">
        <v>0</v>
      </c>
      <c r="BW87">
        <v>0</v>
      </c>
      <c r="BX87">
        <v>2</v>
      </c>
      <c r="BY87" t="s">
        <v>197</v>
      </c>
      <c r="BZ87">
        <v>100</v>
      </c>
      <c r="CA87">
        <v>100</v>
      </c>
      <c r="CB87">
        <v>-0.42099999999999999</v>
      </c>
      <c r="CC87">
        <v>-1.2E-2</v>
      </c>
      <c r="CD87">
        <v>2</v>
      </c>
      <c r="CE87">
        <v>507.31700000000001</v>
      </c>
      <c r="CF87">
        <v>521.59100000000001</v>
      </c>
      <c r="CG87">
        <v>19.999500000000001</v>
      </c>
      <c r="CH87">
        <v>25.5047</v>
      </c>
      <c r="CI87">
        <v>30</v>
      </c>
      <c r="CJ87">
        <v>25.509399999999999</v>
      </c>
      <c r="CK87">
        <v>25.537500000000001</v>
      </c>
      <c r="CL87">
        <v>19.801200000000001</v>
      </c>
      <c r="CM87">
        <v>22.33</v>
      </c>
      <c r="CN87">
        <v>18.808499999999999</v>
      </c>
      <c r="CO87">
        <v>20</v>
      </c>
      <c r="CP87">
        <v>410</v>
      </c>
      <c r="CQ87">
        <v>12</v>
      </c>
      <c r="CR87">
        <v>99.616200000000006</v>
      </c>
      <c r="CS87">
        <v>106.703</v>
      </c>
    </row>
    <row r="88" spans="1:97" x14ac:dyDescent="0.25">
      <c r="A88">
        <v>72</v>
      </c>
      <c r="B88">
        <v>1589547235.4000001</v>
      </c>
      <c r="C88">
        <v>5805.1000001430502</v>
      </c>
      <c r="D88" t="s">
        <v>374</v>
      </c>
      <c r="E88" t="s">
        <v>375</v>
      </c>
      <c r="F88">
        <v>1589547227.0451601</v>
      </c>
      <c r="G88">
        <f t="shared" si="29"/>
        <v>1.1457708331795097E-4</v>
      </c>
      <c r="H88">
        <f t="shared" si="30"/>
        <v>-0.66475418018532106</v>
      </c>
      <c r="I88">
        <f t="shared" si="31"/>
        <v>410.69022580645202</v>
      </c>
      <c r="J88">
        <f t="shared" si="32"/>
        <v>512.03294480745046</v>
      </c>
      <c r="K88">
        <f t="shared" si="33"/>
        <v>52.225001414762758</v>
      </c>
      <c r="L88">
        <f t="shared" si="34"/>
        <v>41.888510966490266</v>
      </c>
      <c r="M88">
        <f t="shared" si="35"/>
        <v>9.6765782781224972E-3</v>
      </c>
      <c r="N88">
        <f t="shared" si="36"/>
        <v>2.7773293144835591</v>
      </c>
      <c r="O88">
        <f t="shared" si="37"/>
        <v>9.657887090244734E-3</v>
      </c>
      <c r="P88">
        <f t="shared" si="38"/>
        <v>6.0378557178821738E-3</v>
      </c>
      <c r="Q88">
        <f t="shared" si="39"/>
        <v>-6.4004829569032258E-3</v>
      </c>
      <c r="R88">
        <f t="shared" si="40"/>
        <v>20.602212336392437</v>
      </c>
      <c r="S88">
        <f t="shared" si="41"/>
        <v>20.567458064516099</v>
      </c>
      <c r="T88">
        <f t="shared" si="42"/>
        <v>2.4303540105546744</v>
      </c>
      <c r="U88">
        <f t="shared" si="43"/>
        <v>50.899833002914797</v>
      </c>
      <c r="V88">
        <f t="shared" si="44"/>
        <v>1.2421081209175147</v>
      </c>
      <c r="W88">
        <f t="shared" si="45"/>
        <v>2.4402990101094928</v>
      </c>
      <c r="X88">
        <f t="shared" si="46"/>
        <v>1.1882458896371597</v>
      </c>
      <c r="Y88">
        <f t="shared" si="47"/>
        <v>-5.0528493743216378</v>
      </c>
      <c r="Z88">
        <f t="shared" si="48"/>
        <v>9.9194622904426133</v>
      </c>
      <c r="AA88">
        <f t="shared" si="49"/>
        <v>0.72250807210553536</v>
      </c>
      <c r="AB88">
        <f t="shared" si="50"/>
        <v>5.5827205052696076</v>
      </c>
      <c r="AC88">
        <v>-1.2257243168177299E-3</v>
      </c>
      <c r="AD88">
        <v>2.3673825151486E-2</v>
      </c>
      <c r="AE88">
        <v>2.6836949581615901</v>
      </c>
      <c r="AF88">
        <v>0</v>
      </c>
      <c r="AG88">
        <v>0</v>
      </c>
      <c r="AH88">
        <f t="shared" si="51"/>
        <v>1</v>
      </c>
      <c r="AI88">
        <f t="shared" si="52"/>
        <v>0</v>
      </c>
      <c r="AJ88">
        <f t="shared" si="53"/>
        <v>55066.277847288417</v>
      </c>
      <c r="AK88">
        <f t="shared" si="54"/>
        <v>-3.34928464516129E-2</v>
      </c>
      <c r="AL88">
        <f t="shared" si="55"/>
        <v>-1.6411494761290321E-2</v>
      </c>
      <c r="AM88">
        <f t="shared" si="56"/>
        <v>0.49</v>
      </c>
      <c r="AN88">
        <f t="shared" si="57"/>
        <v>0.39</v>
      </c>
      <c r="AO88">
        <v>5.55</v>
      </c>
      <c r="AP88">
        <v>0.5</v>
      </c>
      <c r="AQ88" t="s">
        <v>195</v>
      </c>
      <c r="AR88">
        <v>1589547227.0451601</v>
      </c>
      <c r="AS88">
        <v>410.69022580645202</v>
      </c>
      <c r="AT88">
        <v>410.00461290322602</v>
      </c>
      <c r="AU88">
        <v>12.1780806451613</v>
      </c>
      <c r="AV88">
        <v>12.0524548387097</v>
      </c>
      <c r="AW88">
        <v>500.02364516129001</v>
      </c>
      <c r="AX88">
        <v>101.89535483871001</v>
      </c>
      <c r="AY88">
        <v>0.100038122580645</v>
      </c>
      <c r="AZ88">
        <v>20.633706451612898</v>
      </c>
      <c r="BA88">
        <v>20.567458064516099</v>
      </c>
      <c r="BB88">
        <v>20.811822580645199</v>
      </c>
      <c r="BC88">
        <v>10003.5483870968</v>
      </c>
      <c r="BD88">
        <v>-3.34928464516129E-2</v>
      </c>
      <c r="BE88">
        <v>0.282605</v>
      </c>
      <c r="BF88">
        <v>1589547204.9000001</v>
      </c>
      <c r="BG88" t="s">
        <v>373</v>
      </c>
      <c r="BH88">
        <v>13</v>
      </c>
      <c r="BI88">
        <v>-0.42099999999999999</v>
      </c>
      <c r="BJ88">
        <v>-1.2E-2</v>
      </c>
      <c r="BK88">
        <v>410</v>
      </c>
      <c r="BL88">
        <v>12</v>
      </c>
      <c r="BM88">
        <v>0.17</v>
      </c>
      <c r="BN88">
        <v>0.13</v>
      </c>
      <c r="BO88">
        <v>0.68783809803921603</v>
      </c>
      <c r="BP88">
        <v>3.89790515837019E-2</v>
      </c>
      <c r="BQ88">
        <v>4.2574186648652597E-2</v>
      </c>
      <c r="BR88">
        <v>1</v>
      </c>
      <c r="BS88">
        <v>0.120763854901961</v>
      </c>
      <c r="BT88">
        <v>6.90143880542992E-2</v>
      </c>
      <c r="BU88">
        <v>1.3077029676997099E-2</v>
      </c>
      <c r="BV88">
        <v>1</v>
      </c>
      <c r="BW88">
        <v>2</v>
      </c>
      <c r="BX88">
        <v>2</v>
      </c>
      <c r="BY88" t="s">
        <v>200</v>
      </c>
      <c r="BZ88">
        <v>100</v>
      </c>
      <c r="CA88">
        <v>100</v>
      </c>
      <c r="CB88">
        <v>-0.42099999999999999</v>
      </c>
      <c r="CC88">
        <v>-1.2E-2</v>
      </c>
      <c r="CD88">
        <v>2</v>
      </c>
      <c r="CE88">
        <v>507.36599999999999</v>
      </c>
      <c r="CF88">
        <v>521.68899999999996</v>
      </c>
      <c r="CG88">
        <v>19.999500000000001</v>
      </c>
      <c r="CH88">
        <v>25.505199999999999</v>
      </c>
      <c r="CI88">
        <v>30.0001</v>
      </c>
      <c r="CJ88">
        <v>25.509399999999999</v>
      </c>
      <c r="CK88">
        <v>25.539000000000001</v>
      </c>
      <c r="CL88">
        <v>19.802600000000002</v>
      </c>
      <c r="CM88">
        <v>22.33</v>
      </c>
      <c r="CN88">
        <v>18.808499999999999</v>
      </c>
      <c r="CO88">
        <v>20</v>
      </c>
      <c r="CP88">
        <v>410</v>
      </c>
      <c r="CQ88">
        <v>12</v>
      </c>
      <c r="CR88">
        <v>99.615300000000005</v>
      </c>
      <c r="CS88">
        <v>106.702</v>
      </c>
    </row>
    <row r="89" spans="1:97" x14ac:dyDescent="0.25">
      <c r="A89">
        <v>73</v>
      </c>
      <c r="B89">
        <v>1589547240.4000001</v>
      </c>
      <c r="C89">
        <v>5810.1000001430502</v>
      </c>
      <c r="D89" t="s">
        <v>376</v>
      </c>
      <c r="E89" t="s">
        <v>377</v>
      </c>
      <c r="F89">
        <v>1589547231.83548</v>
      </c>
      <c r="G89">
        <f t="shared" si="29"/>
        <v>1.2542942915221155E-4</v>
      </c>
      <c r="H89">
        <f t="shared" si="30"/>
        <v>-0.67458442818733533</v>
      </c>
      <c r="I89">
        <f t="shared" si="31"/>
        <v>410.69690322580601</v>
      </c>
      <c r="J89">
        <f t="shared" si="32"/>
        <v>504.06554148565107</v>
      </c>
      <c r="K89">
        <f t="shared" si="33"/>
        <v>51.412745102779418</v>
      </c>
      <c r="L89">
        <f t="shared" si="34"/>
        <v>41.889503372549619</v>
      </c>
      <c r="M89">
        <f t="shared" si="35"/>
        <v>1.0596039095156707E-2</v>
      </c>
      <c r="N89">
        <f t="shared" si="36"/>
        <v>2.7755305264727514</v>
      </c>
      <c r="O89">
        <f t="shared" si="37"/>
        <v>1.0573617059107948E-2</v>
      </c>
      <c r="P89">
        <f t="shared" si="38"/>
        <v>6.6105211992554067E-3</v>
      </c>
      <c r="Q89">
        <f t="shared" si="39"/>
        <v>-7.5609100898709732E-3</v>
      </c>
      <c r="R89">
        <f t="shared" si="40"/>
        <v>20.598259860780296</v>
      </c>
      <c r="S89">
        <f t="shared" si="41"/>
        <v>20.565680645161301</v>
      </c>
      <c r="T89">
        <f t="shared" si="42"/>
        <v>2.4300876797151489</v>
      </c>
      <c r="U89">
        <f t="shared" si="43"/>
        <v>50.895868077751253</v>
      </c>
      <c r="V89">
        <f t="shared" si="44"/>
        <v>1.2419390240910588</v>
      </c>
      <c r="W89">
        <f t="shared" si="45"/>
        <v>2.4401568751982112</v>
      </c>
      <c r="X89">
        <f t="shared" si="46"/>
        <v>1.1881486556240901</v>
      </c>
      <c r="Y89">
        <f t="shared" si="47"/>
        <v>-5.5314378256125298</v>
      </c>
      <c r="Z89">
        <f t="shared" si="48"/>
        <v>10.037572207258572</v>
      </c>
      <c r="AA89">
        <f t="shared" si="49"/>
        <v>0.73157454250637866</v>
      </c>
      <c r="AB89">
        <f t="shared" si="50"/>
        <v>5.23014801406255</v>
      </c>
      <c r="AC89">
        <v>-1.22448659176318E-3</v>
      </c>
      <c r="AD89">
        <v>2.3649919542267899E-2</v>
      </c>
      <c r="AE89">
        <v>2.6819907212559499</v>
      </c>
      <c r="AF89">
        <v>0</v>
      </c>
      <c r="AG89">
        <v>0</v>
      </c>
      <c r="AH89">
        <f t="shared" si="51"/>
        <v>1</v>
      </c>
      <c r="AI89">
        <f t="shared" si="52"/>
        <v>0</v>
      </c>
      <c r="AJ89">
        <f t="shared" si="53"/>
        <v>55013.136157819477</v>
      </c>
      <c r="AK89">
        <f t="shared" si="54"/>
        <v>-3.95652019354839E-2</v>
      </c>
      <c r="AL89">
        <f t="shared" si="55"/>
        <v>-1.9386948948387109E-2</v>
      </c>
      <c r="AM89">
        <f t="shared" si="56"/>
        <v>0.49</v>
      </c>
      <c r="AN89">
        <f t="shared" si="57"/>
        <v>0.39</v>
      </c>
      <c r="AO89">
        <v>5.55</v>
      </c>
      <c r="AP89">
        <v>0.5</v>
      </c>
      <c r="AQ89" t="s">
        <v>195</v>
      </c>
      <c r="AR89">
        <v>1589547231.83548</v>
      </c>
      <c r="AS89">
        <v>410.69690322580601</v>
      </c>
      <c r="AT89">
        <v>410.00532258064499</v>
      </c>
      <c r="AU89">
        <v>12.1763322580645</v>
      </c>
      <c r="AV89">
        <v>12.038806451612899</v>
      </c>
      <c r="AW89">
        <v>500.02032258064497</v>
      </c>
      <c r="AX89">
        <v>101.896129032258</v>
      </c>
      <c r="AY89">
        <v>0.10002200645161299</v>
      </c>
      <c r="AZ89">
        <v>20.632761290322598</v>
      </c>
      <c r="BA89">
        <v>20.565680645161301</v>
      </c>
      <c r="BB89">
        <v>20.8135096774194</v>
      </c>
      <c r="BC89">
        <v>9993.3709677419392</v>
      </c>
      <c r="BD89">
        <v>-3.95652019354839E-2</v>
      </c>
      <c r="BE89">
        <v>0.282605</v>
      </c>
      <c r="BF89">
        <v>1589547204.9000001</v>
      </c>
      <c r="BG89" t="s">
        <v>373</v>
      </c>
      <c r="BH89">
        <v>13</v>
      </c>
      <c r="BI89">
        <v>-0.42099999999999999</v>
      </c>
      <c r="BJ89">
        <v>-1.2E-2</v>
      </c>
      <c r="BK89">
        <v>410</v>
      </c>
      <c r="BL89">
        <v>12</v>
      </c>
      <c r="BM89">
        <v>0.17</v>
      </c>
      <c r="BN89">
        <v>0.13</v>
      </c>
      <c r="BO89">
        <v>0.69744752941176502</v>
      </c>
      <c r="BP89">
        <v>-2.8826877828025701E-2</v>
      </c>
      <c r="BQ89">
        <v>2.5406876344455799E-2</v>
      </c>
      <c r="BR89">
        <v>1</v>
      </c>
      <c r="BS89">
        <v>0.130379529411765</v>
      </c>
      <c r="BT89">
        <v>0.117250599095063</v>
      </c>
      <c r="BU89">
        <v>1.75844933921048E-2</v>
      </c>
      <c r="BV89">
        <v>0</v>
      </c>
      <c r="BW89">
        <v>1</v>
      </c>
      <c r="BX89">
        <v>2</v>
      </c>
      <c r="BY89" t="s">
        <v>220</v>
      </c>
      <c r="BZ89">
        <v>100</v>
      </c>
      <c r="CA89">
        <v>100</v>
      </c>
      <c r="CB89">
        <v>-0.42099999999999999</v>
      </c>
      <c r="CC89">
        <v>-1.2E-2</v>
      </c>
      <c r="CD89">
        <v>2</v>
      </c>
      <c r="CE89">
        <v>507.53300000000002</v>
      </c>
      <c r="CF89">
        <v>521.84900000000005</v>
      </c>
      <c r="CG89">
        <v>19.999400000000001</v>
      </c>
      <c r="CH89">
        <v>25.507200000000001</v>
      </c>
      <c r="CI89">
        <v>30.0001</v>
      </c>
      <c r="CJ89">
        <v>25.511399999999998</v>
      </c>
      <c r="CK89">
        <v>25.54</v>
      </c>
      <c r="CL89">
        <v>19.801600000000001</v>
      </c>
      <c r="CM89">
        <v>22.33</v>
      </c>
      <c r="CN89">
        <v>18.808499999999999</v>
      </c>
      <c r="CO89">
        <v>20</v>
      </c>
      <c r="CP89">
        <v>410</v>
      </c>
      <c r="CQ89">
        <v>12</v>
      </c>
      <c r="CR89">
        <v>99.614699999999999</v>
      </c>
      <c r="CS89">
        <v>106.702</v>
      </c>
    </row>
    <row r="90" spans="1:97" x14ac:dyDescent="0.25">
      <c r="A90">
        <v>74</v>
      </c>
      <c r="B90">
        <v>1589547245.4000001</v>
      </c>
      <c r="C90">
        <v>5815.1000001430502</v>
      </c>
      <c r="D90" t="s">
        <v>378</v>
      </c>
      <c r="E90" t="s">
        <v>379</v>
      </c>
      <c r="F90">
        <v>1589547236.7709701</v>
      </c>
      <c r="G90">
        <f t="shared" si="29"/>
        <v>1.3466234104227053E-4</v>
      </c>
      <c r="H90">
        <f t="shared" si="30"/>
        <v>-0.68432594733033125</v>
      </c>
      <c r="I90">
        <f t="shared" si="31"/>
        <v>410.695516129032</v>
      </c>
      <c r="J90">
        <f t="shared" si="32"/>
        <v>498.48860580800977</v>
      </c>
      <c r="K90">
        <f t="shared" si="33"/>
        <v>50.844211642183524</v>
      </c>
      <c r="L90">
        <f t="shared" si="34"/>
        <v>41.889602890146492</v>
      </c>
      <c r="M90">
        <f t="shared" si="35"/>
        <v>1.1378111337594681E-2</v>
      </c>
      <c r="N90">
        <f t="shared" si="36"/>
        <v>2.7748947180212875</v>
      </c>
      <c r="O90">
        <f t="shared" si="37"/>
        <v>1.1352255755358856E-2</v>
      </c>
      <c r="P90">
        <f t="shared" si="38"/>
        <v>7.0974779274716061E-3</v>
      </c>
      <c r="Q90">
        <f t="shared" si="39"/>
        <v>-5.8105123792258013E-3</v>
      </c>
      <c r="R90">
        <f t="shared" si="40"/>
        <v>20.594778247252442</v>
      </c>
      <c r="S90">
        <f t="shared" si="41"/>
        <v>20.5629064516129</v>
      </c>
      <c r="T90">
        <f t="shared" si="42"/>
        <v>2.4296720420199156</v>
      </c>
      <c r="U90">
        <f t="shared" si="43"/>
        <v>50.882657683485697</v>
      </c>
      <c r="V90">
        <f t="shared" si="44"/>
        <v>1.2415441046027018</v>
      </c>
      <c r="W90">
        <f t="shared" si="45"/>
        <v>2.4400142624736625</v>
      </c>
      <c r="X90">
        <f t="shared" si="46"/>
        <v>1.1881279374172138</v>
      </c>
      <c r="Y90">
        <f t="shared" si="47"/>
        <v>-5.9386092399641308</v>
      </c>
      <c r="Z90">
        <f t="shared" si="48"/>
        <v>10.308413708305796</v>
      </c>
      <c r="AA90">
        <f t="shared" si="49"/>
        <v>0.75147230620430183</v>
      </c>
      <c r="AB90">
        <f t="shared" si="50"/>
        <v>5.1154662621667413</v>
      </c>
      <c r="AC90">
        <v>-1.22404928944755E-3</v>
      </c>
      <c r="AD90">
        <v>2.3641473419092899E-2</v>
      </c>
      <c r="AE90">
        <v>2.6813883187835299</v>
      </c>
      <c r="AF90">
        <v>0</v>
      </c>
      <c r="AG90">
        <v>0</v>
      </c>
      <c r="AH90">
        <f t="shared" si="51"/>
        <v>1</v>
      </c>
      <c r="AI90">
        <f t="shared" si="52"/>
        <v>0</v>
      </c>
      <c r="AJ90">
        <f t="shared" si="53"/>
        <v>54994.4792182288</v>
      </c>
      <c r="AK90">
        <f t="shared" si="54"/>
        <v>-3.0405611612903199E-2</v>
      </c>
      <c r="AL90">
        <f t="shared" si="55"/>
        <v>-1.4898749690322568E-2</v>
      </c>
      <c r="AM90">
        <f t="shared" si="56"/>
        <v>0.49</v>
      </c>
      <c r="AN90">
        <f t="shared" si="57"/>
        <v>0.39</v>
      </c>
      <c r="AO90">
        <v>5.55</v>
      </c>
      <c r="AP90">
        <v>0.5</v>
      </c>
      <c r="AQ90" t="s">
        <v>195</v>
      </c>
      <c r="AR90">
        <v>1589547236.7709701</v>
      </c>
      <c r="AS90">
        <v>410.695516129032</v>
      </c>
      <c r="AT90">
        <v>409.997322580645</v>
      </c>
      <c r="AU90">
        <v>12.1723903225806</v>
      </c>
      <c r="AV90">
        <v>12.024738709677401</v>
      </c>
      <c r="AW90">
        <v>500.01393548387102</v>
      </c>
      <c r="AX90">
        <v>101.896741935484</v>
      </c>
      <c r="AY90">
        <v>9.9995903225806496E-2</v>
      </c>
      <c r="AZ90">
        <v>20.6318129032258</v>
      </c>
      <c r="BA90">
        <v>20.5629064516129</v>
      </c>
      <c r="BB90">
        <v>20.814412903225801</v>
      </c>
      <c r="BC90">
        <v>9989.7419354838694</v>
      </c>
      <c r="BD90">
        <v>-3.0405611612903199E-2</v>
      </c>
      <c r="BE90">
        <v>0.282605</v>
      </c>
      <c r="BF90">
        <v>1589547204.9000001</v>
      </c>
      <c r="BG90" t="s">
        <v>373</v>
      </c>
      <c r="BH90">
        <v>13</v>
      </c>
      <c r="BI90">
        <v>-0.42099999999999999</v>
      </c>
      <c r="BJ90">
        <v>-1.2E-2</v>
      </c>
      <c r="BK90">
        <v>410</v>
      </c>
      <c r="BL90">
        <v>12</v>
      </c>
      <c r="BM90">
        <v>0.17</v>
      </c>
      <c r="BN90">
        <v>0.13</v>
      </c>
      <c r="BO90">
        <v>0.69105380392156901</v>
      </c>
      <c r="BP90">
        <v>7.3576962895922096E-2</v>
      </c>
      <c r="BQ90">
        <v>2.03972432355113E-2</v>
      </c>
      <c r="BR90">
        <v>1</v>
      </c>
      <c r="BS90">
        <v>0.136827</v>
      </c>
      <c r="BT90">
        <v>0.12974718190044701</v>
      </c>
      <c r="BU90">
        <v>1.84328070442191E-2</v>
      </c>
      <c r="BV90">
        <v>0</v>
      </c>
      <c r="BW90">
        <v>1</v>
      </c>
      <c r="BX90">
        <v>2</v>
      </c>
      <c r="BY90" t="s">
        <v>220</v>
      </c>
      <c r="BZ90">
        <v>100</v>
      </c>
      <c r="CA90">
        <v>100</v>
      </c>
      <c r="CB90">
        <v>-0.42099999999999999</v>
      </c>
      <c r="CC90">
        <v>-1.2E-2</v>
      </c>
      <c r="CD90">
        <v>2</v>
      </c>
      <c r="CE90">
        <v>507.39800000000002</v>
      </c>
      <c r="CF90">
        <v>521.92899999999997</v>
      </c>
      <c r="CG90">
        <v>19.999300000000002</v>
      </c>
      <c r="CH90">
        <v>25.507400000000001</v>
      </c>
      <c r="CI90">
        <v>30.0001</v>
      </c>
      <c r="CJ90">
        <v>25.511500000000002</v>
      </c>
      <c r="CK90">
        <v>25.5411</v>
      </c>
      <c r="CL90">
        <v>19.802099999999999</v>
      </c>
      <c r="CM90">
        <v>22.33</v>
      </c>
      <c r="CN90">
        <v>18.808499999999999</v>
      </c>
      <c r="CO90">
        <v>20</v>
      </c>
      <c r="CP90">
        <v>410</v>
      </c>
      <c r="CQ90">
        <v>12</v>
      </c>
      <c r="CR90">
        <v>99.614500000000007</v>
      </c>
      <c r="CS90">
        <v>106.702</v>
      </c>
    </row>
    <row r="91" spans="1:97" x14ac:dyDescent="0.25">
      <c r="A91">
        <v>75</v>
      </c>
      <c r="B91">
        <v>1589547250.4000001</v>
      </c>
      <c r="C91">
        <v>5820.1000001430502</v>
      </c>
      <c r="D91" t="s">
        <v>380</v>
      </c>
      <c r="E91" t="s">
        <v>381</v>
      </c>
      <c r="F91">
        <v>1589547241.7709701</v>
      </c>
      <c r="G91">
        <f t="shared" si="29"/>
        <v>1.3933586001577713E-4</v>
      </c>
      <c r="H91">
        <f t="shared" si="30"/>
        <v>-0.68324922144432088</v>
      </c>
      <c r="I91">
        <f t="shared" si="31"/>
        <v>410.69367741935503</v>
      </c>
      <c r="J91">
        <f t="shared" si="32"/>
        <v>495.14553686123827</v>
      </c>
      <c r="K91">
        <f t="shared" si="33"/>
        <v>50.503273896255457</v>
      </c>
      <c r="L91">
        <f t="shared" si="34"/>
        <v>41.889452159159262</v>
      </c>
      <c r="M91">
        <f t="shared" si="35"/>
        <v>1.1772703862602788E-2</v>
      </c>
      <c r="N91">
        <f t="shared" si="36"/>
        <v>2.7769365822440952</v>
      </c>
      <c r="O91">
        <f t="shared" si="37"/>
        <v>1.174504649707157E-2</v>
      </c>
      <c r="P91">
        <f t="shared" si="38"/>
        <v>7.3431335030838402E-3</v>
      </c>
      <c r="Q91">
        <f t="shared" si="39"/>
        <v>-2.8619369635161261E-3</v>
      </c>
      <c r="R91">
        <f t="shared" si="40"/>
        <v>20.592938802038887</v>
      </c>
      <c r="S91">
        <f t="shared" si="41"/>
        <v>20.559861290322601</v>
      </c>
      <c r="T91">
        <f t="shared" si="42"/>
        <v>2.4292158788495057</v>
      </c>
      <c r="U91">
        <f t="shared" si="43"/>
        <v>50.86059418926979</v>
      </c>
      <c r="V91">
        <f t="shared" si="44"/>
        <v>1.2409598654606599</v>
      </c>
      <c r="W91">
        <f t="shared" si="45"/>
        <v>2.4399240418675032</v>
      </c>
      <c r="X91">
        <f t="shared" si="46"/>
        <v>1.1882560133888458</v>
      </c>
      <c r="Y91">
        <f t="shared" si="47"/>
        <v>-6.1447114266957712</v>
      </c>
      <c r="Z91">
        <f t="shared" si="48"/>
        <v>10.682064596384455</v>
      </c>
      <c r="AA91">
        <f t="shared" si="49"/>
        <v>0.77812398328090282</v>
      </c>
      <c r="AB91">
        <f t="shared" si="50"/>
        <v>5.3126152160060709</v>
      </c>
      <c r="AC91">
        <v>-1.22545401449087E-3</v>
      </c>
      <c r="AD91">
        <v>2.3668604491394601E-2</v>
      </c>
      <c r="AE91">
        <v>2.6833228745982098</v>
      </c>
      <c r="AF91">
        <v>0</v>
      </c>
      <c r="AG91">
        <v>0</v>
      </c>
      <c r="AH91">
        <f t="shared" si="51"/>
        <v>1</v>
      </c>
      <c r="AI91">
        <f t="shared" si="52"/>
        <v>0</v>
      </c>
      <c r="AJ91">
        <f t="shared" si="53"/>
        <v>55055.132415750908</v>
      </c>
      <c r="AK91">
        <f t="shared" si="54"/>
        <v>-1.49761222580645E-2</v>
      </c>
      <c r="AL91">
        <f t="shared" si="55"/>
        <v>-7.3382999064516051E-3</v>
      </c>
      <c r="AM91">
        <f t="shared" si="56"/>
        <v>0.49</v>
      </c>
      <c r="AN91">
        <f t="shared" si="57"/>
        <v>0.39</v>
      </c>
      <c r="AO91">
        <v>5.55</v>
      </c>
      <c r="AP91">
        <v>0.5</v>
      </c>
      <c r="AQ91" t="s">
        <v>195</v>
      </c>
      <c r="AR91">
        <v>1589547241.7709701</v>
      </c>
      <c r="AS91">
        <v>410.69367741935503</v>
      </c>
      <c r="AT91">
        <v>409.99880645161301</v>
      </c>
      <c r="AU91">
        <v>12.1666516129032</v>
      </c>
      <c r="AV91">
        <v>12.0138741935484</v>
      </c>
      <c r="AW91">
        <v>500.011967741935</v>
      </c>
      <c r="AX91">
        <v>101.896870967742</v>
      </c>
      <c r="AY91">
        <v>9.9956503225806403E-2</v>
      </c>
      <c r="AZ91">
        <v>20.631212903225801</v>
      </c>
      <c r="BA91">
        <v>20.559861290322601</v>
      </c>
      <c r="BB91">
        <v>20.8154741935484</v>
      </c>
      <c r="BC91">
        <v>10001.1935483871</v>
      </c>
      <c r="BD91">
        <v>-1.49761222580645E-2</v>
      </c>
      <c r="BE91">
        <v>0.282605</v>
      </c>
      <c r="BF91">
        <v>1589547204.9000001</v>
      </c>
      <c r="BG91" t="s">
        <v>373</v>
      </c>
      <c r="BH91">
        <v>13</v>
      </c>
      <c r="BI91">
        <v>-0.42099999999999999</v>
      </c>
      <c r="BJ91">
        <v>-1.2E-2</v>
      </c>
      <c r="BK91">
        <v>410</v>
      </c>
      <c r="BL91">
        <v>12</v>
      </c>
      <c r="BM91">
        <v>0.17</v>
      </c>
      <c r="BN91">
        <v>0.13</v>
      </c>
      <c r="BO91">
        <v>0.69104843137254901</v>
      </c>
      <c r="BP91">
        <v>1.0473947511314001E-2</v>
      </c>
      <c r="BQ91">
        <v>2.0480256363529199E-2</v>
      </c>
      <c r="BR91">
        <v>1</v>
      </c>
      <c r="BS91">
        <v>0.14260207843137301</v>
      </c>
      <c r="BT91">
        <v>9.0032731221720397E-2</v>
      </c>
      <c r="BU91">
        <v>1.6064835850260299E-2</v>
      </c>
      <c r="BV91">
        <v>1</v>
      </c>
      <c r="BW91">
        <v>2</v>
      </c>
      <c r="BX91">
        <v>2</v>
      </c>
      <c r="BY91" t="s">
        <v>200</v>
      </c>
      <c r="BZ91">
        <v>100</v>
      </c>
      <c r="CA91">
        <v>100</v>
      </c>
      <c r="CB91">
        <v>-0.42099999999999999</v>
      </c>
      <c r="CC91">
        <v>-1.2E-2</v>
      </c>
      <c r="CD91">
        <v>2</v>
      </c>
      <c r="CE91">
        <v>507.63499999999999</v>
      </c>
      <c r="CF91">
        <v>521.84199999999998</v>
      </c>
      <c r="CG91">
        <v>19.999400000000001</v>
      </c>
      <c r="CH91">
        <v>25.508099999999999</v>
      </c>
      <c r="CI91">
        <v>30.0002</v>
      </c>
      <c r="CJ91">
        <v>25.513100000000001</v>
      </c>
      <c r="CK91">
        <v>25.542200000000001</v>
      </c>
      <c r="CL91">
        <v>19.801400000000001</v>
      </c>
      <c r="CM91">
        <v>22.33</v>
      </c>
      <c r="CN91">
        <v>18.808499999999999</v>
      </c>
      <c r="CO91">
        <v>20</v>
      </c>
      <c r="CP91">
        <v>410</v>
      </c>
      <c r="CQ91">
        <v>12</v>
      </c>
      <c r="CR91">
        <v>99.615499999999997</v>
      </c>
      <c r="CS91">
        <v>106.702</v>
      </c>
    </row>
    <row r="92" spans="1:97" x14ac:dyDescent="0.25">
      <c r="A92">
        <v>76</v>
      </c>
      <c r="B92">
        <v>1589547255.4000001</v>
      </c>
      <c r="C92">
        <v>5825.1000001430502</v>
      </c>
      <c r="D92" t="s">
        <v>382</v>
      </c>
      <c r="E92" t="s">
        <v>383</v>
      </c>
      <c r="F92">
        <v>1589547246.7709701</v>
      </c>
      <c r="G92">
        <f t="shared" si="29"/>
        <v>1.3458569785632638E-4</v>
      </c>
      <c r="H92">
        <f t="shared" si="30"/>
        <v>-0.67501615571283746</v>
      </c>
      <c r="I92">
        <f t="shared" si="31"/>
        <v>410.69151612903198</v>
      </c>
      <c r="J92">
        <f t="shared" si="32"/>
        <v>497.26818819049669</v>
      </c>
      <c r="K92">
        <f t="shared" si="33"/>
        <v>50.719709441447371</v>
      </c>
      <c r="L92">
        <f t="shared" si="34"/>
        <v>41.88917542449397</v>
      </c>
      <c r="M92">
        <f t="shared" si="35"/>
        <v>1.1367720979196279E-2</v>
      </c>
      <c r="N92">
        <f t="shared" si="36"/>
        <v>2.7771812778777023</v>
      </c>
      <c r="O92">
        <f t="shared" si="37"/>
        <v>1.1341933736636219E-2</v>
      </c>
      <c r="P92">
        <f t="shared" si="38"/>
        <v>7.0910205472134152E-3</v>
      </c>
      <c r="Q92">
        <f t="shared" si="39"/>
        <v>-2.4354504015483779E-3</v>
      </c>
      <c r="R92">
        <f t="shared" si="40"/>
        <v>20.593200291598688</v>
      </c>
      <c r="S92">
        <f t="shared" si="41"/>
        <v>20.557770967741899</v>
      </c>
      <c r="T92">
        <f t="shared" si="42"/>
        <v>2.4289027933191787</v>
      </c>
      <c r="U92">
        <f t="shared" si="43"/>
        <v>50.839267885859677</v>
      </c>
      <c r="V92">
        <f t="shared" si="44"/>
        <v>1.2403593786045159</v>
      </c>
      <c r="W92">
        <f t="shared" si="45"/>
        <v>2.4397664053488599</v>
      </c>
      <c r="X92">
        <f t="shared" si="46"/>
        <v>1.1885434147146627</v>
      </c>
      <c r="Y92">
        <f t="shared" si="47"/>
        <v>-5.9352292754639935</v>
      </c>
      <c r="Z92">
        <f t="shared" si="48"/>
        <v>10.839007989233341</v>
      </c>
      <c r="AA92">
        <f t="shared" si="49"/>
        <v>0.78947413593293048</v>
      </c>
      <c r="AB92">
        <f t="shared" si="50"/>
        <v>5.6908173993007294</v>
      </c>
      <c r="AC92">
        <v>-1.2256224245254699E-3</v>
      </c>
      <c r="AD92">
        <v>2.3671857188316801E-2</v>
      </c>
      <c r="AE92">
        <v>2.6835547052139899</v>
      </c>
      <c r="AF92">
        <v>0</v>
      </c>
      <c r="AG92">
        <v>0</v>
      </c>
      <c r="AH92">
        <f t="shared" si="51"/>
        <v>1</v>
      </c>
      <c r="AI92">
        <f t="shared" si="52"/>
        <v>0</v>
      </c>
      <c r="AJ92">
        <f t="shared" si="53"/>
        <v>55062.582592638217</v>
      </c>
      <c r="AK92">
        <f t="shared" si="54"/>
        <v>-1.2744376774193499E-2</v>
      </c>
      <c r="AL92">
        <f t="shared" si="55"/>
        <v>-6.2447446193548148E-3</v>
      </c>
      <c r="AM92">
        <f t="shared" si="56"/>
        <v>0.49</v>
      </c>
      <c r="AN92">
        <f t="shared" si="57"/>
        <v>0.39</v>
      </c>
      <c r="AO92">
        <v>5.55</v>
      </c>
      <c r="AP92">
        <v>0.5</v>
      </c>
      <c r="AQ92" t="s">
        <v>195</v>
      </c>
      <c r="AR92">
        <v>1589547246.7709701</v>
      </c>
      <c r="AS92">
        <v>410.69151612903198</v>
      </c>
      <c r="AT92">
        <v>410.00361290322599</v>
      </c>
      <c r="AU92">
        <v>12.160780645161299</v>
      </c>
      <c r="AV92">
        <v>12.0132096774194</v>
      </c>
      <c r="AW92">
        <v>500.00832258064497</v>
      </c>
      <c r="AX92">
        <v>101.896741935484</v>
      </c>
      <c r="AY92">
        <v>9.9948474193548395E-2</v>
      </c>
      <c r="AZ92">
        <v>20.630164516129</v>
      </c>
      <c r="BA92">
        <v>20.557770967741899</v>
      </c>
      <c r="BB92">
        <v>20.813135483871001</v>
      </c>
      <c r="BC92">
        <v>10002.580645161301</v>
      </c>
      <c r="BD92">
        <v>-1.2744376774193499E-2</v>
      </c>
      <c r="BE92">
        <v>0.282605</v>
      </c>
      <c r="BF92">
        <v>1589547204.9000001</v>
      </c>
      <c r="BG92" t="s">
        <v>373</v>
      </c>
      <c r="BH92">
        <v>13</v>
      </c>
      <c r="BI92">
        <v>-0.42099999999999999</v>
      </c>
      <c r="BJ92">
        <v>-1.2E-2</v>
      </c>
      <c r="BK92">
        <v>410</v>
      </c>
      <c r="BL92">
        <v>12</v>
      </c>
      <c r="BM92">
        <v>0.17</v>
      </c>
      <c r="BN92">
        <v>0.13</v>
      </c>
      <c r="BO92">
        <v>0.69244203921568603</v>
      </c>
      <c r="BP92">
        <v>-4.9140141176477498E-2</v>
      </c>
      <c r="BQ92">
        <v>2.04600245317937E-2</v>
      </c>
      <c r="BR92">
        <v>1</v>
      </c>
      <c r="BS92">
        <v>0.147471803921569</v>
      </c>
      <c r="BT92">
        <v>5.9015022624196104E-4</v>
      </c>
      <c r="BU92">
        <v>1.0098243972795601E-2</v>
      </c>
      <c r="BV92">
        <v>1</v>
      </c>
      <c r="BW92">
        <v>2</v>
      </c>
      <c r="BX92">
        <v>2</v>
      </c>
      <c r="BY92" t="s">
        <v>200</v>
      </c>
      <c r="BZ92">
        <v>100</v>
      </c>
      <c r="CA92">
        <v>100</v>
      </c>
      <c r="CB92">
        <v>-0.42099999999999999</v>
      </c>
      <c r="CC92">
        <v>-1.2E-2</v>
      </c>
      <c r="CD92">
        <v>2</v>
      </c>
      <c r="CE92">
        <v>507.70400000000001</v>
      </c>
      <c r="CF92">
        <v>521.86699999999996</v>
      </c>
      <c r="CG92">
        <v>19.999400000000001</v>
      </c>
      <c r="CH92">
        <v>25.509599999999999</v>
      </c>
      <c r="CI92">
        <v>30.000299999999999</v>
      </c>
      <c r="CJ92">
        <v>25.5137</v>
      </c>
      <c r="CK92">
        <v>25.543299999999999</v>
      </c>
      <c r="CL92">
        <v>19.801300000000001</v>
      </c>
      <c r="CM92">
        <v>22.33</v>
      </c>
      <c r="CN92">
        <v>18.808499999999999</v>
      </c>
      <c r="CO92">
        <v>20</v>
      </c>
      <c r="CP92">
        <v>410</v>
      </c>
      <c r="CQ92">
        <v>12</v>
      </c>
      <c r="CR92">
        <v>99.614999999999995</v>
      </c>
      <c r="CS92">
        <v>106.702</v>
      </c>
    </row>
    <row r="93" spans="1:97" x14ac:dyDescent="0.25">
      <c r="A93">
        <v>77</v>
      </c>
      <c r="B93">
        <v>1589547649.4000001</v>
      </c>
      <c r="C93">
        <v>6219.1000001430502</v>
      </c>
      <c r="D93" t="s">
        <v>386</v>
      </c>
      <c r="E93" t="s">
        <v>387</v>
      </c>
      <c r="F93">
        <v>1589547641.40323</v>
      </c>
      <c r="G93">
        <f t="shared" si="29"/>
        <v>2.1702360471007986E-4</v>
      </c>
      <c r="H93">
        <f t="shared" si="30"/>
        <v>-0.96580329539907328</v>
      </c>
      <c r="I93">
        <f t="shared" si="31"/>
        <v>410.86603225806499</v>
      </c>
      <c r="J93">
        <f t="shared" si="32"/>
        <v>486.05811464746353</v>
      </c>
      <c r="K93">
        <f t="shared" si="33"/>
        <v>49.575670222214562</v>
      </c>
      <c r="L93">
        <f t="shared" si="34"/>
        <v>41.906427044241703</v>
      </c>
      <c r="M93">
        <f t="shared" si="35"/>
        <v>1.8538995250219733E-2</v>
      </c>
      <c r="N93">
        <f t="shared" si="36"/>
        <v>2.7696835856462907</v>
      </c>
      <c r="O93">
        <f t="shared" si="37"/>
        <v>1.8470331205944102E-2</v>
      </c>
      <c r="P93">
        <f t="shared" si="38"/>
        <v>1.1550104905261219E-2</v>
      </c>
      <c r="Q93">
        <f t="shared" si="39"/>
        <v>1.2000453685161297E-2</v>
      </c>
      <c r="R93">
        <f t="shared" si="40"/>
        <v>20.545051700147852</v>
      </c>
      <c r="S93">
        <f t="shared" si="41"/>
        <v>20.534548387096802</v>
      </c>
      <c r="T93">
        <f t="shared" si="42"/>
        <v>2.4254269252884204</v>
      </c>
      <c r="U93">
        <f t="shared" si="43"/>
        <v>51.256620597765114</v>
      </c>
      <c r="V93">
        <f t="shared" si="44"/>
        <v>1.2485814092614793</v>
      </c>
      <c r="W93">
        <f t="shared" si="45"/>
        <v>2.4359417275276236</v>
      </c>
      <c r="X93">
        <f t="shared" si="46"/>
        <v>1.1768455160269411</v>
      </c>
      <c r="Y93">
        <f t="shared" si="47"/>
        <v>-9.5707409677145225</v>
      </c>
      <c r="Z93">
        <f t="shared" si="48"/>
        <v>10.476426441804742</v>
      </c>
      <c r="AA93">
        <f t="shared" si="49"/>
        <v>0.76494039710844375</v>
      </c>
      <c r="AB93">
        <f t="shared" si="50"/>
        <v>1.6826263248838256</v>
      </c>
      <c r="AC93">
        <v>-1.2243677797913099E-3</v>
      </c>
      <c r="AD93">
        <v>2.3647624789843402E-2</v>
      </c>
      <c r="AE93">
        <v>2.68182706699913</v>
      </c>
      <c r="AF93">
        <v>0</v>
      </c>
      <c r="AG93">
        <v>0</v>
      </c>
      <c r="AH93">
        <f t="shared" si="51"/>
        <v>1</v>
      </c>
      <c r="AI93">
        <f t="shared" si="52"/>
        <v>0</v>
      </c>
      <c r="AJ93">
        <f t="shared" si="53"/>
        <v>55013.256182003759</v>
      </c>
      <c r="AK93">
        <f t="shared" si="54"/>
        <v>6.2796722580645198E-2</v>
      </c>
      <c r="AL93">
        <f t="shared" si="55"/>
        <v>3.0770394064516145E-2</v>
      </c>
      <c r="AM93">
        <f t="shared" si="56"/>
        <v>0.49</v>
      </c>
      <c r="AN93">
        <f t="shared" si="57"/>
        <v>0.39</v>
      </c>
      <c r="AO93">
        <v>5.0199999999999996</v>
      </c>
      <c r="AP93">
        <v>0.5</v>
      </c>
      <c r="AQ93" t="s">
        <v>195</v>
      </c>
      <c r="AR93">
        <v>1589547641.40323</v>
      </c>
      <c r="AS93">
        <v>410.86603225806499</v>
      </c>
      <c r="AT93">
        <v>409.98587096774202</v>
      </c>
      <c r="AU93">
        <v>12.2415516129032</v>
      </c>
      <c r="AV93">
        <v>12.0263225806452</v>
      </c>
      <c r="AW93">
        <v>499.98916129032301</v>
      </c>
      <c r="AX93">
        <v>101.895451612903</v>
      </c>
      <c r="AY93">
        <v>9.9903938709677398E-2</v>
      </c>
      <c r="AZ93">
        <v>20.6047096774194</v>
      </c>
      <c r="BA93">
        <v>20.534548387096802</v>
      </c>
      <c r="BB93">
        <v>20.7819516129032</v>
      </c>
      <c r="BC93">
        <v>9992.4677419354794</v>
      </c>
      <c r="BD93">
        <v>6.2796722580645198E-2</v>
      </c>
      <c r="BE93">
        <v>0.282605</v>
      </c>
      <c r="BF93">
        <v>1589547626.9000001</v>
      </c>
      <c r="BG93" t="s">
        <v>388</v>
      </c>
      <c r="BH93">
        <v>14</v>
      </c>
      <c r="BI93">
        <v>-0.44500000000000001</v>
      </c>
      <c r="BJ93">
        <v>-1.2999999999999999E-2</v>
      </c>
      <c r="BK93">
        <v>410</v>
      </c>
      <c r="BL93">
        <v>12</v>
      </c>
      <c r="BM93">
        <v>0.18</v>
      </c>
      <c r="BN93">
        <v>0.12</v>
      </c>
      <c r="BO93">
        <v>0.648299282941177</v>
      </c>
      <c r="BP93">
        <v>2.3585437142650099</v>
      </c>
      <c r="BQ93">
        <v>0.34948331314649</v>
      </c>
      <c r="BR93">
        <v>0</v>
      </c>
      <c r="BS93">
        <v>0.15682752041176501</v>
      </c>
      <c r="BT93">
        <v>0.582813152368024</v>
      </c>
      <c r="BU93">
        <v>8.7798805394211393E-2</v>
      </c>
      <c r="BV93">
        <v>0</v>
      </c>
      <c r="BW93">
        <v>0</v>
      </c>
      <c r="BX93">
        <v>2</v>
      </c>
      <c r="BY93" t="s">
        <v>197</v>
      </c>
      <c r="BZ93">
        <v>100</v>
      </c>
      <c r="CA93">
        <v>100</v>
      </c>
      <c r="CB93">
        <v>-0.44500000000000001</v>
      </c>
      <c r="CC93">
        <v>-1.2999999999999999E-2</v>
      </c>
      <c r="CD93">
        <v>2</v>
      </c>
      <c r="CE93">
        <v>507.49</v>
      </c>
      <c r="CF93">
        <v>520.77599999999995</v>
      </c>
      <c r="CG93">
        <v>19.999500000000001</v>
      </c>
      <c r="CH93">
        <v>25.511700000000001</v>
      </c>
      <c r="CI93">
        <v>30.0001</v>
      </c>
      <c r="CJ93">
        <v>25.548100000000002</v>
      </c>
      <c r="CK93">
        <v>25.5776</v>
      </c>
      <c r="CL93">
        <v>19.8142</v>
      </c>
      <c r="CM93">
        <v>22.33</v>
      </c>
      <c r="CN93">
        <v>18.808499999999999</v>
      </c>
      <c r="CO93">
        <v>20</v>
      </c>
      <c r="CP93">
        <v>410</v>
      </c>
      <c r="CQ93">
        <v>12</v>
      </c>
      <c r="CR93">
        <v>99.622399999999999</v>
      </c>
      <c r="CS93">
        <v>106.69799999999999</v>
      </c>
    </row>
    <row r="94" spans="1:97" x14ac:dyDescent="0.25">
      <c r="A94">
        <v>78</v>
      </c>
      <c r="B94">
        <v>1589547654.4000001</v>
      </c>
      <c r="C94">
        <v>6224.1000001430502</v>
      </c>
      <c r="D94" t="s">
        <v>389</v>
      </c>
      <c r="E94" t="s">
        <v>390</v>
      </c>
      <c r="F94">
        <v>1589547646.0483899</v>
      </c>
      <c r="G94">
        <f t="shared" si="29"/>
        <v>2.136172532275745E-4</v>
      </c>
      <c r="H94">
        <f t="shared" si="30"/>
        <v>-0.96972930459811923</v>
      </c>
      <c r="I94">
        <f t="shared" si="31"/>
        <v>410.88009677419302</v>
      </c>
      <c r="J94">
        <f t="shared" si="32"/>
        <v>487.75803051032312</v>
      </c>
      <c r="K94">
        <f t="shared" si="33"/>
        <v>49.74923267515463</v>
      </c>
      <c r="L94">
        <f t="shared" si="34"/>
        <v>41.908012287614731</v>
      </c>
      <c r="M94">
        <f t="shared" si="35"/>
        <v>1.8241510636230581E-2</v>
      </c>
      <c r="N94">
        <f t="shared" si="36"/>
        <v>2.7724459349613055</v>
      </c>
      <c r="O94">
        <f t="shared" si="37"/>
        <v>1.8175094251070299E-2</v>
      </c>
      <c r="P94">
        <f t="shared" si="38"/>
        <v>1.1365380908897167E-2</v>
      </c>
      <c r="Q94">
        <f t="shared" si="39"/>
        <v>1.0042963000451603E-2</v>
      </c>
      <c r="R94">
        <f t="shared" si="40"/>
        <v>20.545767048403189</v>
      </c>
      <c r="S94">
        <f t="shared" si="41"/>
        <v>20.534716129032301</v>
      </c>
      <c r="T94">
        <f t="shared" si="42"/>
        <v>2.4254520166353468</v>
      </c>
      <c r="U94">
        <f t="shared" si="43"/>
        <v>51.244066098191333</v>
      </c>
      <c r="V94">
        <f t="shared" si="44"/>
        <v>1.2482552364243411</v>
      </c>
      <c r="W94">
        <f t="shared" si="45"/>
        <v>2.4359020106493823</v>
      </c>
      <c r="X94">
        <f t="shared" si="46"/>
        <v>1.1771967802110057</v>
      </c>
      <c r="Y94">
        <f t="shared" si="47"/>
        <v>-9.4205208673360357</v>
      </c>
      <c r="Z94">
        <f t="shared" si="48"/>
        <v>10.422266332214875</v>
      </c>
      <c r="AA94">
        <f t="shared" si="49"/>
        <v>0.76022728482473212</v>
      </c>
      <c r="AB94">
        <f t="shared" si="50"/>
        <v>1.7720157127040235</v>
      </c>
      <c r="AC94">
        <v>-1.22627481505634E-3</v>
      </c>
      <c r="AD94">
        <v>2.36844575578668E-2</v>
      </c>
      <c r="AE94">
        <v>2.6844525738701601</v>
      </c>
      <c r="AF94">
        <v>0</v>
      </c>
      <c r="AG94">
        <v>0</v>
      </c>
      <c r="AH94">
        <f t="shared" si="51"/>
        <v>1</v>
      </c>
      <c r="AI94">
        <f t="shared" si="52"/>
        <v>0</v>
      </c>
      <c r="AJ94">
        <f t="shared" si="53"/>
        <v>55095.49445471925</v>
      </c>
      <c r="AK94">
        <f t="shared" si="54"/>
        <v>5.25534432258064E-2</v>
      </c>
      <c r="AL94">
        <f t="shared" si="55"/>
        <v>2.5751187180645136E-2</v>
      </c>
      <c r="AM94">
        <f t="shared" si="56"/>
        <v>0.49</v>
      </c>
      <c r="AN94">
        <f t="shared" si="57"/>
        <v>0.39</v>
      </c>
      <c r="AO94">
        <v>5.0199999999999996</v>
      </c>
      <c r="AP94">
        <v>0.5</v>
      </c>
      <c r="AQ94" t="s">
        <v>195</v>
      </c>
      <c r="AR94">
        <v>1589547646.0483899</v>
      </c>
      <c r="AS94">
        <v>410.88009677419302</v>
      </c>
      <c r="AT94">
        <v>409.99464516129001</v>
      </c>
      <c r="AU94">
        <v>12.2383096774194</v>
      </c>
      <c r="AV94">
        <v>12.026470967741901</v>
      </c>
      <c r="AW94">
        <v>500.01945161290303</v>
      </c>
      <c r="AX94">
        <v>101.89577419354799</v>
      </c>
      <c r="AY94">
        <v>9.9948200000000001E-2</v>
      </c>
      <c r="AZ94">
        <v>20.6044451612903</v>
      </c>
      <c r="BA94">
        <v>20.534716129032301</v>
      </c>
      <c r="BB94">
        <v>20.783370967741899</v>
      </c>
      <c r="BC94">
        <v>10008</v>
      </c>
      <c r="BD94">
        <v>5.25534432258064E-2</v>
      </c>
      <c r="BE94">
        <v>0.282605</v>
      </c>
      <c r="BF94">
        <v>1589547626.9000001</v>
      </c>
      <c r="BG94" t="s">
        <v>388</v>
      </c>
      <c r="BH94">
        <v>14</v>
      </c>
      <c r="BI94">
        <v>-0.44500000000000001</v>
      </c>
      <c r="BJ94">
        <v>-1.2999999999999999E-2</v>
      </c>
      <c r="BK94">
        <v>410</v>
      </c>
      <c r="BL94">
        <v>12</v>
      </c>
      <c r="BM94">
        <v>0.18</v>
      </c>
      <c r="BN94">
        <v>0.12</v>
      </c>
      <c r="BO94">
        <v>0.81961421568627502</v>
      </c>
      <c r="BP94">
        <v>0.865427673434496</v>
      </c>
      <c r="BQ94">
        <v>0.17239307412744401</v>
      </c>
      <c r="BR94">
        <v>0</v>
      </c>
      <c r="BS94">
        <v>0.19733567843137301</v>
      </c>
      <c r="BT94">
        <v>0.180550745241395</v>
      </c>
      <c r="BU94">
        <v>4.2850203744102602E-2</v>
      </c>
      <c r="BV94">
        <v>0</v>
      </c>
      <c r="BW94">
        <v>0</v>
      </c>
      <c r="BX94">
        <v>2</v>
      </c>
      <c r="BY94" t="s">
        <v>197</v>
      </c>
      <c r="BZ94">
        <v>100</v>
      </c>
      <c r="CA94">
        <v>100</v>
      </c>
      <c r="CB94">
        <v>-0.44500000000000001</v>
      </c>
      <c r="CC94">
        <v>-1.2999999999999999E-2</v>
      </c>
      <c r="CD94">
        <v>2</v>
      </c>
      <c r="CE94">
        <v>507.59</v>
      </c>
      <c r="CF94">
        <v>520.85699999999997</v>
      </c>
      <c r="CG94">
        <v>19.999600000000001</v>
      </c>
      <c r="CH94">
        <v>25.511700000000001</v>
      </c>
      <c r="CI94">
        <v>30.0001</v>
      </c>
      <c r="CJ94">
        <v>25.548100000000002</v>
      </c>
      <c r="CK94">
        <v>25.5776</v>
      </c>
      <c r="CL94">
        <v>19.8157</v>
      </c>
      <c r="CM94">
        <v>22.33</v>
      </c>
      <c r="CN94">
        <v>18.808499999999999</v>
      </c>
      <c r="CO94">
        <v>20</v>
      </c>
      <c r="CP94">
        <v>410</v>
      </c>
      <c r="CQ94">
        <v>12</v>
      </c>
      <c r="CR94">
        <v>99.622299999999996</v>
      </c>
      <c r="CS94">
        <v>106.69799999999999</v>
      </c>
    </row>
    <row r="95" spans="1:97" x14ac:dyDescent="0.25">
      <c r="A95">
        <v>79</v>
      </c>
      <c r="B95">
        <v>1589547659.4000001</v>
      </c>
      <c r="C95">
        <v>6229.1000001430502</v>
      </c>
      <c r="D95" t="s">
        <v>391</v>
      </c>
      <c r="E95" t="s">
        <v>392</v>
      </c>
      <c r="F95">
        <v>1589547650.83548</v>
      </c>
      <c r="G95">
        <f t="shared" si="29"/>
        <v>2.1105980444206134E-4</v>
      </c>
      <c r="H95">
        <f t="shared" si="30"/>
        <v>-0.96940349321388009</v>
      </c>
      <c r="I95">
        <f t="shared" si="31"/>
        <v>410.87925806451602</v>
      </c>
      <c r="J95">
        <f t="shared" si="32"/>
        <v>488.78449997118304</v>
      </c>
      <c r="K95">
        <f t="shared" si="33"/>
        <v>49.854288403506494</v>
      </c>
      <c r="L95">
        <f t="shared" si="34"/>
        <v>41.908229560828588</v>
      </c>
      <c r="M95">
        <f t="shared" si="35"/>
        <v>1.8014996657923533E-2</v>
      </c>
      <c r="N95">
        <f t="shared" si="36"/>
        <v>2.7726419753343312</v>
      </c>
      <c r="O95">
        <f t="shared" si="37"/>
        <v>1.7950220883435977E-2</v>
      </c>
      <c r="P95">
        <f t="shared" si="38"/>
        <v>1.1224688395733384E-2</v>
      </c>
      <c r="Q95">
        <f t="shared" si="39"/>
        <v>1.0588766176258072E-2</v>
      </c>
      <c r="R95">
        <f t="shared" si="40"/>
        <v>20.546048472732235</v>
      </c>
      <c r="S95">
        <f t="shared" si="41"/>
        <v>20.5360451612903</v>
      </c>
      <c r="T95">
        <f t="shared" si="42"/>
        <v>2.4256508253450546</v>
      </c>
      <c r="U95">
        <f t="shared" si="43"/>
        <v>51.233607808736615</v>
      </c>
      <c r="V95">
        <f t="shared" si="44"/>
        <v>1.2479674792638187</v>
      </c>
      <c r="W95">
        <f t="shared" si="45"/>
        <v>2.4358375930164518</v>
      </c>
      <c r="X95">
        <f t="shared" si="46"/>
        <v>1.1776833460812359</v>
      </c>
      <c r="Y95">
        <f t="shared" si="47"/>
        <v>-9.3077373758949058</v>
      </c>
      <c r="Z95">
        <f t="shared" si="48"/>
        <v>10.160210140413033</v>
      </c>
      <c r="AA95">
        <f t="shared" si="49"/>
        <v>0.74106322958720339</v>
      </c>
      <c r="AB95">
        <f t="shared" si="50"/>
        <v>1.6041247602815893</v>
      </c>
      <c r="AC95">
        <v>-1.22641022689467E-3</v>
      </c>
      <c r="AD95">
        <v>2.3687072922626999E-2</v>
      </c>
      <c r="AE95">
        <v>2.6846388975445801</v>
      </c>
      <c r="AF95">
        <v>0</v>
      </c>
      <c r="AG95">
        <v>0</v>
      </c>
      <c r="AH95">
        <f t="shared" si="51"/>
        <v>1</v>
      </c>
      <c r="AI95">
        <f t="shared" si="52"/>
        <v>0</v>
      </c>
      <c r="AJ95">
        <f t="shared" si="53"/>
        <v>55101.425465488661</v>
      </c>
      <c r="AK95">
        <f t="shared" si="54"/>
        <v>5.5409556129032297E-2</v>
      </c>
      <c r="AL95">
        <f t="shared" si="55"/>
        <v>2.7150682503225824E-2</v>
      </c>
      <c r="AM95">
        <f t="shared" si="56"/>
        <v>0.49</v>
      </c>
      <c r="AN95">
        <f t="shared" si="57"/>
        <v>0.39</v>
      </c>
      <c r="AO95">
        <v>5.0199999999999996</v>
      </c>
      <c r="AP95">
        <v>0.5</v>
      </c>
      <c r="AQ95" t="s">
        <v>195</v>
      </c>
      <c r="AR95">
        <v>1589547650.83548</v>
      </c>
      <c r="AS95">
        <v>410.87925806451602</v>
      </c>
      <c r="AT95">
        <v>409.99306451612898</v>
      </c>
      <c r="AU95">
        <v>12.2354</v>
      </c>
      <c r="AV95">
        <v>12.026093548387101</v>
      </c>
      <c r="AW95">
        <v>500.01161290322602</v>
      </c>
      <c r="AX95">
        <v>101.89651612903199</v>
      </c>
      <c r="AY95">
        <v>9.9943264516129005E-2</v>
      </c>
      <c r="AZ95">
        <v>20.604016129032299</v>
      </c>
      <c r="BA95">
        <v>20.5360451612903</v>
      </c>
      <c r="BB95">
        <v>20.7824806451613</v>
      </c>
      <c r="BC95">
        <v>10009.032258064501</v>
      </c>
      <c r="BD95">
        <v>5.5409556129032297E-2</v>
      </c>
      <c r="BE95">
        <v>0.28599619354838701</v>
      </c>
      <c r="BF95">
        <v>1589547626.9000001</v>
      </c>
      <c r="BG95" t="s">
        <v>388</v>
      </c>
      <c r="BH95">
        <v>14</v>
      </c>
      <c r="BI95">
        <v>-0.44500000000000001</v>
      </c>
      <c r="BJ95">
        <v>-1.2999999999999999E-2</v>
      </c>
      <c r="BK95">
        <v>410</v>
      </c>
      <c r="BL95">
        <v>12</v>
      </c>
      <c r="BM95">
        <v>0.18</v>
      </c>
      <c r="BN95">
        <v>0.12</v>
      </c>
      <c r="BO95">
        <v>0.88295733333333304</v>
      </c>
      <c r="BP95">
        <v>1.4773832784061001E-2</v>
      </c>
      <c r="BQ95">
        <v>1.54691140533248E-2</v>
      </c>
      <c r="BR95">
        <v>1</v>
      </c>
      <c r="BS95">
        <v>0.21211890196078401</v>
      </c>
      <c r="BT95">
        <v>-3.7163554967182003E-2</v>
      </c>
      <c r="BU95">
        <v>4.6277332962235997E-3</v>
      </c>
      <c r="BV95">
        <v>1</v>
      </c>
      <c r="BW95">
        <v>2</v>
      </c>
      <c r="BX95">
        <v>2</v>
      </c>
      <c r="BY95" t="s">
        <v>200</v>
      </c>
      <c r="BZ95">
        <v>100</v>
      </c>
      <c r="CA95">
        <v>100</v>
      </c>
      <c r="CB95">
        <v>-0.44500000000000001</v>
      </c>
      <c r="CC95">
        <v>-1.2999999999999999E-2</v>
      </c>
      <c r="CD95">
        <v>2</v>
      </c>
      <c r="CE95">
        <v>507.673</v>
      </c>
      <c r="CF95">
        <v>520.96699999999998</v>
      </c>
      <c r="CG95">
        <v>19.999700000000001</v>
      </c>
      <c r="CH95">
        <v>25.511700000000001</v>
      </c>
      <c r="CI95">
        <v>30.0001</v>
      </c>
      <c r="CJ95">
        <v>25.546199999999999</v>
      </c>
      <c r="CK95">
        <v>25.5776</v>
      </c>
      <c r="CL95">
        <v>19.815100000000001</v>
      </c>
      <c r="CM95">
        <v>22.33</v>
      </c>
      <c r="CN95">
        <v>18.808499999999999</v>
      </c>
      <c r="CO95">
        <v>20</v>
      </c>
      <c r="CP95">
        <v>410</v>
      </c>
      <c r="CQ95">
        <v>12</v>
      </c>
      <c r="CR95">
        <v>99.622100000000003</v>
      </c>
      <c r="CS95">
        <v>106.697</v>
      </c>
    </row>
    <row r="96" spans="1:97" x14ac:dyDescent="0.25">
      <c r="A96">
        <v>80</v>
      </c>
      <c r="B96">
        <v>1589547664.4000001</v>
      </c>
      <c r="C96">
        <v>6234.1000001430502</v>
      </c>
      <c r="D96" t="s">
        <v>393</v>
      </c>
      <c r="E96" t="s">
        <v>394</v>
      </c>
      <c r="F96">
        <v>1589547655.7709701</v>
      </c>
      <c r="G96">
        <f t="shared" si="29"/>
        <v>2.0822680553571484E-4</v>
      </c>
      <c r="H96">
        <f t="shared" si="30"/>
        <v>-0.97197178441895704</v>
      </c>
      <c r="I96">
        <f t="shared" si="31"/>
        <v>410.88774193548397</v>
      </c>
      <c r="J96">
        <f t="shared" si="32"/>
        <v>490.183559211778</v>
      </c>
      <c r="K96">
        <f t="shared" si="33"/>
        <v>49.996960140286674</v>
      </c>
      <c r="L96">
        <f t="shared" si="34"/>
        <v>41.909071958093499</v>
      </c>
      <c r="M96">
        <f t="shared" si="35"/>
        <v>1.7773173350077161E-2</v>
      </c>
      <c r="N96">
        <f t="shared" si="36"/>
        <v>2.7714555621109351</v>
      </c>
      <c r="O96">
        <f t="shared" si="37"/>
        <v>1.771009475832629E-2</v>
      </c>
      <c r="P96">
        <f t="shared" si="38"/>
        <v>1.1074457837545817E-2</v>
      </c>
      <c r="Q96">
        <f t="shared" si="39"/>
        <v>8.0228375030322527E-3</v>
      </c>
      <c r="R96">
        <f t="shared" si="40"/>
        <v>20.545701482137098</v>
      </c>
      <c r="S96">
        <f t="shared" si="41"/>
        <v>20.533787096774201</v>
      </c>
      <c r="T96">
        <f t="shared" si="42"/>
        <v>2.4253130520331649</v>
      </c>
      <c r="U96">
        <f t="shared" si="43"/>
        <v>51.225274192459793</v>
      </c>
      <c r="V96">
        <f t="shared" si="44"/>
        <v>1.2476808775777817</v>
      </c>
      <c r="W96">
        <f t="shared" si="45"/>
        <v>2.4356743760708586</v>
      </c>
      <c r="X96">
        <f t="shared" si="46"/>
        <v>1.1776321744553833</v>
      </c>
      <c r="Y96">
        <f t="shared" si="47"/>
        <v>-9.1828021241250237</v>
      </c>
      <c r="Z96">
        <f t="shared" si="48"/>
        <v>10.330822395739023</v>
      </c>
      <c r="AA96">
        <f t="shared" si="49"/>
        <v>0.75381698928045682</v>
      </c>
      <c r="AB96">
        <f t="shared" si="50"/>
        <v>1.9098600983974894</v>
      </c>
      <c r="AC96">
        <v>-1.22559087638154E-3</v>
      </c>
      <c r="AD96">
        <v>2.3671247862685402E-2</v>
      </c>
      <c r="AE96">
        <v>2.6835112781614199</v>
      </c>
      <c r="AF96">
        <v>0</v>
      </c>
      <c r="AG96">
        <v>0</v>
      </c>
      <c r="AH96">
        <f t="shared" si="51"/>
        <v>1</v>
      </c>
      <c r="AI96">
        <f t="shared" si="52"/>
        <v>0</v>
      </c>
      <c r="AJ96">
        <f t="shared" si="53"/>
        <v>55066.323775571873</v>
      </c>
      <c r="AK96">
        <f t="shared" si="54"/>
        <v>4.1982404516129002E-2</v>
      </c>
      <c r="AL96">
        <f t="shared" si="55"/>
        <v>2.057137821290321E-2</v>
      </c>
      <c r="AM96">
        <f t="shared" si="56"/>
        <v>0.49</v>
      </c>
      <c r="AN96">
        <f t="shared" si="57"/>
        <v>0.39</v>
      </c>
      <c r="AO96">
        <v>5.0199999999999996</v>
      </c>
      <c r="AP96">
        <v>0.5</v>
      </c>
      <c r="AQ96" t="s">
        <v>195</v>
      </c>
      <c r="AR96">
        <v>1589547655.7709701</v>
      </c>
      <c r="AS96">
        <v>410.88774193548397</v>
      </c>
      <c r="AT96">
        <v>409.99780645161297</v>
      </c>
      <c r="AU96">
        <v>12.2325967741935</v>
      </c>
      <c r="AV96">
        <v>12.0261</v>
      </c>
      <c r="AW96">
        <v>500.01354838709699</v>
      </c>
      <c r="AX96">
        <v>101.896419354839</v>
      </c>
      <c r="AY96">
        <v>9.9984238709677403E-2</v>
      </c>
      <c r="AZ96">
        <v>20.6029290322581</v>
      </c>
      <c r="BA96">
        <v>20.533787096774201</v>
      </c>
      <c r="BB96">
        <v>20.782364516129</v>
      </c>
      <c r="BC96">
        <v>10002.3548387097</v>
      </c>
      <c r="BD96">
        <v>4.1982404516129002E-2</v>
      </c>
      <c r="BE96">
        <v>0.28916864516128998</v>
      </c>
      <c r="BF96">
        <v>1589547626.9000001</v>
      </c>
      <c r="BG96" t="s">
        <v>388</v>
      </c>
      <c r="BH96">
        <v>14</v>
      </c>
      <c r="BI96">
        <v>-0.44500000000000001</v>
      </c>
      <c r="BJ96">
        <v>-1.2999999999999999E-2</v>
      </c>
      <c r="BK96">
        <v>410</v>
      </c>
      <c r="BL96">
        <v>12</v>
      </c>
      <c r="BM96">
        <v>0.18</v>
      </c>
      <c r="BN96">
        <v>0.12</v>
      </c>
      <c r="BO96">
        <v>0.88558243137254899</v>
      </c>
      <c r="BP96">
        <v>4.1028194602637597E-2</v>
      </c>
      <c r="BQ96">
        <v>1.5897577182844801E-2</v>
      </c>
      <c r="BR96">
        <v>1</v>
      </c>
      <c r="BS96">
        <v>0.20903162745098</v>
      </c>
      <c r="BT96">
        <v>-3.3360978324355403E-2</v>
      </c>
      <c r="BU96">
        <v>4.1363485221268901E-3</v>
      </c>
      <c r="BV96">
        <v>1</v>
      </c>
      <c r="BW96">
        <v>2</v>
      </c>
      <c r="BX96">
        <v>2</v>
      </c>
      <c r="BY96" t="s">
        <v>200</v>
      </c>
      <c r="BZ96">
        <v>100</v>
      </c>
      <c r="CA96">
        <v>100</v>
      </c>
      <c r="CB96">
        <v>-0.44500000000000001</v>
      </c>
      <c r="CC96">
        <v>-1.2999999999999999E-2</v>
      </c>
      <c r="CD96">
        <v>2</v>
      </c>
      <c r="CE96">
        <v>507.77</v>
      </c>
      <c r="CF96">
        <v>520.93899999999996</v>
      </c>
      <c r="CG96">
        <v>19.999700000000001</v>
      </c>
      <c r="CH96">
        <v>25.511099999999999</v>
      </c>
      <c r="CI96">
        <v>30.0001</v>
      </c>
      <c r="CJ96">
        <v>25.5459</v>
      </c>
      <c r="CK96">
        <v>25.5776</v>
      </c>
      <c r="CL96">
        <v>19.813800000000001</v>
      </c>
      <c r="CM96">
        <v>22.33</v>
      </c>
      <c r="CN96">
        <v>18.808499999999999</v>
      </c>
      <c r="CO96">
        <v>20</v>
      </c>
      <c r="CP96">
        <v>410</v>
      </c>
      <c r="CQ96">
        <v>12</v>
      </c>
      <c r="CR96">
        <v>99.621499999999997</v>
      </c>
      <c r="CS96">
        <v>106.697</v>
      </c>
    </row>
    <row r="97" spans="1:97" x14ac:dyDescent="0.25">
      <c r="A97">
        <v>81</v>
      </c>
      <c r="B97">
        <v>1589547669.4000001</v>
      </c>
      <c r="C97">
        <v>6239.1000001430502</v>
      </c>
      <c r="D97" t="s">
        <v>395</v>
      </c>
      <c r="E97" t="s">
        <v>396</v>
      </c>
      <c r="F97">
        <v>1589547660.7709701</v>
      </c>
      <c r="G97">
        <f t="shared" si="29"/>
        <v>2.0593281355404085E-4</v>
      </c>
      <c r="H97">
        <f t="shared" si="30"/>
        <v>-0.96608020225589475</v>
      </c>
      <c r="I97">
        <f t="shared" si="31"/>
        <v>410.88877419354799</v>
      </c>
      <c r="J97">
        <f t="shared" si="32"/>
        <v>490.61491865996106</v>
      </c>
      <c r="K97">
        <f t="shared" si="33"/>
        <v>50.040808167444773</v>
      </c>
      <c r="L97">
        <f t="shared" si="34"/>
        <v>41.909052386208785</v>
      </c>
      <c r="M97">
        <f t="shared" si="35"/>
        <v>1.7577982207707597E-2</v>
      </c>
      <c r="N97">
        <f t="shared" si="36"/>
        <v>2.7706140355458406</v>
      </c>
      <c r="O97">
        <f t="shared" si="37"/>
        <v>1.7516260243059283E-2</v>
      </c>
      <c r="P97">
        <f t="shared" si="38"/>
        <v>1.0953189974895087E-2</v>
      </c>
      <c r="Q97">
        <f t="shared" si="39"/>
        <v>6.5045952848709733E-3</v>
      </c>
      <c r="R97">
        <f t="shared" si="40"/>
        <v>20.545155346201376</v>
      </c>
      <c r="S97">
        <f t="shared" si="41"/>
        <v>20.5316193548387</v>
      </c>
      <c r="T97">
        <f t="shared" si="42"/>
        <v>2.42498882841759</v>
      </c>
      <c r="U97">
        <f t="shared" si="43"/>
        <v>51.219125836266997</v>
      </c>
      <c r="V97">
        <f t="shared" si="44"/>
        <v>1.2474425693779496</v>
      </c>
      <c r="W97">
        <f t="shared" si="45"/>
        <v>2.4355014831093942</v>
      </c>
      <c r="X97">
        <f t="shared" si="46"/>
        <v>1.1775462590396404</v>
      </c>
      <c r="Y97">
        <f t="shared" si="47"/>
        <v>-9.0816370777332018</v>
      </c>
      <c r="Z97">
        <f t="shared" si="48"/>
        <v>10.479464064965597</v>
      </c>
      <c r="AA97">
        <f t="shared" si="49"/>
        <v>0.76488231998776524</v>
      </c>
      <c r="AB97">
        <f t="shared" si="50"/>
        <v>2.1692139025050317</v>
      </c>
      <c r="AC97">
        <v>-1.2250099203943399E-3</v>
      </c>
      <c r="AD97">
        <v>2.3660027190734199E-2</v>
      </c>
      <c r="AE97">
        <v>2.6827114390462601</v>
      </c>
      <c r="AF97">
        <v>0</v>
      </c>
      <c r="AG97">
        <v>0</v>
      </c>
      <c r="AH97">
        <f t="shared" si="51"/>
        <v>1</v>
      </c>
      <c r="AI97">
        <f t="shared" si="52"/>
        <v>0</v>
      </c>
      <c r="AJ97">
        <f t="shared" si="53"/>
        <v>55041.49658532325</v>
      </c>
      <c r="AK97">
        <f t="shared" si="54"/>
        <v>3.4037651935483901E-2</v>
      </c>
      <c r="AL97">
        <f t="shared" si="55"/>
        <v>1.667844944838711E-2</v>
      </c>
      <c r="AM97">
        <f t="shared" si="56"/>
        <v>0.49</v>
      </c>
      <c r="AN97">
        <f t="shared" si="57"/>
        <v>0.39</v>
      </c>
      <c r="AO97">
        <v>5.0199999999999996</v>
      </c>
      <c r="AP97">
        <v>0.5</v>
      </c>
      <c r="AQ97" t="s">
        <v>195</v>
      </c>
      <c r="AR97">
        <v>1589547660.7709701</v>
      </c>
      <c r="AS97">
        <v>410.88877419354799</v>
      </c>
      <c r="AT97">
        <v>410.003806451613</v>
      </c>
      <c r="AU97">
        <v>12.2302967741935</v>
      </c>
      <c r="AV97">
        <v>12.0260741935484</v>
      </c>
      <c r="AW97">
        <v>500.01290322580599</v>
      </c>
      <c r="AX97">
        <v>101.89609677419401</v>
      </c>
      <c r="AY97">
        <v>0.10000294516129</v>
      </c>
      <c r="AZ97">
        <v>20.6017774193548</v>
      </c>
      <c r="BA97">
        <v>20.5316193548387</v>
      </c>
      <c r="BB97">
        <v>20.780048387096802</v>
      </c>
      <c r="BC97">
        <v>9997.6451612903202</v>
      </c>
      <c r="BD97">
        <v>3.4037651935483901E-2</v>
      </c>
      <c r="BE97">
        <v>0.28916864516128998</v>
      </c>
      <c r="BF97">
        <v>1589547626.9000001</v>
      </c>
      <c r="BG97" t="s">
        <v>388</v>
      </c>
      <c r="BH97">
        <v>14</v>
      </c>
      <c r="BI97">
        <v>-0.44500000000000001</v>
      </c>
      <c r="BJ97">
        <v>-1.2999999999999999E-2</v>
      </c>
      <c r="BK97">
        <v>410</v>
      </c>
      <c r="BL97">
        <v>12</v>
      </c>
      <c r="BM97">
        <v>0.18</v>
      </c>
      <c r="BN97">
        <v>0.12</v>
      </c>
      <c r="BO97">
        <v>0.88727045098039203</v>
      </c>
      <c r="BP97">
        <v>-2.4112289592757699E-2</v>
      </c>
      <c r="BQ97">
        <v>1.44063792559826E-2</v>
      </c>
      <c r="BR97">
        <v>1</v>
      </c>
      <c r="BS97">
        <v>0.206445078431373</v>
      </c>
      <c r="BT97">
        <v>-3.0309730316744301E-2</v>
      </c>
      <c r="BU97">
        <v>3.7779029707753998E-3</v>
      </c>
      <c r="BV97">
        <v>1</v>
      </c>
      <c r="BW97">
        <v>2</v>
      </c>
      <c r="BX97">
        <v>2</v>
      </c>
      <c r="BY97" t="s">
        <v>200</v>
      </c>
      <c r="BZ97">
        <v>100</v>
      </c>
      <c r="CA97">
        <v>100</v>
      </c>
      <c r="CB97">
        <v>-0.44500000000000001</v>
      </c>
      <c r="CC97">
        <v>-1.2999999999999999E-2</v>
      </c>
      <c r="CD97">
        <v>2</v>
      </c>
      <c r="CE97">
        <v>507.68299999999999</v>
      </c>
      <c r="CF97">
        <v>520.84400000000005</v>
      </c>
      <c r="CG97">
        <v>19.9998</v>
      </c>
      <c r="CH97">
        <v>25.509599999999999</v>
      </c>
      <c r="CI97">
        <v>30</v>
      </c>
      <c r="CJ97">
        <v>25.5459</v>
      </c>
      <c r="CK97">
        <v>25.5776</v>
      </c>
      <c r="CL97">
        <v>19.813700000000001</v>
      </c>
      <c r="CM97">
        <v>22.33</v>
      </c>
      <c r="CN97">
        <v>18.808499999999999</v>
      </c>
      <c r="CO97">
        <v>20</v>
      </c>
      <c r="CP97">
        <v>410</v>
      </c>
      <c r="CQ97">
        <v>12</v>
      </c>
      <c r="CR97">
        <v>99.619900000000001</v>
      </c>
      <c r="CS97">
        <v>106.697</v>
      </c>
    </row>
    <row r="98" spans="1:97" x14ac:dyDescent="0.25">
      <c r="A98">
        <v>82</v>
      </c>
      <c r="B98">
        <v>1589547674.4000001</v>
      </c>
      <c r="C98">
        <v>6244.1000001430502</v>
      </c>
      <c r="D98" t="s">
        <v>397</v>
      </c>
      <c r="E98" t="s">
        <v>398</v>
      </c>
      <c r="F98">
        <v>1589547665.7709701</v>
      </c>
      <c r="G98">
        <f t="shared" si="29"/>
        <v>2.0337068689557585E-4</v>
      </c>
      <c r="H98">
        <f t="shared" si="30"/>
        <v>-0.97505937619637251</v>
      </c>
      <c r="I98">
        <f t="shared" si="31"/>
        <v>410.89103225806502</v>
      </c>
      <c r="J98">
        <f t="shared" si="32"/>
        <v>492.53293027581321</v>
      </c>
      <c r="K98">
        <f t="shared" si="33"/>
        <v>50.235935829484667</v>
      </c>
      <c r="L98">
        <f t="shared" si="34"/>
        <v>41.908863876102359</v>
      </c>
      <c r="M98">
        <f t="shared" si="35"/>
        <v>1.7360258510034136E-2</v>
      </c>
      <c r="N98">
        <f t="shared" si="36"/>
        <v>2.7690002827137374</v>
      </c>
      <c r="O98">
        <f t="shared" si="37"/>
        <v>1.7300018289837123E-2</v>
      </c>
      <c r="P98">
        <f t="shared" si="38"/>
        <v>1.0817906267871862E-2</v>
      </c>
      <c r="Q98">
        <f t="shared" si="39"/>
        <v>4.484473486161298E-3</v>
      </c>
      <c r="R98">
        <f t="shared" si="40"/>
        <v>20.544372120562112</v>
      </c>
      <c r="S98">
        <f t="shared" si="41"/>
        <v>20.529212903225801</v>
      </c>
      <c r="T98">
        <f t="shared" si="42"/>
        <v>2.4246289460768748</v>
      </c>
      <c r="U98">
        <f t="shared" si="43"/>
        <v>51.213976234622606</v>
      </c>
      <c r="V98">
        <f t="shared" si="44"/>
        <v>1.247206042797028</v>
      </c>
      <c r="W98">
        <f t="shared" si="45"/>
        <v>2.4352845346030154</v>
      </c>
      <c r="X98">
        <f t="shared" si="46"/>
        <v>1.1774229032798469</v>
      </c>
      <c r="Y98">
        <f t="shared" si="47"/>
        <v>-8.9686472920948948</v>
      </c>
      <c r="Z98">
        <f t="shared" si="48"/>
        <v>10.616863940156462</v>
      </c>
      <c r="AA98">
        <f t="shared" si="49"/>
        <v>0.7753473099972551</v>
      </c>
      <c r="AB98">
        <f t="shared" si="50"/>
        <v>2.4280484315449833</v>
      </c>
      <c r="AC98">
        <v>-1.2238963417995801E-3</v>
      </c>
      <c r="AD98">
        <v>2.3638519365048499E-2</v>
      </c>
      <c r="AE98">
        <v>2.6811775928730799</v>
      </c>
      <c r="AF98">
        <v>0</v>
      </c>
      <c r="AG98">
        <v>0</v>
      </c>
      <c r="AH98">
        <f t="shared" si="51"/>
        <v>1</v>
      </c>
      <c r="AI98">
        <f t="shared" si="52"/>
        <v>0</v>
      </c>
      <c r="AJ98">
        <f t="shared" si="53"/>
        <v>54993.745077171399</v>
      </c>
      <c r="AK98">
        <f t="shared" si="54"/>
        <v>2.34666325806452E-2</v>
      </c>
      <c r="AL98">
        <f t="shared" si="55"/>
        <v>1.1498649964516147E-2</v>
      </c>
      <c r="AM98">
        <f t="shared" si="56"/>
        <v>0.49</v>
      </c>
      <c r="AN98">
        <f t="shared" si="57"/>
        <v>0.39</v>
      </c>
      <c r="AO98">
        <v>5.0199999999999996</v>
      </c>
      <c r="AP98">
        <v>0.5</v>
      </c>
      <c r="AQ98" t="s">
        <v>195</v>
      </c>
      <c r="AR98">
        <v>1589547665.7709701</v>
      </c>
      <c r="AS98">
        <v>410.89103225806502</v>
      </c>
      <c r="AT98">
        <v>409.99599999999998</v>
      </c>
      <c r="AU98">
        <v>12.2281</v>
      </c>
      <c r="AV98">
        <v>12.0264193548387</v>
      </c>
      <c r="AW98">
        <v>500.01670967741899</v>
      </c>
      <c r="AX98">
        <v>101.895032258065</v>
      </c>
      <c r="AY98">
        <v>0.10004815483871</v>
      </c>
      <c r="AZ98">
        <v>20.600332258064501</v>
      </c>
      <c r="BA98">
        <v>20.529212903225801</v>
      </c>
      <c r="BB98">
        <v>20.778812903225798</v>
      </c>
      <c r="BC98">
        <v>9988.6612903225796</v>
      </c>
      <c r="BD98">
        <v>2.34666325806452E-2</v>
      </c>
      <c r="BE98">
        <v>0.28749129032258097</v>
      </c>
      <c r="BF98">
        <v>1589547626.9000001</v>
      </c>
      <c r="BG98" t="s">
        <v>388</v>
      </c>
      <c r="BH98">
        <v>14</v>
      </c>
      <c r="BI98">
        <v>-0.44500000000000001</v>
      </c>
      <c r="BJ98">
        <v>-1.2999999999999999E-2</v>
      </c>
      <c r="BK98">
        <v>410</v>
      </c>
      <c r="BL98">
        <v>12</v>
      </c>
      <c r="BM98">
        <v>0.18</v>
      </c>
      <c r="BN98">
        <v>0.12</v>
      </c>
      <c r="BO98">
        <v>0.89365284313725502</v>
      </c>
      <c r="BP98">
        <v>5.3109947511331301E-2</v>
      </c>
      <c r="BQ98">
        <v>2.0267482230790099E-2</v>
      </c>
      <c r="BR98">
        <v>1</v>
      </c>
      <c r="BS98">
        <v>0.20378150980392201</v>
      </c>
      <c r="BT98">
        <v>-2.8594664253400001E-2</v>
      </c>
      <c r="BU98">
        <v>3.55632093642363E-3</v>
      </c>
      <c r="BV98">
        <v>1</v>
      </c>
      <c r="BW98">
        <v>2</v>
      </c>
      <c r="BX98">
        <v>2</v>
      </c>
      <c r="BY98" t="s">
        <v>200</v>
      </c>
      <c r="BZ98">
        <v>100</v>
      </c>
      <c r="CA98">
        <v>100</v>
      </c>
      <c r="CB98">
        <v>-0.44500000000000001</v>
      </c>
      <c r="CC98">
        <v>-1.2999999999999999E-2</v>
      </c>
      <c r="CD98">
        <v>2</v>
      </c>
      <c r="CE98">
        <v>507.81900000000002</v>
      </c>
      <c r="CF98">
        <v>520.83000000000004</v>
      </c>
      <c r="CG98">
        <v>19.9998</v>
      </c>
      <c r="CH98">
        <v>25.509599999999999</v>
      </c>
      <c r="CI98">
        <v>30</v>
      </c>
      <c r="CJ98">
        <v>25.5459</v>
      </c>
      <c r="CK98">
        <v>25.5776</v>
      </c>
      <c r="CL98">
        <v>19.815000000000001</v>
      </c>
      <c r="CM98">
        <v>22.33</v>
      </c>
      <c r="CN98">
        <v>18.808499999999999</v>
      </c>
      <c r="CO98">
        <v>20</v>
      </c>
      <c r="CP98">
        <v>410</v>
      </c>
      <c r="CQ98">
        <v>12</v>
      </c>
      <c r="CR98">
        <v>99.620999999999995</v>
      </c>
      <c r="CS98">
        <v>106.69799999999999</v>
      </c>
    </row>
    <row r="99" spans="1:97" x14ac:dyDescent="0.25">
      <c r="A99">
        <v>83</v>
      </c>
      <c r="B99">
        <v>1589549229.5999999</v>
      </c>
      <c r="C99">
        <v>7799.2999999523199</v>
      </c>
      <c r="D99" t="s">
        <v>400</v>
      </c>
      <c r="E99" t="s">
        <v>401</v>
      </c>
      <c r="F99">
        <v>1589549221.5999999</v>
      </c>
      <c r="G99">
        <f t="shared" si="29"/>
        <v>2.9728281682965866E-4</v>
      </c>
      <c r="H99">
        <f t="shared" si="30"/>
        <v>-1.1945417462960137</v>
      </c>
      <c r="I99">
        <f t="shared" si="31"/>
        <v>411.82567741935497</v>
      </c>
      <c r="J99">
        <f t="shared" si="32"/>
        <v>539.24487346537921</v>
      </c>
      <c r="K99">
        <f t="shared" si="33"/>
        <v>55.011373165720272</v>
      </c>
      <c r="L99">
        <f t="shared" si="34"/>
        <v>42.012631245155802</v>
      </c>
      <c r="M99">
        <f t="shared" si="35"/>
        <v>1.3254486090084125E-2</v>
      </c>
      <c r="N99">
        <f t="shared" si="36"/>
        <v>2.7963791345238231</v>
      </c>
      <c r="O99">
        <f t="shared" si="37"/>
        <v>1.3219682499259117E-2</v>
      </c>
      <c r="P99">
        <f t="shared" si="38"/>
        <v>8.265420853308704E-3</v>
      </c>
      <c r="Q99">
        <f t="shared" si="39"/>
        <v>-1.0403645263741929E-2</v>
      </c>
      <c r="R99">
        <f t="shared" si="40"/>
        <v>27.180084536479811</v>
      </c>
      <c r="S99">
        <f t="shared" si="41"/>
        <v>27.1958870967742</v>
      </c>
      <c r="T99">
        <f t="shared" si="42"/>
        <v>3.6205450479527106</v>
      </c>
      <c r="U99">
        <f t="shared" si="43"/>
        <v>38.044771232630495</v>
      </c>
      <c r="V99">
        <f t="shared" si="44"/>
        <v>1.3826857991924024</v>
      </c>
      <c r="W99">
        <f t="shared" si="45"/>
        <v>3.6343648664300314</v>
      </c>
      <c r="X99">
        <f t="shared" si="46"/>
        <v>2.2378592487603082</v>
      </c>
      <c r="Y99">
        <f t="shared" si="47"/>
        <v>-13.110172222187947</v>
      </c>
      <c r="Z99">
        <f t="shared" si="48"/>
        <v>9.7958912517707919</v>
      </c>
      <c r="AA99">
        <f t="shared" si="49"/>
        <v>0.75772972671997052</v>
      </c>
      <c r="AB99">
        <f t="shared" si="50"/>
        <v>-2.5669548889609271</v>
      </c>
      <c r="AC99">
        <v>-1.22604334959442E-3</v>
      </c>
      <c r="AD99">
        <v>2.3679986998868301E-2</v>
      </c>
      <c r="AE99">
        <v>2.6841340505253699</v>
      </c>
      <c r="AF99">
        <v>0</v>
      </c>
      <c r="AG99">
        <v>0</v>
      </c>
      <c r="AH99">
        <f t="shared" si="51"/>
        <v>1</v>
      </c>
      <c r="AI99">
        <f t="shared" si="52"/>
        <v>0</v>
      </c>
      <c r="AJ99">
        <f t="shared" si="53"/>
        <v>53864.826136986274</v>
      </c>
      <c r="AK99">
        <f t="shared" si="54"/>
        <v>-5.4440843870967703E-2</v>
      </c>
      <c r="AL99">
        <f t="shared" si="55"/>
        <v>-2.6676013496774176E-2</v>
      </c>
      <c r="AM99">
        <f t="shared" si="56"/>
        <v>0.49</v>
      </c>
      <c r="AN99">
        <f t="shared" si="57"/>
        <v>0.39</v>
      </c>
      <c r="AO99">
        <v>8.35</v>
      </c>
      <c r="AP99">
        <v>0.5</v>
      </c>
      <c r="AQ99" t="s">
        <v>195</v>
      </c>
      <c r="AR99">
        <v>1589549221.5999999</v>
      </c>
      <c r="AS99">
        <v>411.82567741935497</v>
      </c>
      <c r="AT99">
        <v>410.03567741935501</v>
      </c>
      <c r="AU99">
        <v>13.5536741935484</v>
      </c>
      <c r="AV99">
        <v>13.0640580645161</v>
      </c>
      <c r="AW99">
        <v>500.11977419354798</v>
      </c>
      <c r="AX99">
        <v>101.918096774194</v>
      </c>
      <c r="AY99">
        <v>9.7473280645161295E-2</v>
      </c>
      <c r="AZ99">
        <v>27.260864516129001</v>
      </c>
      <c r="BA99">
        <v>27.1958870967742</v>
      </c>
      <c r="BB99">
        <v>27.458570967741899</v>
      </c>
      <c r="BC99">
        <v>10003.919354838699</v>
      </c>
      <c r="BD99">
        <v>-5.4440843870967703E-2</v>
      </c>
      <c r="BE99">
        <v>0.282605</v>
      </c>
      <c r="BF99">
        <v>1589549212.5999999</v>
      </c>
      <c r="BG99" t="s">
        <v>402</v>
      </c>
      <c r="BH99">
        <v>15</v>
      </c>
      <c r="BI99">
        <v>-0.98099999999999998</v>
      </c>
      <c r="BJ99">
        <v>2.8000000000000001E-2</v>
      </c>
      <c r="BK99">
        <v>410</v>
      </c>
      <c r="BL99">
        <v>13</v>
      </c>
      <c r="BM99">
        <v>0.28000000000000003</v>
      </c>
      <c r="BN99">
        <v>0.21</v>
      </c>
      <c r="BO99">
        <v>1.1628163729941201</v>
      </c>
      <c r="BP99">
        <v>6.0631290264353401</v>
      </c>
      <c r="BQ99">
        <v>0.87690528773406995</v>
      </c>
      <c r="BR99">
        <v>0</v>
      </c>
      <c r="BS99">
        <v>0.27052406284313701</v>
      </c>
      <c r="BT99">
        <v>2.19895404961549</v>
      </c>
      <c r="BU99">
        <v>0.28966584226938902</v>
      </c>
      <c r="BV99">
        <v>0</v>
      </c>
      <c r="BW99">
        <v>0</v>
      </c>
      <c r="BX99">
        <v>2</v>
      </c>
      <c r="BY99" t="s">
        <v>197</v>
      </c>
      <c r="BZ99">
        <v>100</v>
      </c>
      <c r="CA99">
        <v>100</v>
      </c>
      <c r="CB99">
        <v>-0.98099999999999998</v>
      </c>
      <c r="CC99">
        <v>2.8000000000000001E-2</v>
      </c>
      <c r="CD99">
        <v>2</v>
      </c>
      <c r="CE99">
        <v>512.02</v>
      </c>
      <c r="CF99">
        <v>499.101</v>
      </c>
      <c r="CG99">
        <v>27.000399999999999</v>
      </c>
      <c r="CH99">
        <v>30.061900000000001</v>
      </c>
      <c r="CI99">
        <v>30.001100000000001</v>
      </c>
      <c r="CJ99">
        <v>29.7605</v>
      </c>
      <c r="CK99">
        <v>29.778600000000001</v>
      </c>
      <c r="CL99">
        <v>19.783300000000001</v>
      </c>
      <c r="CM99">
        <v>35.011099999999999</v>
      </c>
      <c r="CN99">
        <v>0</v>
      </c>
      <c r="CO99">
        <v>27</v>
      </c>
      <c r="CP99">
        <v>410</v>
      </c>
      <c r="CQ99">
        <v>13</v>
      </c>
      <c r="CR99">
        <v>99.107799999999997</v>
      </c>
      <c r="CS99">
        <v>106</v>
      </c>
    </row>
    <row r="100" spans="1:97" x14ac:dyDescent="0.25">
      <c r="A100">
        <v>84</v>
      </c>
      <c r="B100">
        <v>1589549234.5999999</v>
      </c>
      <c r="C100">
        <v>7804.2999999523199</v>
      </c>
      <c r="D100" t="s">
        <v>403</v>
      </c>
      <c r="E100" t="s">
        <v>404</v>
      </c>
      <c r="F100">
        <v>1589549226.2451601</v>
      </c>
      <c r="G100">
        <f t="shared" si="29"/>
        <v>3.5577737730091219E-4</v>
      </c>
      <c r="H100">
        <f t="shared" si="30"/>
        <v>-1.4142295550609276</v>
      </c>
      <c r="I100">
        <f t="shared" si="31"/>
        <v>412.14103225806502</v>
      </c>
      <c r="J100">
        <f t="shared" si="32"/>
        <v>537.56795815081318</v>
      </c>
      <c r="K100">
        <f t="shared" si="33"/>
        <v>54.840692554431236</v>
      </c>
      <c r="L100">
        <f t="shared" si="34"/>
        <v>42.045102012552455</v>
      </c>
      <c r="M100">
        <f t="shared" si="35"/>
        <v>1.5928443633194022E-2</v>
      </c>
      <c r="N100">
        <f t="shared" si="36"/>
        <v>2.7969970511175362</v>
      </c>
      <c r="O100">
        <f t="shared" si="37"/>
        <v>1.5878220823097196E-2</v>
      </c>
      <c r="P100">
        <f t="shared" si="38"/>
        <v>9.928387061183196E-3</v>
      </c>
      <c r="Q100">
        <f t="shared" si="39"/>
        <v>-8.2392853214225768E-3</v>
      </c>
      <c r="R100">
        <f t="shared" si="40"/>
        <v>27.165274472312813</v>
      </c>
      <c r="S100">
        <f t="shared" si="41"/>
        <v>27.1962612903226</v>
      </c>
      <c r="T100">
        <f t="shared" si="42"/>
        <v>3.6206245023623249</v>
      </c>
      <c r="U100">
        <f t="shared" si="43"/>
        <v>38.269263553338156</v>
      </c>
      <c r="V100">
        <f t="shared" si="44"/>
        <v>1.3909293563718415</v>
      </c>
      <c r="W100">
        <f t="shared" si="45"/>
        <v>3.6345861592900008</v>
      </c>
      <c r="X100">
        <f t="shared" si="46"/>
        <v>2.2296951459904832</v>
      </c>
      <c r="Y100">
        <f t="shared" si="47"/>
        <v>-15.689782338970227</v>
      </c>
      <c r="Z100">
        <f t="shared" si="48"/>
        <v>9.8982593724201102</v>
      </c>
      <c r="AA100">
        <f t="shared" si="49"/>
        <v>0.76548433988130127</v>
      </c>
      <c r="AB100">
        <f t="shared" si="50"/>
        <v>-5.0342779119902374</v>
      </c>
      <c r="AC100">
        <v>-1.2264643897890899E-3</v>
      </c>
      <c r="AD100">
        <v>2.3688119032975501E-2</v>
      </c>
      <c r="AE100">
        <v>2.6847134206092602</v>
      </c>
      <c r="AF100">
        <v>0</v>
      </c>
      <c r="AG100">
        <v>0</v>
      </c>
      <c r="AH100">
        <f t="shared" si="51"/>
        <v>1</v>
      </c>
      <c r="AI100">
        <f t="shared" si="52"/>
        <v>0</v>
      </c>
      <c r="AJ100">
        <f t="shared" si="53"/>
        <v>53882.378967598182</v>
      </c>
      <c r="AK100">
        <f t="shared" si="54"/>
        <v>-4.3115046161290298E-2</v>
      </c>
      <c r="AL100">
        <f t="shared" si="55"/>
        <v>-2.1126372619032247E-2</v>
      </c>
      <c r="AM100">
        <f t="shared" si="56"/>
        <v>0.49</v>
      </c>
      <c r="AN100">
        <f t="shared" si="57"/>
        <v>0.39</v>
      </c>
      <c r="AO100">
        <v>8.35</v>
      </c>
      <c r="AP100">
        <v>0.5</v>
      </c>
      <c r="AQ100" t="s">
        <v>195</v>
      </c>
      <c r="AR100">
        <v>1589549226.2451601</v>
      </c>
      <c r="AS100">
        <v>412.14103225806502</v>
      </c>
      <c r="AT100">
        <v>410.023741935484</v>
      </c>
      <c r="AU100">
        <v>13.634383870967699</v>
      </c>
      <c r="AV100">
        <v>13.048225806451599</v>
      </c>
      <c r="AW100">
        <v>499.90558064516102</v>
      </c>
      <c r="AX100">
        <v>101.918096774194</v>
      </c>
      <c r="AY100">
        <v>9.8200370967742007E-2</v>
      </c>
      <c r="AZ100">
        <v>27.261903225806499</v>
      </c>
      <c r="BA100">
        <v>27.1962612903226</v>
      </c>
      <c r="BB100">
        <v>27.458148387096799</v>
      </c>
      <c r="BC100">
        <v>10007.3548387097</v>
      </c>
      <c r="BD100">
        <v>-4.3115046161290298E-2</v>
      </c>
      <c r="BE100">
        <v>0.282605</v>
      </c>
      <c r="BF100">
        <v>1589549212.5999999</v>
      </c>
      <c r="BG100" t="s">
        <v>402</v>
      </c>
      <c r="BH100">
        <v>15</v>
      </c>
      <c r="BI100">
        <v>-0.98099999999999998</v>
      </c>
      <c r="BJ100">
        <v>2.8000000000000001E-2</v>
      </c>
      <c r="BK100">
        <v>410</v>
      </c>
      <c r="BL100">
        <v>13</v>
      </c>
      <c r="BM100">
        <v>0.28000000000000003</v>
      </c>
      <c r="BN100">
        <v>0.21</v>
      </c>
      <c r="BO100">
        <v>1.4788751377</v>
      </c>
      <c r="BP100">
        <v>6.2034775013907497</v>
      </c>
      <c r="BQ100">
        <v>0.88502455618832698</v>
      </c>
      <c r="BR100">
        <v>0</v>
      </c>
      <c r="BS100">
        <v>0.39365097460784298</v>
      </c>
      <c r="BT100">
        <v>1.87223406297426</v>
      </c>
      <c r="BU100">
        <v>0.26323934799851501</v>
      </c>
      <c r="BV100">
        <v>0</v>
      </c>
      <c r="BW100">
        <v>0</v>
      </c>
      <c r="BX100">
        <v>2</v>
      </c>
      <c r="BY100" t="s">
        <v>197</v>
      </c>
      <c r="BZ100">
        <v>100</v>
      </c>
      <c r="CA100">
        <v>100</v>
      </c>
      <c r="CB100">
        <v>-0.98099999999999998</v>
      </c>
      <c r="CC100">
        <v>2.8000000000000001E-2</v>
      </c>
      <c r="CD100">
        <v>2</v>
      </c>
      <c r="CE100">
        <v>512.28599999999994</v>
      </c>
      <c r="CF100">
        <v>499.142</v>
      </c>
      <c r="CG100">
        <v>27.000399999999999</v>
      </c>
      <c r="CH100">
        <v>30.0749</v>
      </c>
      <c r="CI100">
        <v>30.001100000000001</v>
      </c>
      <c r="CJ100">
        <v>29.772500000000001</v>
      </c>
      <c r="CK100">
        <v>29.791399999999999</v>
      </c>
      <c r="CL100">
        <v>19.782399999999999</v>
      </c>
      <c r="CM100">
        <v>35.011099999999999</v>
      </c>
      <c r="CN100">
        <v>0</v>
      </c>
      <c r="CO100">
        <v>27</v>
      </c>
      <c r="CP100">
        <v>410</v>
      </c>
      <c r="CQ100">
        <v>13</v>
      </c>
      <c r="CR100">
        <v>99.105599999999995</v>
      </c>
      <c r="CS100">
        <v>105.998</v>
      </c>
    </row>
    <row r="101" spans="1:97" x14ac:dyDescent="0.25">
      <c r="A101">
        <v>85</v>
      </c>
      <c r="B101">
        <v>1589549239.5999999</v>
      </c>
      <c r="C101">
        <v>7809.2999999523199</v>
      </c>
      <c r="D101" t="s">
        <v>405</v>
      </c>
      <c r="E101" t="s">
        <v>406</v>
      </c>
      <c r="F101">
        <v>1589549231.03548</v>
      </c>
      <c r="G101">
        <f t="shared" si="29"/>
        <v>3.5679820564768434E-4</v>
      </c>
      <c r="H101">
        <f t="shared" si="30"/>
        <v>-1.4244431034818414</v>
      </c>
      <c r="I101">
        <f t="shared" si="31"/>
        <v>412.13980645161303</v>
      </c>
      <c r="J101">
        <f t="shared" si="32"/>
        <v>538.19969873166281</v>
      </c>
      <c r="K101">
        <f t="shared" si="33"/>
        <v>54.905149833782488</v>
      </c>
      <c r="L101">
        <f t="shared" si="34"/>
        <v>42.04498419270606</v>
      </c>
      <c r="M101">
        <f t="shared" si="35"/>
        <v>1.5970973620367944E-2</v>
      </c>
      <c r="N101">
        <f t="shared" si="36"/>
        <v>2.7963846883070005</v>
      </c>
      <c r="O101">
        <f t="shared" si="37"/>
        <v>1.5920471695821253E-2</v>
      </c>
      <c r="P101">
        <f t="shared" si="38"/>
        <v>9.9548188220821791E-3</v>
      </c>
      <c r="Q101">
        <f t="shared" si="39"/>
        <v>-6.9842537019387026E-3</v>
      </c>
      <c r="R101">
        <f t="shared" si="40"/>
        <v>27.165662858576621</v>
      </c>
      <c r="S101">
        <f t="shared" si="41"/>
        <v>27.196132258064502</v>
      </c>
      <c r="T101">
        <f t="shared" si="42"/>
        <v>3.6205971041181213</v>
      </c>
      <c r="U101">
        <f t="shared" si="43"/>
        <v>38.254070097408963</v>
      </c>
      <c r="V101">
        <f t="shared" si="44"/>
        <v>1.3904323483703869</v>
      </c>
      <c r="W101">
        <f t="shared" si="45"/>
        <v>3.634730487056236</v>
      </c>
      <c r="X101">
        <f t="shared" si="46"/>
        <v>2.2301647557477344</v>
      </c>
      <c r="Y101">
        <f t="shared" si="47"/>
        <v>-15.73480086906288</v>
      </c>
      <c r="Z101">
        <f t="shared" si="48"/>
        <v>10.017671878772783</v>
      </c>
      <c r="AA101">
        <f t="shared" si="49"/>
        <v>0.77489090983969422</v>
      </c>
      <c r="AB101">
        <f t="shared" si="50"/>
        <v>-4.949222334152342</v>
      </c>
      <c r="AC101">
        <v>-1.2260471334631299E-3</v>
      </c>
      <c r="AD101">
        <v>2.3680060081081901E-2</v>
      </c>
      <c r="AE101">
        <v>2.6841392578928498</v>
      </c>
      <c r="AF101">
        <v>0</v>
      </c>
      <c r="AG101">
        <v>0</v>
      </c>
      <c r="AH101">
        <f t="shared" si="51"/>
        <v>1</v>
      </c>
      <c r="AI101">
        <f t="shared" si="52"/>
        <v>0</v>
      </c>
      <c r="AJ101">
        <f t="shared" si="53"/>
        <v>53864.656052513026</v>
      </c>
      <c r="AK101">
        <f t="shared" si="54"/>
        <v>-3.6547638419354801E-2</v>
      </c>
      <c r="AL101">
        <f t="shared" si="55"/>
        <v>-1.7908342825483852E-2</v>
      </c>
      <c r="AM101">
        <f t="shared" si="56"/>
        <v>0.49</v>
      </c>
      <c r="AN101">
        <f t="shared" si="57"/>
        <v>0.39</v>
      </c>
      <c r="AO101">
        <v>8.35</v>
      </c>
      <c r="AP101">
        <v>0.5</v>
      </c>
      <c r="AQ101" t="s">
        <v>195</v>
      </c>
      <c r="AR101">
        <v>1589549231.03548</v>
      </c>
      <c r="AS101">
        <v>412.13980645161303</v>
      </c>
      <c r="AT101">
        <v>410.00629032258098</v>
      </c>
      <c r="AU101">
        <v>13.629509677419399</v>
      </c>
      <c r="AV101">
        <v>13.041703225806501</v>
      </c>
      <c r="AW101">
        <v>499.93651612903199</v>
      </c>
      <c r="AX101">
        <v>101.91709677419399</v>
      </c>
      <c r="AY101">
        <v>9.9217919354838702E-2</v>
      </c>
      <c r="AZ101">
        <v>27.2625806451613</v>
      </c>
      <c r="BA101">
        <v>27.196132258064502</v>
      </c>
      <c r="BB101">
        <v>27.458251612903201</v>
      </c>
      <c r="BC101">
        <v>10004.0483870968</v>
      </c>
      <c r="BD101">
        <v>-3.6547638419354801E-2</v>
      </c>
      <c r="BE101">
        <v>0.282605</v>
      </c>
      <c r="BF101">
        <v>1589549212.5999999</v>
      </c>
      <c r="BG101" t="s">
        <v>402</v>
      </c>
      <c r="BH101">
        <v>15</v>
      </c>
      <c r="BI101">
        <v>-0.98099999999999998</v>
      </c>
      <c r="BJ101">
        <v>2.8000000000000001E-2</v>
      </c>
      <c r="BK101">
        <v>410</v>
      </c>
      <c r="BL101">
        <v>13</v>
      </c>
      <c r="BM101">
        <v>0.28000000000000003</v>
      </c>
      <c r="BN101">
        <v>0.21</v>
      </c>
      <c r="BO101">
        <v>1.88644777843137</v>
      </c>
      <c r="BP101">
        <v>2.97190241643347</v>
      </c>
      <c r="BQ101">
        <v>0.54829678537730797</v>
      </c>
      <c r="BR101">
        <v>0</v>
      </c>
      <c r="BS101">
        <v>0.51391408196078403</v>
      </c>
      <c r="BT101">
        <v>0.841296068336152</v>
      </c>
      <c r="BU101">
        <v>0.15735218627620001</v>
      </c>
      <c r="BV101">
        <v>0</v>
      </c>
      <c r="BW101">
        <v>0</v>
      </c>
      <c r="BX101">
        <v>2</v>
      </c>
      <c r="BY101" t="s">
        <v>197</v>
      </c>
      <c r="BZ101">
        <v>100</v>
      </c>
      <c r="CA101">
        <v>100</v>
      </c>
      <c r="CB101">
        <v>-0.98099999999999998</v>
      </c>
      <c r="CC101">
        <v>2.8000000000000001E-2</v>
      </c>
      <c r="CD101">
        <v>2</v>
      </c>
      <c r="CE101">
        <v>512.30399999999997</v>
      </c>
      <c r="CF101">
        <v>499.18400000000003</v>
      </c>
      <c r="CG101">
        <v>27.000299999999999</v>
      </c>
      <c r="CH101">
        <v>30.087900000000001</v>
      </c>
      <c r="CI101">
        <v>30.001000000000001</v>
      </c>
      <c r="CJ101">
        <v>29.785299999999999</v>
      </c>
      <c r="CK101">
        <v>29.804200000000002</v>
      </c>
      <c r="CL101">
        <v>19.7819</v>
      </c>
      <c r="CM101">
        <v>35.011099999999999</v>
      </c>
      <c r="CN101">
        <v>0</v>
      </c>
      <c r="CO101">
        <v>27</v>
      </c>
      <c r="CP101">
        <v>410</v>
      </c>
      <c r="CQ101">
        <v>13</v>
      </c>
      <c r="CR101">
        <v>99.105099999999993</v>
      </c>
      <c r="CS101">
        <v>105.996</v>
      </c>
    </row>
    <row r="102" spans="1:97" x14ac:dyDescent="0.25">
      <c r="A102">
        <v>86</v>
      </c>
      <c r="B102">
        <v>1589549244.5999999</v>
      </c>
      <c r="C102">
        <v>7814.2999999523199</v>
      </c>
      <c r="D102" t="s">
        <v>407</v>
      </c>
      <c r="E102" t="s">
        <v>408</v>
      </c>
      <c r="F102">
        <v>1589549235.9709699</v>
      </c>
      <c r="G102">
        <f t="shared" si="29"/>
        <v>3.5039951153713794E-4</v>
      </c>
      <c r="H102">
        <f t="shared" si="30"/>
        <v>-1.4221178945026007</v>
      </c>
      <c r="I102">
        <f t="shared" si="31"/>
        <v>412.139322580645</v>
      </c>
      <c r="J102">
        <f t="shared" si="32"/>
        <v>540.54762785470837</v>
      </c>
      <c r="K102">
        <f t="shared" si="33"/>
        <v>55.144292153506626</v>
      </c>
      <c r="L102">
        <f t="shared" si="34"/>
        <v>42.044641473191582</v>
      </c>
      <c r="M102">
        <f t="shared" si="35"/>
        <v>1.5681923982121943E-2</v>
      </c>
      <c r="N102">
        <f t="shared" si="36"/>
        <v>2.7958215918324831</v>
      </c>
      <c r="O102">
        <f t="shared" si="37"/>
        <v>1.5633220744252507E-2</v>
      </c>
      <c r="P102">
        <f t="shared" si="38"/>
        <v>9.7751260775805759E-3</v>
      </c>
      <c r="Q102">
        <f t="shared" si="39"/>
        <v>-5.9301319235516223E-3</v>
      </c>
      <c r="R102">
        <f t="shared" si="40"/>
        <v>27.167856649220781</v>
      </c>
      <c r="S102">
        <f t="shared" si="41"/>
        <v>27.195022580645201</v>
      </c>
      <c r="T102">
        <f t="shared" si="42"/>
        <v>3.6203614866881448</v>
      </c>
      <c r="U102">
        <f t="shared" si="43"/>
        <v>38.239934485925957</v>
      </c>
      <c r="V102">
        <f t="shared" si="44"/>
        <v>1.3899566660698348</v>
      </c>
      <c r="W102">
        <f t="shared" si="45"/>
        <v>3.6348301448617866</v>
      </c>
      <c r="X102">
        <f t="shared" si="46"/>
        <v>2.2304048206183102</v>
      </c>
      <c r="Y102">
        <f t="shared" si="47"/>
        <v>-15.452618458787784</v>
      </c>
      <c r="Z102">
        <f t="shared" si="48"/>
        <v>10.253416452250294</v>
      </c>
      <c r="AA102">
        <f t="shared" si="49"/>
        <v>0.79328351412286002</v>
      </c>
      <c r="AB102">
        <f t="shared" si="50"/>
        <v>-4.411848624338182</v>
      </c>
      <c r="AC102">
        <v>-1.2256635255394699E-3</v>
      </c>
      <c r="AD102">
        <v>2.3672651019528E-2</v>
      </c>
      <c r="AE102">
        <v>2.6836112809788499</v>
      </c>
      <c r="AF102">
        <v>0</v>
      </c>
      <c r="AG102">
        <v>0</v>
      </c>
      <c r="AH102">
        <f t="shared" si="51"/>
        <v>1</v>
      </c>
      <c r="AI102">
        <f t="shared" si="52"/>
        <v>0</v>
      </c>
      <c r="AJ102">
        <f t="shared" si="53"/>
        <v>53848.3835444367</v>
      </c>
      <c r="AK102">
        <f t="shared" si="54"/>
        <v>-3.10315642258065E-2</v>
      </c>
      <c r="AL102">
        <f t="shared" si="55"/>
        <v>-1.5205466470645185E-2</v>
      </c>
      <c r="AM102">
        <f t="shared" si="56"/>
        <v>0.49</v>
      </c>
      <c r="AN102">
        <f t="shared" si="57"/>
        <v>0.39</v>
      </c>
      <c r="AO102">
        <v>8.35</v>
      </c>
      <c r="AP102">
        <v>0.5</v>
      </c>
      <c r="AQ102" t="s">
        <v>195</v>
      </c>
      <c r="AR102">
        <v>1589549235.9709699</v>
      </c>
      <c r="AS102">
        <v>412.139322580645</v>
      </c>
      <c r="AT102">
        <v>410.00545161290302</v>
      </c>
      <c r="AU102">
        <v>13.6249419354839</v>
      </c>
      <c r="AV102">
        <v>13.0477193548387</v>
      </c>
      <c r="AW102">
        <v>499.97551612903197</v>
      </c>
      <c r="AX102">
        <v>101.915935483871</v>
      </c>
      <c r="AY102">
        <v>9.9667419354838693E-2</v>
      </c>
      <c r="AZ102">
        <v>27.263048387096799</v>
      </c>
      <c r="BA102">
        <v>27.195022580645201</v>
      </c>
      <c r="BB102">
        <v>27.459325806451599</v>
      </c>
      <c r="BC102">
        <v>10001.032258064501</v>
      </c>
      <c r="BD102">
        <v>-3.10315642258065E-2</v>
      </c>
      <c r="BE102">
        <v>0.282605</v>
      </c>
      <c r="BF102">
        <v>1589549212.5999999</v>
      </c>
      <c r="BG102" t="s">
        <v>402</v>
      </c>
      <c r="BH102">
        <v>15</v>
      </c>
      <c r="BI102">
        <v>-0.98099999999999998</v>
      </c>
      <c r="BJ102">
        <v>2.8000000000000001E-2</v>
      </c>
      <c r="BK102">
        <v>410</v>
      </c>
      <c r="BL102">
        <v>13</v>
      </c>
      <c r="BM102">
        <v>0.28000000000000003</v>
      </c>
      <c r="BN102">
        <v>0.21</v>
      </c>
      <c r="BO102">
        <v>2.1216456862745101</v>
      </c>
      <c r="BP102">
        <v>9.9577194570147506E-2</v>
      </c>
      <c r="BQ102">
        <v>2.6433581379166699E-2</v>
      </c>
      <c r="BR102">
        <v>1</v>
      </c>
      <c r="BS102">
        <v>0.58037082352941205</v>
      </c>
      <c r="BT102">
        <v>-3.74973610859708E-2</v>
      </c>
      <c r="BU102">
        <v>1.6059462776043702E-2</v>
      </c>
      <c r="BV102">
        <v>1</v>
      </c>
      <c r="BW102">
        <v>2</v>
      </c>
      <c r="BX102">
        <v>2</v>
      </c>
      <c r="BY102" t="s">
        <v>200</v>
      </c>
      <c r="BZ102">
        <v>100</v>
      </c>
      <c r="CA102">
        <v>100</v>
      </c>
      <c r="CB102">
        <v>-0.98099999999999998</v>
      </c>
      <c r="CC102">
        <v>2.8000000000000001E-2</v>
      </c>
      <c r="CD102">
        <v>2</v>
      </c>
      <c r="CE102">
        <v>512.63</v>
      </c>
      <c r="CF102">
        <v>499.09899999999999</v>
      </c>
      <c r="CG102">
        <v>27.000399999999999</v>
      </c>
      <c r="CH102">
        <v>30.100899999999999</v>
      </c>
      <c r="CI102">
        <v>30.001100000000001</v>
      </c>
      <c r="CJ102">
        <v>29.798200000000001</v>
      </c>
      <c r="CK102">
        <v>29.819600000000001</v>
      </c>
      <c r="CL102">
        <v>19.782399999999999</v>
      </c>
      <c r="CM102">
        <v>35.011099999999999</v>
      </c>
      <c r="CN102">
        <v>0</v>
      </c>
      <c r="CO102">
        <v>27</v>
      </c>
      <c r="CP102">
        <v>410</v>
      </c>
      <c r="CQ102">
        <v>13</v>
      </c>
      <c r="CR102">
        <v>99.104699999999994</v>
      </c>
      <c r="CS102">
        <v>105.994</v>
      </c>
    </row>
    <row r="103" spans="1:97" x14ac:dyDescent="0.25">
      <c r="A103">
        <v>87</v>
      </c>
      <c r="B103">
        <v>1589549249.5999999</v>
      </c>
      <c r="C103">
        <v>7819.2999999523199</v>
      </c>
      <c r="D103" t="s">
        <v>409</v>
      </c>
      <c r="E103" t="s">
        <v>410</v>
      </c>
      <c r="F103">
        <v>1589549240.9709699</v>
      </c>
      <c r="G103">
        <f t="shared" si="29"/>
        <v>3.4471032687162316E-4</v>
      </c>
      <c r="H103">
        <f t="shared" si="30"/>
        <v>-1.414813014617827</v>
      </c>
      <c r="I103">
        <f t="shared" si="31"/>
        <v>412.13448387096798</v>
      </c>
      <c r="J103">
        <f t="shared" si="32"/>
        <v>542.18386937762693</v>
      </c>
      <c r="K103">
        <f t="shared" si="33"/>
        <v>55.311053823792065</v>
      </c>
      <c r="L103">
        <f t="shared" si="34"/>
        <v>42.044025850851924</v>
      </c>
      <c r="M103">
        <f t="shared" si="35"/>
        <v>1.5423212746024229E-2</v>
      </c>
      <c r="N103">
        <f t="shared" si="36"/>
        <v>2.7955123817598442</v>
      </c>
      <c r="O103">
        <f t="shared" si="37"/>
        <v>1.5376095408134376E-2</v>
      </c>
      <c r="P103">
        <f t="shared" si="38"/>
        <v>9.6142808672467772E-3</v>
      </c>
      <c r="Q103">
        <f t="shared" si="39"/>
        <v>-5.1897349404193514E-3</v>
      </c>
      <c r="R103">
        <f t="shared" si="40"/>
        <v>27.169838526918014</v>
      </c>
      <c r="S103">
        <f t="shared" si="41"/>
        <v>27.196112903225799</v>
      </c>
      <c r="T103">
        <f t="shared" si="42"/>
        <v>3.6205929943971031</v>
      </c>
      <c r="U103">
        <f t="shared" si="43"/>
        <v>38.232323591656382</v>
      </c>
      <c r="V103">
        <f t="shared" si="44"/>
        <v>1.3897160231716106</v>
      </c>
      <c r="W103">
        <f t="shared" si="45"/>
        <v>3.634924306496754</v>
      </c>
      <c r="X103">
        <f t="shared" si="46"/>
        <v>2.2308769712254923</v>
      </c>
      <c r="Y103">
        <f t="shared" si="47"/>
        <v>-15.201725415038581</v>
      </c>
      <c r="Z103">
        <f t="shared" si="48"/>
        <v>10.154562955013169</v>
      </c>
      <c r="AA103">
        <f t="shared" si="49"/>
        <v>0.78572835741829739</v>
      </c>
      <c r="AB103">
        <f t="shared" si="50"/>
        <v>-4.2666238375475345</v>
      </c>
      <c r="AC103">
        <v>-1.22545290918005E-3</v>
      </c>
      <c r="AD103">
        <v>2.3668583143253898E-2</v>
      </c>
      <c r="AE103">
        <v>2.6833213529739801</v>
      </c>
      <c r="AF103">
        <v>0</v>
      </c>
      <c r="AG103">
        <v>0</v>
      </c>
      <c r="AH103">
        <f t="shared" si="51"/>
        <v>1</v>
      </c>
      <c r="AI103">
        <f t="shared" si="52"/>
        <v>0</v>
      </c>
      <c r="AJ103">
        <f t="shared" si="53"/>
        <v>53839.420229810035</v>
      </c>
      <c r="AK103">
        <f t="shared" si="54"/>
        <v>-2.7157168709677399E-2</v>
      </c>
      <c r="AL103">
        <f t="shared" si="55"/>
        <v>-1.3307012667741926E-2</v>
      </c>
      <c r="AM103">
        <f t="shared" si="56"/>
        <v>0.49</v>
      </c>
      <c r="AN103">
        <f t="shared" si="57"/>
        <v>0.39</v>
      </c>
      <c r="AO103">
        <v>8.35</v>
      </c>
      <c r="AP103">
        <v>0.5</v>
      </c>
      <c r="AQ103" t="s">
        <v>195</v>
      </c>
      <c r="AR103">
        <v>1589549240.9709699</v>
      </c>
      <c r="AS103">
        <v>412.13448387096798</v>
      </c>
      <c r="AT103">
        <v>410.00896774193598</v>
      </c>
      <c r="AU103">
        <v>13.622622580645199</v>
      </c>
      <c r="AV103">
        <v>13.054790322580599</v>
      </c>
      <c r="AW103">
        <v>499.99287096774202</v>
      </c>
      <c r="AX103">
        <v>101.915516129032</v>
      </c>
      <c r="AY103">
        <v>9.9790758064516094E-2</v>
      </c>
      <c r="AZ103">
        <v>27.263490322580601</v>
      </c>
      <c r="BA103">
        <v>27.196112903225799</v>
      </c>
      <c r="BB103">
        <v>27.461241935483901</v>
      </c>
      <c r="BC103">
        <v>9999.3548387096798</v>
      </c>
      <c r="BD103">
        <v>-2.7157168709677399E-2</v>
      </c>
      <c r="BE103">
        <v>0.282605</v>
      </c>
      <c r="BF103">
        <v>1589549212.5999999</v>
      </c>
      <c r="BG103" t="s">
        <v>402</v>
      </c>
      <c r="BH103">
        <v>15</v>
      </c>
      <c r="BI103">
        <v>-0.98099999999999998</v>
      </c>
      <c r="BJ103">
        <v>2.8000000000000001E-2</v>
      </c>
      <c r="BK103">
        <v>410</v>
      </c>
      <c r="BL103">
        <v>13</v>
      </c>
      <c r="BM103">
        <v>0.28000000000000003</v>
      </c>
      <c r="BN103">
        <v>0.21</v>
      </c>
      <c r="BO103">
        <v>2.1293911764705902</v>
      </c>
      <c r="BP103">
        <v>-4.1481122171975901E-2</v>
      </c>
      <c r="BQ103">
        <v>1.5334799543759599E-2</v>
      </c>
      <c r="BR103">
        <v>1</v>
      </c>
      <c r="BS103">
        <v>0.57797033333333303</v>
      </c>
      <c r="BT103">
        <v>-0.12113169230767799</v>
      </c>
      <c r="BU103">
        <v>1.4966520294056899E-2</v>
      </c>
      <c r="BV103">
        <v>0</v>
      </c>
      <c r="BW103">
        <v>1</v>
      </c>
      <c r="BX103">
        <v>2</v>
      </c>
      <c r="BY103" t="s">
        <v>220</v>
      </c>
      <c r="BZ103">
        <v>100</v>
      </c>
      <c r="CA103">
        <v>100</v>
      </c>
      <c r="CB103">
        <v>-0.98099999999999998</v>
      </c>
      <c r="CC103">
        <v>2.8000000000000001E-2</v>
      </c>
      <c r="CD103">
        <v>2</v>
      </c>
      <c r="CE103">
        <v>512.76900000000001</v>
      </c>
      <c r="CF103">
        <v>499.05900000000003</v>
      </c>
      <c r="CG103">
        <v>27.000399999999999</v>
      </c>
      <c r="CH103">
        <v>30.1145</v>
      </c>
      <c r="CI103">
        <v>30.001000000000001</v>
      </c>
      <c r="CJ103">
        <v>29.813199999999998</v>
      </c>
      <c r="CK103">
        <v>29.8325</v>
      </c>
      <c r="CL103">
        <v>19.781600000000001</v>
      </c>
      <c r="CM103">
        <v>35.011099999999999</v>
      </c>
      <c r="CN103">
        <v>0</v>
      </c>
      <c r="CO103">
        <v>27</v>
      </c>
      <c r="CP103">
        <v>410</v>
      </c>
      <c r="CQ103">
        <v>13</v>
      </c>
      <c r="CR103">
        <v>99.104399999999998</v>
      </c>
      <c r="CS103">
        <v>105.99299999999999</v>
      </c>
    </row>
    <row r="104" spans="1:97" x14ac:dyDescent="0.25">
      <c r="A104">
        <v>88</v>
      </c>
      <c r="B104">
        <v>1589549254.5999999</v>
      </c>
      <c r="C104">
        <v>7824.2999999523199</v>
      </c>
      <c r="D104" t="s">
        <v>411</v>
      </c>
      <c r="E104" t="s">
        <v>412</v>
      </c>
      <c r="F104">
        <v>1589549245.9709699</v>
      </c>
      <c r="G104">
        <f t="shared" si="29"/>
        <v>3.4008990507421188E-4</v>
      </c>
      <c r="H104">
        <f t="shared" si="30"/>
        <v>-1.4081345699735135</v>
      </c>
      <c r="I104">
        <f t="shared" si="31"/>
        <v>412.12541935483898</v>
      </c>
      <c r="J104">
        <f t="shared" si="32"/>
        <v>543.46719200568543</v>
      </c>
      <c r="K104">
        <f t="shared" si="33"/>
        <v>55.442323639412393</v>
      </c>
      <c r="L104">
        <f t="shared" si="34"/>
        <v>42.043367504069138</v>
      </c>
      <c r="M104">
        <f t="shared" si="35"/>
        <v>1.5213654186880863E-2</v>
      </c>
      <c r="N104">
        <f t="shared" si="36"/>
        <v>2.7931187059387668</v>
      </c>
      <c r="O104">
        <f t="shared" si="37"/>
        <v>1.5167767319916963E-2</v>
      </c>
      <c r="P104">
        <f t="shared" si="38"/>
        <v>9.4839657223240344E-3</v>
      </c>
      <c r="Q104">
        <f t="shared" si="39"/>
        <v>-7.4544321288387023E-3</v>
      </c>
      <c r="R104">
        <f t="shared" si="40"/>
        <v>27.171525327745719</v>
      </c>
      <c r="S104">
        <f t="shared" si="41"/>
        <v>27.197551612903201</v>
      </c>
      <c r="T104">
        <f t="shared" si="42"/>
        <v>3.6208984947575114</v>
      </c>
      <c r="U104">
        <f t="shared" si="43"/>
        <v>38.23022501823408</v>
      </c>
      <c r="V104">
        <f t="shared" si="44"/>
        <v>1.3896820471163061</v>
      </c>
      <c r="W104">
        <f t="shared" si="45"/>
        <v>3.63503496632178</v>
      </c>
      <c r="X104">
        <f t="shared" si="46"/>
        <v>2.2312164476412053</v>
      </c>
      <c r="Y104">
        <f t="shared" si="47"/>
        <v>-14.997964813772745</v>
      </c>
      <c r="Z104">
        <f t="shared" si="48"/>
        <v>10.007429187518419</v>
      </c>
      <c r="AA104">
        <f t="shared" si="49"/>
        <v>0.77501479268537032</v>
      </c>
      <c r="AB104">
        <f t="shared" si="50"/>
        <v>-4.2229752656977944</v>
      </c>
      <c r="AC104">
        <v>-1.2238232433391201E-3</v>
      </c>
      <c r="AD104">
        <v>2.3637107530308801E-2</v>
      </c>
      <c r="AE104">
        <v>2.6810768741444</v>
      </c>
      <c r="AF104">
        <v>0</v>
      </c>
      <c r="AG104">
        <v>0</v>
      </c>
      <c r="AH104">
        <f t="shared" si="51"/>
        <v>1</v>
      </c>
      <c r="AI104">
        <f t="shared" si="52"/>
        <v>0</v>
      </c>
      <c r="AJ104">
        <f t="shared" si="53"/>
        <v>53770.649930441388</v>
      </c>
      <c r="AK104">
        <f t="shared" si="54"/>
        <v>-3.90080174193548E-2</v>
      </c>
      <c r="AL104">
        <f t="shared" si="55"/>
        <v>-1.911392853548385E-2</v>
      </c>
      <c r="AM104">
        <f t="shared" si="56"/>
        <v>0.49</v>
      </c>
      <c r="AN104">
        <f t="shared" si="57"/>
        <v>0.39</v>
      </c>
      <c r="AO104">
        <v>8.35</v>
      </c>
      <c r="AP104">
        <v>0.5</v>
      </c>
      <c r="AQ104" t="s">
        <v>195</v>
      </c>
      <c r="AR104">
        <v>1589549245.9709699</v>
      </c>
      <c r="AS104">
        <v>412.12541935483898</v>
      </c>
      <c r="AT104">
        <v>410.00790322580599</v>
      </c>
      <c r="AU104">
        <v>13.6222032258065</v>
      </c>
      <c r="AV104">
        <v>13.0619903225806</v>
      </c>
      <c r="AW104">
        <v>500.00045161290302</v>
      </c>
      <c r="AX104">
        <v>101.915935483871</v>
      </c>
      <c r="AY104">
        <v>0.100017741935484</v>
      </c>
      <c r="AZ104">
        <v>27.264009677419399</v>
      </c>
      <c r="BA104">
        <v>27.197551612903201</v>
      </c>
      <c r="BB104">
        <v>27.463045161290299</v>
      </c>
      <c r="BC104">
        <v>9986.0161290322594</v>
      </c>
      <c r="BD104">
        <v>-3.90080174193548E-2</v>
      </c>
      <c r="BE104">
        <v>0.282605</v>
      </c>
      <c r="BF104">
        <v>1589549212.5999999</v>
      </c>
      <c r="BG104" t="s">
        <v>402</v>
      </c>
      <c r="BH104">
        <v>15</v>
      </c>
      <c r="BI104">
        <v>-0.98099999999999998</v>
      </c>
      <c r="BJ104">
        <v>2.8000000000000001E-2</v>
      </c>
      <c r="BK104">
        <v>410</v>
      </c>
      <c r="BL104">
        <v>13</v>
      </c>
      <c r="BM104">
        <v>0.28000000000000003</v>
      </c>
      <c r="BN104">
        <v>0.21</v>
      </c>
      <c r="BO104">
        <v>2.1263176470588201</v>
      </c>
      <c r="BP104">
        <v>-0.116058244343895</v>
      </c>
      <c r="BQ104">
        <v>1.6290913934356398E-2</v>
      </c>
      <c r="BR104">
        <v>0</v>
      </c>
      <c r="BS104">
        <v>0.56860647058823499</v>
      </c>
      <c r="BT104">
        <v>-0.102102689592767</v>
      </c>
      <c r="BU104">
        <v>1.2641441616029699E-2</v>
      </c>
      <c r="BV104">
        <v>0</v>
      </c>
      <c r="BW104">
        <v>0</v>
      </c>
      <c r="BX104">
        <v>2</v>
      </c>
      <c r="BY104" t="s">
        <v>197</v>
      </c>
      <c r="BZ104">
        <v>100</v>
      </c>
      <c r="CA104">
        <v>100</v>
      </c>
      <c r="CB104">
        <v>-0.98099999999999998</v>
      </c>
      <c r="CC104">
        <v>2.8000000000000001E-2</v>
      </c>
      <c r="CD104">
        <v>2</v>
      </c>
      <c r="CE104">
        <v>512.77700000000004</v>
      </c>
      <c r="CF104">
        <v>499.19</v>
      </c>
      <c r="CG104">
        <v>27.000399999999999</v>
      </c>
      <c r="CH104">
        <v>30.126999999999999</v>
      </c>
      <c r="CI104">
        <v>30.001000000000001</v>
      </c>
      <c r="CJ104">
        <v>29.826499999999999</v>
      </c>
      <c r="CK104">
        <v>29.847799999999999</v>
      </c>
      <c r="CL104">
        <v>19.782599999999999</v>
      </c>
      <c r="CM104">
        <v>35.288499999999999</v>
      </c>
      <c r="CN104">
        <v>0</v>
      </c>
      <c r="CO104">
        <v>27</v>
      </c>
      <c r="CP104">
        <v>410</v>
      </c>
      <c r="CQ104">
        <v>13</v>
      </c>
      <c r="CR104">
        <v>99.102999999999994</v>
      </c>
      <c r="CS104">
        <v>105.991</v>
      </c>
    </row>
    <row r="105" spans="1:97" x14ac:dyDescent="0.25">
      <c r="A105">
        <v>89</v>
      </c>
      <c r="B105">
        <v>1589549632.5999999</v>
      </c>
      <c r="C105">
        <v>8202.2999999523199</v>
      </c>
      <c r="D105" t="s">
        <v>414</v>
      </c>
      <c r="E105" t="s">
        <v>415</v>
      </c>
      <c r="F105">
        <v>1589549624.6612899</v>
      </c>
      <c r="G105">
        <f t="shared" si="29"/>
        <v>2.399272281387649E-4</v>
      </c>
      <c r="H105">
        <f t="shared" si="30"/>
        <v>-2.8562208636845612</v>
      </c>
      <c r="I105">
        <f t="shared" si="31"/>
        <v>416.14509677419397</v>
      </c>
      <c r="J105">
        <f t="shared" si="32"/>
        <v>795.45565830822932</v>
      </c>
      <c r="K105">
        <f t="shared" si="33"/>
        <v>81.145153238756421</v>
      </c>
      <c r="L105">
        <f t="shared" si="34"/>
        <v>42.451338795071273</v>
      </c>
      <c r="M105">
        <f t="shared" si="35"/>
        <v>1.1457246706954995E-2</v>
      </c>
      <c r="N105">
        <f t="shared" si="36"/>
        <v>2.7944513192933131</v>
      </c>
      <c r="O105">
        <f t="shared" si="37"/>
        <v>1.1431213686885638E-2</v>
      </c>
      <c r="P105">
        <f t="shared" si="38"/>
        <v>7.1468425433032275E-3</v>
      </c>
      <c r="Q105">
        <f t="shared" si="39"/>
        <v>5.3435382061645231E-3</v>
      </c>
      <c r="R105">
        <f t="shared" si="40"/>
        <v>27.453443962496227</v>
      </c>
      <c r="S105">
        <f t="shared" si="41"/>
        <v>27.450148387096799</v>
      </c>
      <c r="T105">
        <f t="shared" si="42"/>
        <v>3.6748857411933584</v>
      </c>
      <c r="U105">
        <f t="shared" si="43"/>
        <v>43.067781532050113</v>
      </c>
      <c r="V105">
        <f t="shared" si="44"/>
        <v>1.5890429853561141</v>
      </c>
      <c r="W105">
        <f t="shared" si="45"/>
        <v>3.6896327807681075</v>
      </c>
      <c r="X105">
        <f t="shared" si="46"/>
        <v>2.0858427558372443</v>
      </c>
      <c r="Y105">
        <f t="shared" si="47"/>
        <v>-10.580790760919532</v>
      </c>
      <c r="Z105">
        <f t="shared" si="48"/>
        <v>10.310110834952985</v>
      </c>
      <c r="AA105">
        <f t="shared" si="49"/>
        <v>0.80009884276311249</v>
      </c>
      <c r="AB105">
        <f t="shared" si="50"/>
        <v>0.53476245500272945</v>
      </c>
      <c r="AC105">
        <v>-1.22511496506684E-3</v>
      </c>
      <c r="AD105">
        <v>2.3662056039453001E-2</v>
      </c>
      <c r="AE105">
        <v>2.68285607959029</v>
      </c>
      <c r="AF105">
        <v>0</v>
      </c>
      <c r="AG105">
        <v>0</v>
      </c>
      <c r="AH105">
        <f t="shared" si="51"/>
        <v>1</v>
      </c>
      <c r="AI105">
        <f t="shared" si="52"/>
        <v>0</v>
      </c>
      <c r="AJ105">
        <f t="shared" si="53"/>
        <v>53779.447372489878</v>
      </c>
      <c r="AK105">
        <f t="shared" si="54"/>
        <v>2.79620000322581E-2</v>
      </c>
      <c r="AL105">
        <f t="shared" si="55"/>
        <v>1.3701380015806468E-2</v>
      </c>
      <c r="AM105">
        <f t="shared" si="56"/>
        <v>0.49</v>
      </c>
      <c r="AN105">
        <f t="shared" si="57"/>
        <v>0.39</v>
      </c>
      <c r="AO105">
        <v>11.13</v>
      </c>
      <c r="AP105">
        <v>0.5</v>
      </c>
      <c r="AQ105" t="s">
        <v>195</v>
      </c>
      <c r="AR105">
        <v>1589549624.6612899</v>
      </c>
      <c r="AS105">
        <v>416.14509677419397</v>
      </c>
      <c r="AT105">
        <v>410.00790322580701</v>
      </c>
      <c r="AU105">
        <v>15.5771870967742</v>
      </c>
      <c r="AV105">
        <v>15.051299999999999</v>
      </c>
      <c r="AW105">
        <v>499.87780645161303</v>
      </c>
      <c r="AX105">
        <v>101.91354838709699</v>
      </c>
      <c r="AY105">
        <v>9.7358683870967799E-2</v>
      </c>
      <c r="AZ105">
        <v>27.518583870967699</v>
      </c>
      <c r="BA105">
        <v>27.450148387096799</v>
      </c>
      <c r="BB105">
        <v>27.721922580645199</v>
      </c>
      <c r="BC105">
        <v>9996.7903225806494</v>
      </c>
      <c r="BD105">
        <v>2.79620000322581E-2</v>
      </c>
      <c r="BE105">
        <v>0.28774651612903202</v>
      </c>
      <c r="BF105">
        <v>1589549609.7</v>
      </c>
      <c r="BG105" t="s">
        <v>416</v>
      </c>
      <c r="BH105">
        <v>16</v>
      </c>
      <c r="BI105">
        <v>-1.079</v>
      </c>
      <c r="BJ105">
        <v>7.1999999999999995E-2</v>
      </c>
      <c r="BK105">
        <v>410</v>
      </c>
      <c r="BL105">
        <v>15</v>
      </c>
      <c r="BM105">
        <v>0.15</v>
      </c>
      <c r="BN105">
        <v>0.18</v>
      </c>
      <c r="BO105">
        <v>4.6117767490196098</v>
      </c>
      <c r="BP105">
        <v>15.8053451069419</v>
      </c>
      <c r="BQ105">
        <v>2.3927072859669201</v>
      </c>
      <c r="BR105">
        <v>0</v>
      </c>
      <c r="BS105">
        <v>0.38143440307843102</v>
      </c>
      <c r="BT105">
        <v>1.5260532961526601</v>
      </c>
      <c r="BU105">
        <v>0.21804423563876099</v>
      </c>
      <c r="BV105">
        <v>0</v>
      </c>
      <c r="BW105">
        <v>0</v>
      </c>
      <c r="BX105">
        <v>2</v>
      </c>
      <c r="BY105" t="s">
        <v>197</v>
      </c>
      <c r="BZ105">
        <v>100</v>
      </c>
      <c r="CA105">
        <v>100</v>
      </c>
      <c r="CB105">
        <v>-1.079</v>
      </c>
      <c r="CC105">
        <v>7.1999999999999995E-2</v>
      </c>
      <c r="CD105">
        <v>2</v>
      </c>
      <c r="CE105">
        <v>513.77599999999995</v>
      </c>
      <c r="CF105">
        <v>496.28</v>
      </c>
      <c r="CG105">
        <v>26.9999</v>
      </c>
      <c r="CH105">
        <v>31.009699999999999</v>
      </c>
      <c r="CI105">
        <v>30.000900000000001</v>
      </c>
      <c r="CJ105">
        <v>30.765699999999999</v>
      </c>
      <c r="CK105">
        <v>30.786999999999999</v>
      </c>
      <c r="CL105">
        <v>19.804200000000002</v>
      </c>
      <c r="CM105">
        <v>28.159500000000001</v>
      </c>
      <c r="CN105">
        <v>0</v>
      </c>
      <c r="CO105">
        <v>27</v>
      </c>
      <c r="CP105">
        <v>410</v>
      </c>
      <c r="CQ105">
        <v>15</v>
      </c>
      <c r="CR105">
        <v>99.004099999999994</v>
      </c>
      <c r="CS105">
        <v>105.854</v>
      </c>
    </row>
    <row r="106" spans="1:97" x14ac:dyDescent="0.25">
      <c r="A106">
        <v>90</v>
      </c>
      <c r="B106">
        <v>1589549637.7</v>
      </c>
      <c r="C106">
        <v>8207.4000000953693</v>
      </c>
      <c r="D106" t="s">
        <v>417</v>
      </c>
      <c r="E106" t="s">
        <v>418</v>
      </c>
      <c r="F106">
        <v>1589549629.3129001</v>
      </c>
      <c r="G106">
        <f t="shared" si="29"/>
        <v>2.4369965045162729E-4</v>
      </c>
      <c r="H106">
        <f t="shared" si="30"/>
        <v>-2.8569827408447752</v>
      </c>
      <c r="I106">
        <f t="shared" si="31"/>
        <v>416.13806451612902</v>
      </c>
      <c r="J106">
        <f t="shared" si="32"/>
        <v>789.47820152582722</v>
      </c>
      <c r="K106">
        <f t="shared" si="33"/>
        <v>80.536247161607108</v>
      </c>
      <c r="L106">
        <f t="shared" si="34"/>
        <v>42.451074586291007</v>
      </c>
      <c r="M106">
        <f t="shared" si="35"/>
        <v>1.1637411996834336E-2</v>
      </c>
      <c r="N106">
        <f t="shared" si="36"/>
        <v>2.7948941022963187</v>
      </c>
      <c r="O106">
        <f t="shared" si="37"/>
        <v>1.1610559080948143E-2</v>
      </c>
      <c r="P106">
        <f t="shared" si="38"/>
        <v>7.2590068435844767E-3</v>
      </c>
      <c r="Q106">
        <f t="shared" si="39"/>
        <v>6.8996735138709738E-3</v>
      </c>
      <c r="R106">
        <f t="shared" si="40"/>
        <v>27.452196601438605</v>
      </c>
      <c r="S106">
        <f t="shared" si="41"/>
        <v>27.4473870967742</v>
      </c>
      <c r="T106">
        <f t="shared" si="42"/>
        <v>3.6742917969001416</v>
      </c>
      <c r="U106">
        <f t="shared" si="43"/>
        <v>43.049407639997916</v>
      </c>
      <c r="V106">
        <f t="shared" si="44"/>
        <v>1.5883425736281014</v>
      </c>
      <c r="W106">
        <f t="shared" si="45"/>
        <v>3.6895805556969989</v>
      </c>
      <c r="X106">
        <f t="shared" si="46"/>
        <v>2.0859492232720402</v>
      </c>
      <c r="Y106">
        <f t="shared" si="47"/>
        <v>-10.747154584916764</v>
      </c>
      <c r="Z106">
        <f t="shared" si="48"/>
        <v>10.691356662011733</v>
      </c>
      <c r="AA106">
        <f t="shared" si="49"/>
        <v>0.82954090602861896</v>
      </c>
      <c r="AB106">
        <f t="shared" si="50"/>
        <v>0.78064265663745935</v>
      </c>
      <c r="AC106">
        <v>-1.2254166131450801E-3</v>
      </c>
      <c r="AD106">
        <v>2.3667882116135699E-2</v>
      </c>
      <c r="AE106">
        <v>2.6832713855886401</v>
      </c>
      <c r="AF106">
        <v>0</v>
      </c>
      <c r="AG106">
        <v>0</v>
      </c>
      <c r="AH106">
        <f t="shared" si="51"/>
        <v>1</v>
      </c>
      <c r="AI106">
        <f t="shared" si="52"/>
        <v>0</v>
      </c>
      <c r="AJ106">
        <f t="shared" si="53"/>
        <v>53792.190222202713</v>
      </c>
      <c r="AK106">
        <f t="shared" si="54"/>
        <v>3.6105041935483903E-2</v>
      </c>
      <c r="AL106">
        <f t="shared" si="55"/>
        <v>1.7691470548387111E-2</v>
      </c>
      <c r="AM106">
        <f t="shared" si="56"/>
        <v>0.49</v>
      </c>
      <c r="AN106">
        <f t="shared" si="57"/>
        <v>0.39</v>
      </c>
      <c r="AO106">
        <v>11.13</v>
      </c>
      <c r="AP106">
        <v>0.5</v>
      </c>
      <c r="AQ106" t="s">
        <v>195</v>
      </c>
      <c r="AR106">
        <v>1589549629.3129001</v>
      </c>
      <c r="AS106">
        <v>416.13806451612902</v>
      </c>
      <c r="AT106">
        <v>410.00338709677402</v>
      </c>
      <c r="AU106">
        <v>15.5701548387097</v>
      </c>
      <c r="AV106">
        <v>15.0360580645161</v>
      </c>
      <c r="AW106">
        <v>499.93654838709699</v>
      </c>
      <c r="AX106">
        <v>101.91348387096799</v>
      </c>
      <c r="AY106">
        <v>9.85121612903226E-2</v>
      </c>
      <c r="AZ106">
        <v>27.5183419354839</v>
      </c>
      <c r="BA106">
        <v>27.4473870967742</v>
      </c>
      <c r="BB106">
        <v>27.721122580645201</v>
      </c>
      <c r="BC106">
        <v>9999.2580645161306</v>
      </c>
      <c r="BD106">
        <v>3.6105041935483903E-2</v>
      </c>
      <c r="BE106">
        <v>0.292450516129032</v>
      </c>
      <c r="BF106">
        <v>1589549609.7</v>
      </c>
      <c r="BG106" t="s">
        <v>416</v>
      </c>
      <c r="BH106">
        <v>16</v>
      </c>
      <c r="BI106">
        <v>-1.079</v>
      </c>
      <c r="BJ106">
        <v>7.1999999999999995E-2</v>
      </c>
      <c r="BK106">
        <v>410</v>
      </c>
      <c r="BL106">
        <v>15</v>
      </c>
      <c r="BM106">
        <v>0.15</v>
      </c>
      <c r="BN106">
        <v>0.18</v>
      </c>
      <c r="BO106">
        <v>5.7752752941176499</v>
      </c>
      <c r="BP106">
        <v>4.60214744870731</v>
      </c>
      <c r="BQ106">
        <v>1.01175545555461</v>
      </c>
      <c r="BR106">
        <v>0</v>
      </c>
      <c r="BS106">
        <v>0.48678568627451002</v>
      </c>
      <c r="BT106">
        <v>0.51647749293783896</v>
      </c>
      <c r="BU106">
        <v>9.6540194655984096E-2</v>
      </c>
      <c r="BV106">
        <v>0</v>
      </c>
      <c r="BW106">
        <v>0</v>
      </c>
      <c r="BX106">
        <v>2</v>
      </c>
      <c r="BY106" t="s">
        <v>197</v>
      </c>
      <c r="BZ106">
        <v>100</v>
      </c>
      <c r="CA106">
        <v>100</v>
      </c>
      <c r="CB106">
        <v>-1.079</v>
      </c>
      <c r="CC106">
        <v>7.1999999999999995E-2</v>
      </c>
      <c r="CD106">
        <v>2</v>
      </c>
      <c r="CE106">
        <v>514.21799999999996</v>
      </c>
      <c r="CF106">
        <v>496.19299999999998</v>
      </c>
      <c r="CG106">
        <v>27</v>
      </c>
      <c r="CH106">
        <v>31.019300000000001</v>
      </c>
      <c r="CI106">
        <v>30.000800000000002</v>
      </c>
      <c r="CJ106">
        <v>30.775500000000001</v>
      </c>
      <c r="CK106">
        <v>30.797699999999999</v>
      </c>
      <c r="CL106">
        <v>19.8049</v>
      </c>
      <c r="CM106">
        <v>28.159500000000001</v>
      </c>
      <c r="CN106">
        <v>0</v>
      </c>
      <c r="CO106">
        <v>27</v>
      </c>
      <c r="CP106">
        <v>410</v>
      </c>
      <c r="CQ106">
        <v>15</v>
      </c>
      <c r="CR106">
        <v>99.004400000000004</v>
      </c>
      <c r="CS106">
        <v>105.85299999999999</v>
      </c>
    </row>
    <row r="107" spans="1:97" x14ac:dyDescent="0.25">
      <c r="A107">
        <v>91</v>
      </c>
      <c r="B107">
        <v>1589549642.5999999</v>
      </c>
      <c r="C107">
        <v>8212.2999999523199</v>
      </c>
      <c r="D107" t="s">
        <v>419</v>
      </c>
      <c r="E107" t="s">
        <v>420</v>
      </c>
      <c r="F107">
        <v>1589549634.1129</v>
      </c>
      <c r="G107">
        <f t="shared" si="29"/>
        <v>2.3990041214911481E-4</v>
      </c>
      <c r="H107">
        <f t="shared" si="30"/>
        <v>-2.859956849295306</v>
      </c>
      <c r="I107">
        <f t="shared" si="31"/>
        <v>416.13835483870997</v>
      </c>
      <c r="J107">
        <f t="shared" si="32"/>
        <v>796.09206140362699</v>
      </c>
      <c r="K107">
        <f t="shared" si="33"/>
        <v>81.210523765757799</v>
      </c>
      <c r="L107">
        <f t="shared" si="34"/>
        <v>42.450886516676469</v>
      </c>
      <c r="M107">
        <f t="shared" si="35"/>
        <v>1.1453347855421117E-2</v>
      </c>
      <c r="N107">
        <f t="shared" si="36"/>
        <v>2.7957809721585711</v>
      </c>
      <c r="O107">
        <f t="shared" si="37"/>
        <v>1.1427344870834136E-2</v>
      </c>
      <c r="P107">
        <f t="shared" si="38"/>
        <v>7.1444218444369802E-3</v>
      </c>
      <c r="Q107">
        <f t="shared" si="39"/>
        <v>4.5597670710967753E-3</v>
      </c>
      <c r="R107">
        <f t="shared" si="40"/>
        <v>27.453223542562569</v>
      </c>
      <c r="S107">
        <f t="shared" si="41"/>
        <v>27.445722580645199</v>
      </c>
      <c r="T107">
        <f t="shared" si="42"/>
        <v>3.6739338055323656</v>
      </c>
      <c r="U107">
        <f t="shared" si="43"/>
        <v>43.028787012722496</v>
      </c>
      <c r="V107">
        <f t="shared" si="44"/>
        <v>1.5875808601068704</v>
      </c>
      <c r="W107">
        <f t="shared" si="45"/>
        <v>3.6895784667075646</v>
      </c>
      <c r="X107">
        <f t="shared" si="46"/>
        <v>2.086352945425495</v>
      </c>
      <c r="Y107">
        <f t="shared" si="47"/>
        <v>-10.579608175775963</v>
      </c>
      <c r="Z107">
        <f t="shared" si="48"/>
        <v>10.944176677868436</v>
      </c>
      <c r="AA107">
        <f t="shared" si="49"/>
        <v>0.84888071530381304</v>
      </c>
      <c r="AB107">
        <f t="shared" si="50"/>
        <v>1.2180089844673834</v>
      </c>
      <c r="AC107">
        <v>-1.22602093821373E-3</v>
      </c>
      <c r="AD107">
        <v>2.3679554142066399E-2</v>
      </c>
      <c r="AE107">
        <v>2.6841032077183802</v>
      </c>
      <c r="AF107">
        <v>0</v>
      </c>
      <c r="AG107">
        <v>0</v>
      </c>
      <c r="AH107">
        <f t="shared" si="51"/>
        <v>1</v>
      </c>
      <c r="AI107">
        <f t="shared" si="52"/>
        <v>0</v>
      </c>
      <c r="AJ107">
        <f t="shared" si="53"/>
        <v>53817.60859235024</v>
      </c>
      <c r="AK107">
        <f t="shared" si="54"/>
        <v>2.3860633548387099E-2</v>
      </c>
      <c r="AL107">
        <f t="shared" si="55"/>
        <v>1.1691710438709679E-2</v>
      </c>
      <c r="AM107">
        <f t="shared" si="56"/>
        <v>0.49</v>
      </c>
      <c r="AN107">
        <f t="shared" si="57"/>
        <v>0.39</v>
      </c>
      <c r="AO107">
        <v>11.13</v>
      </c>
      <c r="AP107">
        <v>0.5</v>
      </c>
      <c r="AQ107" t="s">
        <v>195</v>
      </c>
      <c r="AR107">
        <v>1589549634.1129</v>
      </c>
      <c r="AS107">
        <v>416.13835483870997</v>
      </c>
      <c r="AT107">
        <v>409.99383870967699</v>
      </c>
      <c r="AU107">
        <v>15.562767741935501</v>
      </c>
      <c r="AV107">
        <v>15.0370193548387</v>
      </c>
      <c r="AW107">
        <v>499.96112903225799</v>
      </c>
      <c r="AX107">
        <v>101.912290322581</v>
      </c>
      <c r="AY107">
        <v>9.9182599999999996E-2</v>
      </c>
      <c r="AZ107">
        <v>27.5183322580645</v>
      </c>
      <c r="BA107">
        <v>27.445722580645199</v>
      </c>
      <c r="BB107">
        <v>27.724187096774202</v>
      </c>
      <c r="BC107">
        <v>10004.3064516129</v>
      </c>
      <c r="BD107">
        <v>2.3860633548387099E-2</v>
      </c>
      <c r="BE107">
        <v>0.292450516129032</v>
      </c>
      <c r="BF107">
        <v>1589549609.7</v>
      </c>
      <c r="BG107" t="s">
        <v>416</v>
      </c>
      <c r="BH107">
        <v>16</v>
      </c>
      <c r="BI107">
        <v>-1.079</v>
      </c>
      <c r="BJ107">
        <v>7.1999999999999995E-2</v>
      </c>
      <c r="BK107">
        <v>410</v>
      </c>
      <c r="BL107">
        <v>15</v>
      </c>
      <c r="BM107">
        <v>0.15</v>
      </c>
      <c r="BN107">
        <v>0.18</v>
      </c>
      <c r="BO107">
        <v>6.1421343137254896</v>
      </c>
      <c r="BP107">
        <v>2.0122550677905901E-2</v>
      </c>
      <c r="BQ107">
        <v>1.8825051650050401E-2</v>
      </c>
      <c r="BR107">
        <v>1</v>
      </c>
      <c r="BS107">
        <v>0.52234945098039198</v>
      </c>
      <c r="BT107">
        <v>1.09889547696499E-2</v>
      </c>
      <c r="BU107">
        <v>1.83626530808913E-2</v>
      </c>
      <c r="BV107">
        <v>1</v>
      </c>
      <c r="BW107">
        <v>2</v>
      </c>
      <c r="BX107">
        <v>2</v>
      </c>
      <c r="BY107" t="s">
        <v>200</v>
      </c>
      <c r="BZ107">
        <v>100</v>
      </c>
      <c r="CA107">
        <v>100</v>
      </c>
      <c r="CB107">
        <v>-1.079</v>
      </c>
      <c r="CC107">
        <v>7.1999999999999995E-2</v>
      </c>
      <c r="CD107">
        <v>2</v>
      </c>
      <c r="CE107">
        <v>514.12599999999998</v>
      </c>
      <c r="CF107">
        <v>496.20100000000002</v>
      </c>
      <c r="CG107">
        <v>26.9999</v>
      </c>
      <c r="CH107">
        <v>31.029199999999999</v>
      </c>
      <c r="CI107">
        <v>30.000800000000002</v>
      </c>
      <c r="CJ107">
        <v>30.786200000000001</v>
      </c>
      <c r="CK107">
        <v>30.808399999999999</v>
      </c>
      <c r="CL107">
        <v>19.8063</v>
      </c>
      <c r="CM107">
        <v>28.159500000000001</v>
      </c>
      <c r="CN107">
        <v>0</v>
      </c>
      <c r="CO107">
        <v>27</v>
      </c>
      <c r="CP107">
        <v>410</v>
      </c>
      <c r="CQ107">
        <v>15</v>
      </c>
      <c r="CR107">
        <v>99.003500000000003</v>
      </c>
      <c r="CS107">
        <v>105.852</v>
      </c>
    </row>
    <row r="108" spans="1:97" x14ac:dyDescent="0.25">
      <c r="A108">
        <v>92</v>
      </c>
      <c r="B108">
        <v>1589549647.7</v>
      </c>
      <c r="C108">
        <v>8217.4000000953693</v>
      </c>
      <c r="D108" t="s">
        <v>421</v>
      </c>
      <c r="E108" t="s">
        <v>422</v>
      </c>
      <c r="F108">
        <v>1589549639.0580599</v>
      </c>
      <c r="G108">
        <f t="shared" si="29"/>
        <v>2.3438150894734147E-4</v>
      </c>
      <c r="H108">
        <f t="shared" si="30"/>
        <v>-2.8577381895695813</v>
      </c>
      <c r="I108">
        <f t="shared" si="31"/>
        <v>416.12803225806402</v>
      </c>
      <c r="J108">
        <f t="shared" si="32"/>
        <v>805.07742788822327</v>
      </c>
      <c r="K108">
        <f t="shared" si="33"/>
        <v>82.127021727328042</v>
      </c>
      <c r="L108">
        <f t="shared" si="34"/>
        <v>42.449775341798784</v>
      </c>
      <c r="M108">
        <f t="shared" si="35"/>
        <v>1.1188254665977126E-2</v>
      </c>
      <c r="N108">
        <f t="shared" si="36"/>
        <v>2.796081035851353</v>
      </c>
      <c r="O108">
        <f t="shared" si="37"/>
        <v>1.1163442702853811E-2</v>
      </c>
      <c r="P108">
        <f t="shared" si="38"/>
        <v>6.9793763168844959E-3</v>
      </c>
      <c r="Q108">
        <f t="shared" si="39"/>
        <v>2.257543600335477E-3</v>
      </c>
      <c r="R108">
        <f t="shared" si="40"/>
        <v>27.455101289224618</v>
      </c>
      <c r="S108">
        <f t="shared" si="41"/>
        <v>27.444029032258101</v>
      </c>
      <c r="T108">
        <f t="shared" si="42"/>
        <v>3.6735696013703385</v>
      </c>
      <c r="U108">
        <f t="shared" si="43"/>
        <v>43.012609684367348</v>
      </c>
      <c r="V108">
        <f t="shared" si="44"/>
        <v>1.5870199263844214</v>
      </c>
      <c r="W108">
        <f t="shared" si="45"/>
        <v>3.6896620270897289</v>
      </c>
      <c r="X108">
        <f t="shared" si="46"/>
        <v>2.0865496749859171</v>
      </c>
      <c r="Y108">
        <f t="shared" si="47"/>
        <v>-10.336224544577759</v>
      </c>
      <c r="Z108">
        <f t="shared" si="48"/>
        <v>11.258992567460282</v>
      </c>
      <c r="AA108">
        <f t="shared" si="49"/>
        <v>0.87319987176930114</v>
      </c>
      <c r="AB108">
        <f t="shared" si="50"/>
        <v>1.7982254382521603</v>
      </c>
      <c r="AC108">
        <v>-1.2262254481603899E-3</v>
      </c>
      <c r="AD108">
        <v>2.36835040781593E-2</v>
      </c>
      <c r="AE108">
        <v>2.6843846426806599</v>
      </c>
      <c r="AF108">
        <v>0</v>
      </c>
      <c r="AG108">
        <v>0</v>
      </c>
      <c r="AH108">
        <f t="shared" si="51"/>
        <v>1</v>
      </c>
      <c r="AI108">
        <f t="shared" si="52"/>
        <v>0</v>
      </c>
      <c r="AJ108">
        <f t="shared" si="53"/>
        <v>53826.135818083065</v>
      </c>
      <c r="AK108">
        <f t="shared" si="54"/>
        <v>1.18134149677419E-2</v>
      </c>
      <c r="AL108">
        <f t="shared" si="55"/>
        <v>5.7885733341935305E-3</v>
      </c>
      <c r="AM108">
        <f t="shared" si="56"/>
        <v>0.49</v>
      </c>
      <c r="AN108">
        <f t="shared" si="57"/>
        <v>0.39</v>
      </c>
      <c r="AO108">
        <v>11.13</v>
      </c>
      <c r="AP108">
        <v>0.5</v>
      </c>
      <c r="AQ108" t="s">
        <v>195</v>
      </c>
      <c r="AR108">
        <v>1589549639.0580599</v>
      </c>
      <c r="AS108">
        <v>416.12803225806402</v>
      </c>
      <c r="AT108">
        <v>409.98374193548398</v>
      </c>
      <c r="AU108">
        <v>15.557290322580601</v>
      </c>
      <c r="AV108">
        <v>15.043667741935501</v>
      </c>
      <c r="AW108">
        <v>499.99406451612901</v>
      </c>
      <c r="AX108">
        <v>101.911709677419</v>
      </c>
      <c r="AY108">
        <v>9.9623496774193507E-2</v>
      </c>
      <c r="AZ108">
        <v>27.518719354838701</v>
      </c>
      <c r="BA108">
        <v>27.444029032258101</v>
      </c>
      <c r="BB108">
        <v>27.724893548387101</v>
      </c>
      <c r="BC108">
        <v>10006.032258064501</v>
      </c>
      <c r="BD108">
        <v>1.18134149677419E-2</v>
      </c>
      <c r="BE108">
        <v>0.29121074193548402</v>
      </c>
      <c r="BF108">
        <v>1589549609.7</v>
      </c>
      <c r="BG108" t="s">
        <v>416</v>
      </c>
      <c r="BH108">
        <v>16</v>
      </c>
      <c r="BI108">
        <v>-1.079</v>
      </c>
      <c r="BJ108">
        <v>7.1999999999999995E-2</v>
      </c>
      <c r="BK108">
        <v>410</v>
      </c>
      <c r="BL108">
        <v>15</v>
      </c>
      <c r="BM108">
        <v>0.15</v>
      </c>
      <c r="BN108">
        <v>0.18</v>
      </c>
      <c r="BO108">
        <v>6.1392007843137302</v>
      </c>
      <c r="BP108">
        <v>5.4499337690396103E-2</v>
      </c>
      <c r="BQ108">
        <v>1.6834937626111001E-2</v>
      </c>
      <c r="BR108">
        <v>1</v>
      </c>
      <c r="BS108">
        <v>0.52317817647058795</v>
      </c>
      <c r="BT108">
        <v>-0.12741999930363199</v>
      </c>
      <c r="BU108">
        <v>1.6524019173177099E-2</v>
      </c>
      <c r="BV108">
        <v>0</v>
      </c>
      <c r="BW108">
        <v>1</v>
      </c>
      <c r="BX108">
        <v>2</v>
      </c>
      <c r="BY108" t="s">
        <v>220</v>
      </c>
      <c r="BZ108">
        <v>100</v>
      </c>
      <c r="CA108">
        <v>100</v>
      </c>
      <c r="CB108">
        <v>-1.079</v>
      </c>
      <c r="CC108">
        <v>7.1999999999999995E-2</v>
      </c>
      <c r="CD108">
        <v>2</v>
      </c>
      <c r="CE108">
        <v>514.28700000000003</v>
      </c>
      <c r="CF108">
        <v>496.01</v>
      </c>
      <c r="CG108">
        <v>27</v>
      </c>
      <c r="CH108">
        <v>31.039000000000001</v>
      </c>
      <c r="CI108">
        <v>30.000699999999998</v>
      </c>
      <c r="CJ108">
        <v>30.796299999999999</v>
      </c>
      <c r="CK108">
        <v>30.819600000000001</v>
      </c>
      <c r="CL108">
        <v>19.8065</v>
      </c>
      <c r="CM108">
        <v>28.159500000000001</v>
      </c>
      <c r="CN108">
        <v>0</v>
      </c>
      <c r="CO108">
        <v>27</v>
      </c>
      <c r="CP108">
        <v>410</v>
      </c>
      <c r="CQ108">
        <v>15</v>
      </c>
      <c r="CR108">
        <v>99.000799999999998</v>
      </c>
      <c r="CS108">
        <v>105.851</v>
      </c>
    </row>
    <row r="109" spans="1:97" x14ac:dyDescent="0.25">
      <c r="A109">
        <v>93</v>
      </c>
      <c r="B109">
        <v>1589549652.7</v>
      </c>
      <c r="C109">
        <v>8222.4000000953693</v>
      </c>
      <c r="D109" t="s">
        <v>423</v>
      </c>
      <c r="E109" t="s">
        <v>424</v>
      </c>
      <c r="F109">
        <v>1589549644.0645199</v>
      </c>
      <c r="G109">
        <f t="shared" si="29"/>
        <v>2.2964307389721842E-4</v>
      </c>
      <c r="H109">
        <f t="shared" si="30"/>
        <v>-2.8484895160861745</v>
      </c>
      <c r="I109">
        <f t="shared" si="31"/>
        <v>416.11735483871001</v>
      </c>
      <c r="J109">
        <f t="shared" si="32"/>
        <v>812.10462504321936</v>
      </c>
      <c r="K109">
        <f t="shared" si="33"/>
        <v>82.843827002800182</v>
      </c>
      <c r="L109">
        <f t="shared" si="34"/>
        <v>42.44866128583655</v>
      </c>
      <c r="M109">
        <f t="shared" si="35"/>
        <v>1.0959996739313053E-2</v>
      </c>
      <c r="N109">
        <f t="shared" si="36"/>
        <v>2.7954198744542529</v>
      </c>
      <c r="O109">
        <f t="shared" si="37"/>
        <v>1.0936180073009224E-2</v>
      </c>
      <c r="P109">
        <f t="shared" si="38"/>
        <v>6.8372480237654781E-3</v>
      </c>
      <c r="Q109">
        <f t="shared" si="39"/>
        <v>-3.1567755738580719E-3</v>
      </c>
      <c r="R109">
        <f t="shared" si="40"/>
        <v>27.456198759845602</v>
      </c>
      <c r="S109">
        <f t="shared" si="41"/>
        <v>27.444083870967699</v>
      </c>
      <c r="T109">
        <f t="shared" si="42"/>
        <v>3.6735813941543083</v>
      </c>
      <c r="U109">
        <f t="shared" si="43"/>
        <v>43.005102123901473</v>
      </c>
      <c r="V109">
        <f t="shared" si="44"/>
        <v>1.5867297464441323</v>
      </c>
      <c r="W109">
        <f t="shared" si="45"/>
        <v>3.6896313880911729</v>
      </c>
      <c r="X109">
        <f t="shared" si="46"/>
        <v>2.0868516477101759</v>
      </c>
      <c r="Y109">
        <f t="shared" si="47"/>
        <v>-10.127259558867332</v>
      </c>
      <c r="Z109">
        <f t="shared" si="48"/>
        <v>11.226675081095735</v>
      </c>
      <c r="AA109">
        <f t="shared" si="49"/>
        <v>0.87089901830187355</v>
      </c>
      <c r="AB109">
        <f t="shared" si="50"/>
        <v>1.9671577649564185</v>
      </c>
      <c r="AC109">
        <v>-1.22577485872184E-3</v>
      </c>
      <c r="AD109">
        <v>2.3674801325479101E-2</v>
      </c>
      <c r="AE109">
        <v>2.68376452529807</v>
      </c>
      <c r="AF109">
        <v>0</v>
      </c>
      <c r="AG109">
        <v>0</v>
      </c>
      <c r="AH109">
        <f t="shared" si="51"/>
        <v>1</v>
      </c>
      <c r="AI109">
        <f t="shared" si="52"/>
        <v>0</v>
      </c>
      <c r="AJ109">
        <f t="shared" si="53"/>
        <v>53807.185555076911</v>
      </c>
      <c r="AK109">
        <f t="shared" si="54"/>
        <v>-1.6518972129032299E-2</v>
      </c>
      <c r="AL109">
        <f t="shared" si="55"/>
        <v>-8.0942963432258253E-3</v>
      </c>
      <c r="AM109">
        <f t="shared" si="56"/>
        <v>0.49</v>
      </c>
      <c r="AN109">
        <f t="shared" si="57"/>
        <v>0.39</v>
      </c>
      <c r="AO109">
        <v>11.13</v>
      </c>
      <c r="AP109">
        <v>0.5</v>
      </c>
      <c r="AQ109" t="s">
        <v>195</v>
      </c>
      <c r="AR109">
        <v>1589549644.0645199</v>
      </c>
      <c r="AS109">
        <v>416.11735483871001</v>
      </c>
      <c r="AT109">
        <v>409.98935483871003</v>
      </c>
      <c r="AU109">
        <v>15.554454838709701</v>
      </c>
      <c r="AV109">
        <v>15.0512225806452</v>
      </c>
      <c r="AW109">
        <v>500.00200000000001</v>
      </c>
      <c r="AX109">
        <v>101.91138709677401</v>
      </c>
      <c r="AY109">
        <v>9.9886387096774207E-2</v>
      </c>
      <c r="AZ109">
        <v>27.518577419354799</v>
      </c>
      <c r="BA109">
        <v>27.444083870967699</v>
      </c>
      <c r="BB109">
        <v>27.724461290322601</v>
      </c>
      <c r="BC109">
        <v>10002.3870967742</v>
      </c>
      <c r="BD109">
        <v>-1.6518972129032299E-2</v>
      </c>
      <c r="BE109">
        <v>0.28307906451612902</v>
      </c>
      <c r="BF109">
        <v>1589549609.7</v>
      </c>
      <c r="BG109" t="s">
        <v>416</v>
      </c>
      <c r="BH109">
        <v>16</v>
      </c>
      <c r="BI109">
        <v>-1.079</v>
      </c>
      <c r="BJ109">
        <v>7.1999999999999995E-2</v>
      </c>
      <c r="BK109">
        <v>410</v>
      </c>
      <c r="BL109">
        <v>15</v>
      </c>
      <c r="BM109">
        <v>0.15</v>
      </c>
      <c r="BN109">
        <v>0.18</v>
      </c>
      <c r="BO109">
        <v>6.1310917647058796</v>
      </c>
      <c r="BP109">
        <v>-0.124616076203984</v>
      </c>
      <c r="BQ109">
        <v>2.7840538415029901E-2</v>
      </c>
      <c r="BR109">
        <v>0</v>
      </c>
      <c r="BS109">
        <v>0.51333786274509796</v>
      </c>
      <c r="BT109">
        <v>-0.13292828320684399</v>
      </c>
      <c r="BU109">
        <v>1.64405898491813E-2</v>
      </c>
      <c r="BV109">
        <v>0</v>
      </c>
      <c r="BW109">
        <v>0</v>
      </c>
      <c r="BX109">
        <v>2</v>
      </c>
      <c r="BY109" t="s">
        <v>197</v>
      </c>
      <c r="BZ109">
        <v>100</v>
      </c>
      <c r="CA109">
        <v>100</v>
      </c>
      <c r="CB109">
        <v>-1.079</v>
      </c>
      <c r="CC109">
        <v>7.1999999999999995E-2</v>
      </c>
      <c r="CD109">
        <v>2</v>
      </c>
      <c r="CE109">
        <v>514.49199999999996</v>
      </c>
      <c r="CF109">
        <v>495.97300000000001</v>
      </c>
      <c r="CG109">
        <v>26.9999</v>
      </c>
      <c r="CH109">
        <v>31.0486</v>
      </c>
      <c r="CI109">
        <v>30.000800000000002</v>
      </c>
      <c r="CJ109">
        <v>30.807099999999998</v>
      </c>
      <c r="CK109">
        <v>30.829799999999999</v>
      </c>
      <c r="CL109">
        <v>19.8063</v>
      </c>
      <c r="CM109">
        <v>28.159500000000001</v>
      </c>
      <c r="CN109">
        <v>0</v>
      </c>
      <c r="CO109">
        <v>27</v>
      </c>
      <c r="CP109">
        <v>410</v>
      </c>
      <c r="CQ109">
        <v>15</v>
      </c>
      <c r="CR109">
        <v>99.001199999999997</v>
      </c>
      <c r="CS109">
        <v>105.85</v>
      </c>
    </row>
    <row r="110" spans="1:97" x14ac:dyDescent="0.25">
      <c r="A110">
        <v>94</v>
      </c>
      <c r="B110">
        <v>1589549657.7</v>
      </c>
      <c r="C110">
        <v>8227.4000000953693</v>
      </c>
      <c r="D110" t="s">
        <v>425</v>
      </c>
      <c r="E110" t="s">
        <v>426</v>
      </c>
      <c r="F110">
        <v>1589549649.0709701</v>
      </c>
      <c r="G110">
        <f t="shared" si="29"/>
        <v>2.2577102203606155E-4</v>
      </c>
      <c r="H110">
        <f t="shared" si="30"/>
        <v>-2.8411946555876502</v>
      </c>
      <c r="I110">
        <f t="shared" si="31"/>
        <v>416.11183870967699</v>
      </c>
      <c r="J110">
        <f t="shared" si="32"/>
        <v>818.14840889362404</v>
      </c>
      <c r="K110">
        <f t="shared" si="33"/>
        <v>83.460425248711601</v>
      </c>
      <c r="L110">
        <f t="shared" si="34"/>
        <v>42.448131209711114</v>
      </c>
      <c r="M110">
        <f t="shared" si="35"/>
        <v>1.0772413734063145E-2</v>
      </c>
      <c r="N110">
        <f t="shared" si="36"/>
        <v>2.7962899304519349</v>
      </c>
      <c r="O110">
        <f t="shared" si="37"/>
        <v>1.0749411565901644E-2</v>
      </c>
      <c r="P110">
        <f t="shared" si="38"/>
        <v>6.7204447485250032E-3</v>
      </c>
      <c r="Q110">
        <f t="shared" si="39"/>
        <v>-3.4453677909677483E-3</v>
      </c>
      <c r="R110">
        <f t="shared" si="40"/>
        <v>27.457598413719097</v>
      </c>
      <c r="S110">
        <f t="shared" si="41"/>
        <v>27.445809677419401</v>
      </c>
      <c r="T110">
        <f t="shared" si="42"/>
        <v>3.6739525368840722</v>
      </c>
      <c r="U110">
        <f t="shared" si="43"/>
        <v>43.001882281045098</v>
      </c>
      <c r="V110">
        <f t="shared" si="44"/>
        <v>1.5866417885487483</v>
      </c>
      <c r="W110">
        <f t="shared" si="45"/>
        <v>3.6897031115499046</v>
      </c>
      <c r="X110">
        <f t="shared" si="46"/>
        <v>2.0873107483353239</v>
      </c>
      <c r="Y110">
        <f t="shared" si="47"/>
        <v>-9.9565020717903145</v>
      </c>
      <c r="Z110">
        <f t="shared" si="48"/>
        <v>11.020086897601383</v>
      </c>
      <c r="AA110">
        <f t="shared" si="49"/>
        <v>0.8546159183277896</v>
      </c>
      <c r="AB110">
        <f t="shared" si="50"/>
        <v>1.9147553763478893</v>
      </c>
      <c r="AC110">
        <v>-1.2263678340400199E-3</v>
      </c>
      <c r="AD110">
        <v>2.3686254140609798E-2</v>
      </c>
      <c r="AE110">
        <v>2.68458056740754</v>
      </c>
      <c r="AF110">
        <v>0</v>
      </c>
      <c r="AG110">
        <v>0</v>
      </c>
      <c r="AH110">
        <f t="shared" si="51"/>
        <v>1</v>
      </c>
      <c r="AI110">
        <f t="shared" si="52"/>
        <v>0</v>
      </c>
      <c r="AJ110">
        <f t="shared" si="53"/>
        <v>53832.08840287559</v>
      </c>
      <c r="AK110">
        <f t="shared" si="54"/>
        <v>-1.8029135483871001E-2</v>
      </c>
      <c r="AL110">
        <f t="shared" si="55"/>
        <v>-8.8342763870967907E-3</v>
      </c>
      <c r="AM110">
        <f t="shared" si="56"/>
        <v>0.49</v>
      </c>
      <c r="AN110">
        <f t="shared" si="57"/>
        <v>0.39</v>
      </c>
      <c r="AO110">
        <v>11.13</v>
      </c>
      <c r="AP110">
        <v>0.5</v>
      </c>
      <c r="AQ110" t="s">
        <v>195</v>
      </c>
      <c r="AR110">
        <v>1589549649.0709701</v>
      </c>
      <c r="AS110">
        <v>416.11183870967699</v>
      </c>
      <c r="AT110">
        <v>409.99667741935502</v>
      </c>
      <c r="AU110">
        <v>15.553580645161301</v>
      </c>
      <c r="AV110">
        <v>15.0588483870968</v>
      </c>
      <c r="AW110">
        <v>500.017516129032</v>
      </c>
      <c r="AX110">
        <v>101.91138709677401</v>
      </c>
      <c r="AY110">
        <v>9.9964806451612903E-2</v>
      </c>
      <c r="AZ110">
        <v>27.518909677419401</v>
      </c>
      <c r="BA110">
        <v>27.445809677419401</v>
      </c>
      <c r="BB110">
        <v>27.7249129032258</v>
      </c>
      <c r="BC110">
        <v>10007.225806451601</v>
      </c>
      <c r="BD110">
        <v>-1.8029135483871001E-2</v>
      </c>
      <c r="BE110">
        <v>0.282605</v>
      </c>
      <c r="BF110">
        <v>1589549609.7</v>
      </c>
      <c r="BG110" t="s">
        <v>416</v>
      </c>
      <c r="BH110">
        <v>16</v>
      </c>
      <c r="BI110">
        <v>-1.079</v>
      </c>
      <c r="BJ110">
        <v>7.1999999999999995E-2</v>
      </c>
      <c r="BK110">
        <v>410</v>
      </c>
      <c r="BL110">
        <v>15</v>
      </c>
      <c r="BM110">
        <v>0.15</v>
      </c>
      <c r="BN110">
        <v>0.18</v>
      </c>
      <c r="BO110">
        <v>6.1271331372548996</v>
      </c>
      <c r="BP110">
        <v>-0.15271137437092699</v>
      </c>
      <c r="BQ110">
        <v>2.8903457252343102E-2</v>
      </c>
      <c r="BR110">
        <v>0</v>
      </c>
      <c r="BS110">
        <v>0.50320031372549001</v>
      </c>
      <c r="BT110">
        <v>-0.11065440515074</v>
      </c>
      <c r="BU110">
        <v>1.37235537521391E-2</v>
      </c>
      <c r="BV110">
        <v>0</v>
      </c>
      <c r="BW110">
        <v>0</v>
      </c>
      <c r="BX110">
        <v>2</v>
      </c>
      <c r="BY110" t="s">
        <v>197</v>
      </c>
      <c r="BZ110">
        <v>100</v>
      </c>
      <c r="CA110">
        <v>100</v>
      </c>
      <c r="CB110">
        <v>-1.079</v>
      </c>
      <c r="CC110">
        <v>7.1999999999999995E-2</v>
      </c>
      <c r="CD110">
        <v>2</v>
      </c>
      <c r="CE110">
        <v>514.16300000000001</v>
      </c>
      <c r="CF110">
        <v>496.048</v>
      </c>
      <c r="CG110">
        <v>26.9999</v>
      </c>
      <c r="CH110">
        <v>31.058499999999999</v>
      </c>
      <c r="CI110">
        <v>30.000699999999998</v>
      </c>
      <c r="CJ110">
        <v>30.817299999999999</v>
      </c>
      <c r="CK110">
        <v>30.840499999999999</v>
      </c>
      <c r="CL110">
        <v>19.8063</v>
      </c>
      <c r="CM110">
        <v>28.435300000000002</v>
      </c>
      <c r="CN110">
        <v>0</v>
      </c>
      <c r="CO110">
        <v>27</v>
      </c>
      <c r="CP110">
        <v>410</v>
      </c>
      <c r="CQ110">
        <v>15</v>
      </c>
      <c r="CR110">
        <v>98.998099999999994</v>
      </c>
      <c r="CS110">
        <v>105.848</v>
      </c>
    </row>
    <row r="111" spans="1:97" x14ac:dyDescent="0.25">
      <c r="A111">
        <v>95</v>
      </c>
      <c r="B111">
        <v>1589549960.7</v>
      </c>
      <c r="C111">
        <v>8530.4000000953693</v>
      </c>
      <c r="D111" t="s">
        <v>429</v>
      </c>
      <c r="E111" t="s">
        <v>430</v>
      </c>
      <c r="F111">
        <v>1589549951.5871</v>
      </c>
      <c r="G111">
        <f t="shared" si="29"/>
        <v>3.1304721635299818E-4</v>
      </c>
      <c r="H111">
        <f t="shared" si="30"/>
        <v>-1.4198173295390322</v>
      </c>
      <c r="I111">
        <f t="shared" si="31"/>
        <v>411.90909677419398</v>
      </c>
      <c r="J111">
        <f t="shared" si="32"/>
        <v>550.22163509372012</v>
      </c>
      <c r="K111">
        <f t="shared" si="33"/>
        <v>56.138310614423744</v>
      </c>
      <c r="L111">
        <f t="shared" si="34"/>
        <v>42.026484137937807</v>
      </c>
      <c r="M111">
        <f t="shared" si="35"/>
        <v>1.4719201686554139E-2</v>
      </c>
      <c r="N111">
        <f t="shared" si="36"/>
        <v>2.7895090066374744</v>
      </c>
      <c r="O111">
        <f t="shared" si="37"/>
        <v>1.4676189090174695E-2</v>
      </c>
      <c r="P111">
        <f t="shared" si="38"/>
        <v>9.1764721497442862E-3</v>
      </c>
      <c r="Q111">
        <f t="shared" si="39"/>
        <v>5.3249135939999999E-3</v>
      </c>
      <c r="R111">
        <f t="shared" si="40"/>
        <v>27.569556908340395</v>
      </c>
      <c r="S111">
        <f t="shared" si="41"/>
        <v>27.585661290322602</v>
      </c>
      <c r="T111">
        <f t="shared" si="42"/>
        <v>3.704137263767906</v>
      </c>
      <c r="U111">
        <f t="shared" si="43"/>
        <v>42.597256826589685</v>
      </c>
      <c r="V111">
        <f t="shared" si="44"/>
        <v>1.5842412576146205</v>
      </c>
      <c r="W111">
        <f t="shared" si="45"/>
        <v>3.7191156793592386</v>
      </c>
      <c r="X111">
        <f t="shared" si="46"/>
        <v>2.1198960061532857</v>
      </c>
      <c r="Y111">
        <f t="shared" si="47"/>
        <v>-13.805382241167219</v>
      </c>
      <c r="Z111">
        <f t="shared" si="48"/>
        <v>10.381138763536391</v>
      </c>
      <c r="AA111">
        <f t="shared" si="49"/>
        <v>0.8081329509826336</v>
      </c>
      <c r="AB111">
        <f t="shared" si="50"/>
        <v>-2.610785613054194</v>
      </c>
      <c r="AC111">
        <v>-1.22430146014205E-3</v>
      </c>
      <c r="AD111">
        <v>2.3646343882090099E-2</v>
      </c>
      <c r="AE111">
        <v>2.6817357122068599</v>
      </c>
      <c r="AF111">
        <v>0</v>
      </c>
      <c r="AG111">
        <v>0</v>
      </c>
      <c r="AH111">
        <f t="shared" si="51"/>
        <v>1</v>
      </c>
      <c r="AI111">
        <f t="shared" si="52"/>
        <v>0</v>
      </c>
      <c r="AJ111">
        <f t="shared" si="53"/>
        <v>53721.234592755114</v>
      </c>
      <c r="AK111">
        <f t="shared" si="54"/>
        <v>2.786454E-2</v>
      </c>
      <c r="AL111">
        <f t="shared" si="55"/>
        <v>1.3653624599999999E-2</v>
      </c>
      <c r="AM111">
        <f t="shared" si="56"/>
        <v>0.49</v>
      </c>
      <c r="AN111">
        <f t="shared" si="57"/>
        <v>0.39</v>
      </c>
      <c r="AO111">
        <v>7.37</v>
      </c>
      <c r="AP111">
        <v>0.5</v>
      </c>
      <c r="AQ111" t="s">
        <v>195</v>
      </c>
      <c r="AR111">
        <v>1589549951.5871</v>
      </c>
      <c r="AS111">
        <v>411.90909677419398</v>
      </c>
      <c r="AT111">
        <v>410.007322580645</v>
      </c>
      <c r="AU111">
        <v>15.527432258064501</v>
      </c>
      <c r="AV111">
        <v>15.073396774193499</v>
      </c>
      <c r="AW111">
        <v>500.254677419355</v>
      </c>
      <c r="AX111">
        <v>101.931064516129</v>
      </c>
      <c r="AY111">
        <v>9.7476409677419398E-2</v>
      </c>
      <c r="AZ111">
        <v>27.654690322580599</v>
      </c>
      <c r="BA111">
        <v>27.585661290322602</v>
      </c>
      <c r="BB111">
        <v>27.868122580645199</v>
      </c>
      <c r="BC111">
        <v>9988.4354838709696</v>
      </c>
      <c r="BD111">
        <v>2.786454E-2</v>
      </c>
      <c r="BE111">
        <v>0.28497519354838702</v>
      </c>
      <c r="BF111">
        <v>1589549946.2</v>
      </c>
      <c r="BG111" t="s">
        <v>431</v>
      </c>
      <c r="BH111">
        <v>17</v>
      </c>
      <c r="BI111">
        <v>-1.133</v>
      </c>
      <c r="BJ111">
        <v>7.0000000000000007E-2</v>
      </c>
      <c r="BK111">
        <v>410</v>
      </c>
      <c r="BL111">
        <v>15</v>
      </c>
      <c r="BM111">
        <v>0.28000000000000003</v>
      </c>
      <c r="BN111">
        <v>0.08</v>
      </c>
      <c r="BO111">
        <v>1.0774502274509801</v>
      </c>
      <c r="BP111">
        <v>8.3882903437537006</v>
      </c>
      <c r="BQ111">
        <v>1.14840048987499</v>
      </c>
      <c r="BR111">
        <v>0</v>
      </c>
      <c r="BS111">
        <v>0.25267822323529399</v>
      </c>
      <c r="BT111">
        <v>2.06282044982084</v>
      </c>
      <c r="BU111">
        <v>0.27919354132218199</v>
      </c>
      <c r="BV111">
        <v>0</v>
      </c>
      <c r="BW111">
        <v>0</v>
      </c>
      <c r="BX111">
        <v>2</v>
      </c>
      <c r="BY111" t="s">
        <v>197</v>
      </c>
      <c r="BZ111">
        <v>100</v>
      </c>
      <c r="CA111">
        <v>100</v>
      </c>
      <c r="CB111">
        <v>-1.133</v>
      </c>
      <c r="CC111">
        <v>7.0000000000000007E-2</v>
      </c>
      <c r="CD111">
        <v>2</v>
      </c>
      <c r="CE111">
        <v>514.90599999999995</v>
      </c>
      <c r="CF111">
        <v>492.30900000000003</v>
      </c>
      <c r="CG111">
        <v>26.999400000000001</v>
      </c>
      <c r="CH111">
        <v>31.584499999999998</v>
      </c>
      <c r="CI111">
        <v>30.000699999999998</v>
      </c>
      <c r="CJ111">
        <v>31.395499999999998</v>
      </c>
      <c r="CK111">
        <v>31.416599999999999</v>
      </c>
      <c r="CL111">
        <v>19.814900000000002</v>
      </c>
      <c r="CM111">
        <v>30.913499999999999</v>
      </c>
      <c r="CN111">
        <v>0</v>
      </c>
      <c r="CO111">
        <v>27</v>
      </c>
      <c r="CP111">
        <v>410</v>
      </c>
      <c r="CQ111">
        <v>15</v>
      </c>
      <c r="CR111">
        <v>98.941400000000002</v>
      </c>
      <c r="CS111">
        <v>105.767</v>
      </c>
    </row>
    <row r="112" spans="1:97" x14ac:dyDescent="0.25">
      <c r="A112">
        <v>96</v>
      </c>
      <c r="B112">
        <v>1589549965.7</v>
      </c>
      <c r="C112">
        <v>8535.4000000953693</v>
      </c>
      <c r="D112" t="s">
        <v>432</v>
      </c>
      <c r="E112" t="s">
        <v>433</v>
      </c>
      <c r="F112">
        <v>1589549957.34516</v>
      </c>
      <c r="G112">
        <f t="shared" si="29"/>
        <v>4.015663924556485E-4</v>
      </c>
      <c r="H112">
        <f t="shared" si="30"/>
        <v>-1.7988402310394387</v>
      </c>
      <c r="I112">
        <f t="shared" si="31"/>
        <v>412.403419354839</v>
      </c>
      <c r="J112">
        <f t="shared" si="32"/>
        <v>548.01677254477306</v>
      </c>
      <c r="K112">
        <f t="shared" si="33"/>
        <v>55.912681594238862</v>
      </c>
      <c r="L112">
        <f t="shared" si="34"/>
        <v>42.076414865347196</v>
      </c>
      <c r="M112">
        <f t="shared" si="35"/>
        <v>1.9009448376907968E-2</v>
      </c>
      <c r="N112">
        <f t="shared" si="36"/>
        <v>2.7891862488524679</v>
      </c>
      <c r="O112">
        <f t="shared" si="37"/>
        <v>1.8937765232263197E-2</v>
      </c>
      <c r="P112">
        <f t="shared" si="38"/>
        <v>1.1842521089636328E-2</v>
      </c>
      <c r="Q112">
        <f t="shared" si="39"/>
        <v>4.522120371096775E-3</v>
      </c>
      <c r="R112">
        <f t="shared" si="40"/>
        <v>27.542803040548709</v>
      </c>
      <c r="S112">
        <f t="shared" si="41"/>
        <v>27.5836677419355</v>
      </c>
      <c r="T112">
        <f t="shared" si="42"/>
        <v>3.7037054725588225</v>
      </c>
      <c r="U112">
        <f t="shared" si="43"/>
        <v>42.932402611782308</v>
      </c>
      <c r="V112">
        <f t="shared" si="44"/>
        <v>1.5964579791777378</v>
      </c>
      <c r="W112">
        <f t="shared" si="45"/>
        <v>3.7185386376200804</v>
      </c>
      <c r="X112">
        <f t="shared" si="46"/>
        <v>2.1072474933810845</v>
      </c>
      <c r="Y112">
        <f t="shared" si="47"/>
        <v>-17.709077907294098</v>
      </c>
      <c r="Z112">
        <f t="shared" si="48"/>
        <v>10.280498994086804</v>
      </c>
      <c r="AA112">
        <f t="shared" si="49"/>
        <v>0.80037256438421733</v>
      </c>
      <c r="AB112">
        <f t="shared" si="50"/>
        <v>-6.6236842284519799</v>
      </c>
      <c r="AC112">
        <v>-1.22408124214257E-3</v>
      </c>
      <c r="AD112">
        <v>2.36420905582852E-2</v>
      </c>
      <c r="AE112">
        <v>2.6814323398592399</v>
      </c>
      <c r="AF112">
        <v>0</v>
      </c>
      <c r="AG112">
        <v>0</v>
      </c>
      <c r="AH112">
        <f t="shared" si="51"/>
        <v>1</v>
      </c>
      <c r="AI112">
        <f t="shared" si="52"/>
        <v>0</v>
      </c>
      <c r="AJ112">
        <f t="shared" si="53"/>
        <v>53712.436555757064</v>
      </c>
      <c r="AK112">
        <f t="shared" si="54"/>
        <v>2.36636335483871E-2</v>
      </c>
      <c r="AL112">
        <f t="shared" si="55"/>
        <v>1.1595180438709678E-2</v>
      </c>
      <c r="AM112">
        <f t="shared" si="56"/>
        <v>0.49</v>
      </c>
      <c r="AN112">
        <f t="shared" si="57"/>
        <v>0.39</v>
      </c>
      <c r="AO112">
        <v>7.37</v>
      </c>
      <c r="AP112">
        <v>0.5</v>
      </c>
      <c r="AQ112" t="s">
        <v>195</v>
      </c>
      <c r="AR112">
        <v>1589549957.34516</v>
      </c>
      <c r="AS112">
        <v>412.403419354839</v>
      </c>
      <c r="AT112">
        <v>409.99654838709699</v>
      </c>
      <c r="AU112">
        <v>15.6473580645161</v>
      </c>
      <c r="AV112">
        <v>15.064835483871001</v>
      </c>
      <c r="AW112">
        <v>500.10683870967699</v>
      </c>
      <c r="AX112">
        <v>101.931</v>
      </c>
      <c r="AY112">
        <v>9.6318132258064501E-2</v>
      </c>
      <c r="AZ112">
        <v>27.652035483871</v>
      </c>
      <c r="BA112">
        <v>27.5836677419355</v>
      </c>
      <c r="BB112">
        <v>27.866541935483902</v>
      </c>
      <c r="BC112">
        <v>9986.6451612903202</v>
      </c>
      <c r="BD112">
        <v>2.36636335483871E-2</v>
      </c>
      <c r="BE112">
        <v>0.29540419354838698</v>
      </c>
      <c r="BF112">
        <v>1589549946.2</v>
      </c>
      <c r="BG112" t="s">
        <v>431</v>
      </c>
      <c r="BH112">
        <v>17</v>
      </c>
      <c r="BI112">
        <v>-1.133</v>
      </c>
      <c r="BJ112">
        <v>7.0000000000000007E-2</v>
      </c>
      <c r="BK112">
        <v>410</v>
      </c>
      <c r="BL112">
        <v>15</v>
      </c>
      <c r="BM112">
        <v>0.28000000000000003</v>
      </c>
      <c r="BN112">
        <v>0.08</v>
      </c>
      <c r="BO112">
        <v>1.56865881568627</v>
      </c>
      <c r="BP112">
        <v>8.2746317679404697</v>
      </c>
      <c r="BQ112">
        <v>1.1373913819138</v>
      </c>
      <c r="BR112">
        <v>0</v>
      </c>
      <c r="BS112">
        <v>0.37670761872549002</v>
      </c>
      <c r="BT112">
        <v>2.09620740818717</v>
      </c>
      <c r="BU112">
        <v>0.28129667905410799</v>
      </c>
      <c r="BV112">
        <v>0</v>
      </c>
      <c r="BW112">
        <v>0</v>
      </c>
      <c r="BX112">
        <v>2</v>
      </c>
      <c r="BY112" t="s">
        <v>197</v>
      </c>
      <c r="BZ112">
        <v>100</v>
      </c>
      <c r="CA112">
        <v>100</v>
      </c>
      <c r="CB112">
        <v>-1.133</v>
      </c>
      <c r="CC112">
        <v>7.0000000000000007E-2</v>
      </c>
      <c r="CD112">
        <v>2</v>
      </c>
      <c r="CE112">
        <v>514.70000000000005</v>
      </c>
      <c r="CF112">
        <v>492.31799999999998</v>
      </c>
      <c r="CG112">
        <v>26.999500000000001</v>
      </c>
      <c r="CH112">
        <v>31.591100000000001</v>
      </c>
      <c r="CI112">
        <v>30.000699999999998</v>
      </c>
      <c r="CJ112">
        <v>31.400500000000001</v>
      </c>
      <c r="CK112">
        <v>31.422699999999999</v>
      </c>
      <c r="CL112">
        <v>19.812899999999999</v>
      </c>
      <c r="CM112">
        <v>30.913499999999999</v>
      </c>
      <c r="CN112">
        <v>0</v>
      </c>
      <c r="CO112">
        <v>27</v>
      </c>
      <c r="CP112">
        <v>410</v>
      </c>
      <c r="CQ112">
        <v>15</v>
      </c>
      <c r="CR112">
        <v>98.940700000000007</v>
      </c>
      <c r="CS112">
        <v>105.767</v>
      </c>
    </row>
    <row r="113" spans="1:97" x14ac:dyDescent="0.25">
      <c r="A113">
        <v>97</v>
      </c>
      <c r="B113">
        <v>1589549970.7</v>
      </c>
      <c r="C113">
        <v>8540.4000000953693</v>
      </c>
      <c r="D113" t="s">
        <v>434</v>
      </c>
      <c r="E113" t="s">
        <v>435</v>
      </c>
      <c r="F113">
        <v>1589549962.1354799</v>
      </c>
      <c r="G113">
        <f t="shared" si="29"/>
        <v>4.3105366099545887E-4</v>
      </c>
      <c r="H113">
        <f t="shared" si="30"/>
        <v>-1.9024495225281335</v>
      </c>
      <c r="I113">
        <f t="shared" si="31"/>
        <v>412.54190322580598</v>
      </c>
      <c r="J113">
        <f t="shared" si="32"/>
        <v>545.73831761678389</v>
      </c>
      <c r="K113">
        <f t="shared" si="33"/>
        <v>55.680576156932453</v>
      </c>
      <c r="L113">
        <f t="shared" si="34"/>
        <v>42.090815541048791</v>
      </c>
      <c r="M113">
        <f t="shared" si="35"/>
        <v>2.0442867537745164E-2</v>
      </c>
      <c r="N113">
        <f t="shared" si="36"/>
        <v>2.7904667267196488</v>
      </c>
      <c r="O113">
        <f t="shared" si="37"/>
        <v>2.0360029482607317E-2</v>
      </c>
      <c r="P113">
        <f t="shared" si="38"/>
        <v>1.2732433012972595E-2</v>
      </c>
      <c r="Q113">
        <f t="shared" si="39"/>
        <v>6.4105031312903247E-3</v>
      </c>
      <c r="R113">
        <f t="shared" si="40"/>
        <v>27.533541441769241</v>
      </c>
      <c r="S113">
        <f t="shared" si="41"/>
        <v>27.5836838709677</v>
      </c>
      <c r="T113">
        <f t="shared" si="42"/>
        <v>3.7037089658389388</v>
      </c>
      <c r="U113">
        <f t="shared" si="43"/>
        <v>43.024430563188396</v>
      </c>
      <c r="V113">
        <f t="shared" si="44"/>
        <v>1.5997585160454404</v>
      </c>
      <c r="W113">
        <f t="shared" si="45"/>
        <v>3.7182561049725784</v>
      </c>
      <c r="X113">
        <f t="shared" si="46"/>
        <v>2.1039504497934987</v>
      </c>
      <c r="Y113">
        <f t="shared" si="47"/>
        <v>-19.009466449899737</v>
      </c>
      <c r="Z113">
        <f t="shared" si="48"/>
        <v>10.087220652154651</v>
      </c>
      <c r="AA113">
        <f t="shared" si="49"/>
        <v>0.78495977819003437</v>
      </c>
      <c r="AB113">
        <f t="shared" si="50"/>
        <v>-8.1308755164237621</v>
      </c>
      <c r="AC113">
        <v>-1.2249550605791699E-3</v>
      </c>
      <c r="AD113">
        <v>2.36589676199527E-2</v>
      </c>
      <c r="AE113">
        <v>2.6826358968905701</v>
      </c>
      <c r="AF113">
        <v>0</v>
      </c>
      <c r="AG113">
        <v>0</v>
      </c>
      <c r="AH113">
        <f t="shared" si="51"/>
        <v>1</v>
      </c>
      <c r="AI113">
        <f t="shared" si="52"/>
        <v>0</v>
      </c>
      <c r="AJ113">
        <f t="shared" si="53"/>
        <v>53749.453270188889</v>
      </c>
      <c r="AK113">
        <f t="shared" si="54"/>
        <v>3.3545280645161303E-2</v>
      </c>
      <c r="AL113">
        <f t="shared" si="55"/>
        <v>1.6437187516129038E-2</v>
      </c>
      <c r="AM113">
        <f t="shared" si="56"/>
        <v>0.49</v>
      </c>
      <c r="AN113">
        <f t="shared" si="57"/>
        <v>0.39</v>
      </c>
      <c r="AO113">
        <v>7.37</v>
      </c>
      <c r="AP113">
        <v>0.5</v>
      </c>
      <c r="AQ113" t="s">
        <v>195</v>
      </c>
      <c r="AR113">
        <v>1589549962.1354799</v>
      </c>
      <c r="AS113">
        <v>412.54190322580598</v>
      </c>
      <c r="AT113">
        <v>409.99929032258098</v>
      </c>
      <c r="AU113">
        <v>15.6796064516129</v>
      </c>
      <c r="AV113">
        <v>15.0540677419355</v>
      </c>
      <c r="AW113">
        <v>499.89767741935498</v>
      </c>
      <c r="AX113">
        <v>101.931</v>
      </c>
      <c r="AY113">
        <v>9.6976338709677395E-2</v>
      </c>
      <c r="AZ113">
        <v>27.650735483870999</v>
      </c>
      <c r="BA113">
        <v>27.5836838709677</v>
      </c>
      <c r="BB113">
        <v>27.864999999999998</v>
      </c>
      <c r="BC113">
        <v>9993.77419354839</v>
      </c>
      <c r="BD113">
        <v>3.3545280645161303E-2</v>
      </c>
      <c r="BE113">
        <v>0.29573238709677402</v>
      </c>
      <c r="BF113">
        <v>1589549946.2</v>
      </c>
      <c r="BG113" t="s">
        <v>431</v>
      </c>
      <c r="BH113">
        <v>17</v>
      </c>
      <c r="BI113">
        <v>-1.133</v>
      </c>
      <c r="BJ113">
        <v>7.0000000000000007E-2</v>
      </c>
      <c r="BK113">
        <v>410</v>
      </c>
      <c r="BL113">
        <v>15</v>
      </c>
      <c r="BM113">
        <v>0.28000000000000003</v>
      </c>
      <c r="BN113">
        <v>0.08</v>
      </c>
      <c r="BO113">
        <v>2.0516752745098001</v>
      </c>
      <c r="BP113">
        <v>5.4377833772047603</v>
      </c>
      <c r="BQ113">
        <v>0.893200979153838</v>
      </c>
      <c r="BR113">
        <v>0</v>
      </c>
      <c r="BS113">
        <v>0.49899748539215699</v>
      </c>
      <c r="BT113">
        <v>1.40933540736966</v>
      </c>
      <c r="BU113">
        <v>0.22098904014924101</v>
      </c>
      <c r="BV113">
        <v>0</v>
      </c>
      <c r="BW113">
        <v>0</v>
      </c>
      <c r="BX113">
        <v>2</v>
      </c>
      <c r="BY113" t="s">
        <v>197</v>
      </c>
      <c r="BZ113">
        <v>100</v>
      </c>
      <c r="CA113">
        <v>100</v>
      </c>
      <c r="CB113">
        <v>-1.133</v>
      </c>
      <c r="CC113">
        <v>7.0000000000000007E-2</v>
      </c>
      <c r="CD113">
        <v>2</v>
      </c>
      <c r="CE113">
        <v>514.97900000000004</v>
      </c>
      <c r="CF113">
        <v>492.35700000000003</v>
      </c>
      <c r="CG113">
        <v>26.999700000000001</v>
      </c>
      <c r="CH113">
        <v>31.5989</v>
      </c>
      <c r="CI113">
        <v>30.000599999999999</v>
      </c>
      <c r="CJ113">
        <v>31.407699999999998</v>
      </c>
      <c r="CK113">
        <v>31.430800000000001</v>
      </c>
      <c r="CL113">
        <v>19.813300000000002</v>
      </c>
      <c r="CM113">
        <v>30.913499999999999</v>
      </c>
      <c r="CN113">
        <v>0</v>
      </c>
      <c r="CO113">
        <v>27</v>
      </c>
      <c r="CP113">
        <v>410</v>
      </c>
      <c r="CQ113">
        <v>15</v>
      </c>
      <c r="CR113">
        <v>98.939899999999994</v>
      </c>
      <c r="CS113">
        <v>105.765</v>
      </c>
    </row>
    <row r="114" spans="1:97" x14ac:dyDescent="0.25">
      <c r="A114">
        <v>98</v>
      </c>
      <c r="B114">
        <v>1589549975.7</v>
      </c>
      <c r="C114">
        <v>8545.4000000953693</v>
      </c>
      <c r="D114" t="s">
        <v>436</v>
      </c>
      <c r="E114" t="s">
        <v>437</v>
      </c>
      <c r="F114">
        <v>1589549967.0709701</v>
      </c>
      <c r="G114">
        <f t="shared" si="29"/>
        <v>4.3232986774336719E-4</v>
      </c>
      <c r="H114">
        <f t="shared" si="30"/>
        <v>-1.9027441648676118</v>
      </c>
      <c r="I114">
        <f t="shared" si="31"/>
        <v>412.54138709677397</v>
      </c>
      <c r="J114">
        <f t="shared" si="32"/>
        <v>545.30470191540712</v>
      </c>
      <c r="K114">
        <f t="shared" si="33"/>
        <v>55.636644561697118</v>
      </c>
      <c r="L114">
        <f t="shared" si="34"/>
        <v>42.090996905530652</v>
      </c>
      <c r="M114">
        <f t="shared" si="35"/>
        <v>2.0507070693854084E-2</v>
      </c>
      <c r="N114">
        <f t="shared" si="36"/>
        <v>2.7909423694145388</v>
      </c>
      <c r="O114">
        <f t="shared" si="37"/>
        <v>2.0423726786005063E-2</v>
      </c>
      <c r="P114">
        <f t="shared" si="38"/>
        <v>1.277228902195995E-2</v>
      </c>
      <c r="Q114">
        <f t="shared" si="39"/>
        <v>6.9252044738709736E-3</v>
      </c>
      <c r="R114">
        <f t="shared" si="40"/>
        <v>27.532374104323409</v>
      </c>
      <c r="S114">
        <f t="shared" si="41"/>
        <v>27.580374193548401</v>
      </c>
      <c r="T114">
        <f t="shared" si="42"/>
        <v>3.7029922049917547</v>
      </c>
      <c r="U114">
        <f t="shared" si="43"/>
        <v>43.016102686498641</v>
      </c>
      <c r="V114">
        <f t="shared" si="44"/>
        <v>1.599370157610118</v>
      </c>
      <c r="W114">
        <f t="shared" si="45"/>
        <v>3.7180731347661311</v>
      </c>
      <c r="X114">
        <f t="shared" si="46"/>
        <v>2.1036220473816369</v>
      </c>
      <c r="Y114">
        <f t="shared" si="47"/>
        <v>-19.065747167482492</v>
      </c>
      <c r="Z114">
        <f t="shared" si="48"/>
        <v>10.46024954020298</v>
      </c>
      <c r="AA114">
        <f t="shared" si="49"/>
        <v>0.81383227949794734</v>
      </c>
      <c r="AB114">
        <f t="shared" si="50"/>
        <v>-7.7847401433076939</v>
      </c>
      <c r="AC114">
        <v>-1.2252797468498399E-3</v>
      </c>
      <c r="AD114">
        <v>2.3665238659774299E-2</v>
      </c>
      <c r="AE114">
        <v>2.6830829579736699</v>
      </c>
      <c r="AF114">
        <v>0</v>
      </c>
      <c r="AG114">
        <v>0</v>
      </c>
      <c r="AH114">
        <f t="shared" si="51"/>
        <v>1</v>
      </c>
      <c r="AI114">
        <f t="shared" si="52"/>
        <v>0</v>
      </c>
      <c r="AJ114">
        <f t="shared" si="53"/>
        <v>53763.263700002921</v>
      </c>
      <c r="AK114">
        <f t="shared" si="54"/>
        <v>3.6238641935483901E-2</v>
      </c>
      <c r="AL114">
        <f t="shared" si="55"/>
        <v>1.7756934548387112E-2</v>
      </c>
      <c r="AM114">
        <f t="shared" si="56"/>
        <v>0.49</v>
      </c>
      <c r="AN114">
        <f t="shared" si="57"/>
        <v>0.39</v>
      </c>
      <c r="AO114">
        <v>7.37</v>
      </c>
      <c r="AP114">
        <v>0.5</v>
      </c>
      <c r="AQ114" t="s">
        <v>195</v>
      </c>
      <c r="AR114">
        <v>1589549967.0709701</v>
      </c>
      <c r="AS114">
        <v>412.54138709677397</v>
      </c>
      <c r="AT114">
        <v>409.99925806451603</v>
      </c>
      <c r="AU114">
        <v>15.675712903225801</v>
      </c>
      <c r="AV114">
        <v>15.048354838709701</v>
      </c>
      <c r="AW114">
        <v>499.925677419355</v>
      </c>
      <c r="AX114">
        <v>101.930709677419</v>
      </c>
      <c r="AY114">
        <v>9.7833935483870996E-2</v>
      </c>
      <c r="AZ114">
        <v>27.649893548387102</v>
      </c>
      <c r="BA114">
        <v>27.580374193548401</v>
      </c>
      <c r="BB114">
        <v>27.8645161290323</v>
      </c>
      <c r="BC114">
        <v>9996.4516129032309</v>
      </c>
      <c r="BD114">
        <v>3.6238641935483901E-2</v>
      </c>
      <c r="BE114">
        <v>0.29562300000000002</v>
      </c>
      <c r="BF114">
        <v>1589549946.2</v>
      </c>
      <c r="BG114" t="s">
        <v>431</v>
      </c>
      <c r="BH114">
        <v>17</v>
      </c>
      <c r="BI114">
        <v>-1.133</v>
      </c>
      <c r="BJ114">
        <v>7.0000000000000007E-2</v>
      </c>
      <c r="BK114">
        <v>410</v>
      </c>
      <c r="BL114">
        <v>15</v>
      </c>
      <c r="BM114">
        <v>0.28000000000000003</v>
      </c>
      <c r="BN114">
        <v>0.08</v>
      </c>
      <c r="BO114">
        <v>2.4871068627451001</v>
      </c>
      <c r="BP114">
        <v>0.75978678733029303</v>
      </c>
      <c r="BQ114">
        <v>0.21683596121592</v>
      </c>
      <c r="BR114">
        <v>0</v>
      </c>
      <c r="BS114">
        <v>0.60512680392156903</v>
      </c>
      <c r="BT114">
        <v>0.246165882352925</v>
      </c>
      <c r="BU114">
        <v>5.9172100640724798E-2</v>
      </c>
      <c r="BV114">
        <v>0</v>
      </c>
      <c r="BW114">
        <v>0</v>
      </c>
      <c r="BX114">
        <v>2</v>
      </c>
      <c r="BY114" t="s">
        <v>197</v>
      </c>
      <c r="BZ114">
        <v>100</v>
      </c>
      <c r="CA114">
        <v>100</v>
      </c>
      <c r="CB114">
        <v>-1.133</v>
      </c>
      <c r="CC114">
        <v>7.0000000000000007E-2</v>
      </c>
      <c r="CD114">
        <v>2</v>
      </c>
      <c r="CE114">
        <v>515.04600000000005</v>
      </c>
      <c r="CF114">
        <v>492.41</v>
      </c>
      <c r="CG114">
        <v>26.999700000000001</v>
      </c>
      <c r="CH114">
        <v>31.606100000000001</v>
      </c>
      <c r="CI114">
        <v>30.000599999999999</v>
      </c>
      <c r="CJ114">
        <v>31.414200000000001</v>
      </c>
      <c r="CK114">
        <v>31.439</v>
      </c>
      <c r="CL114">
        <v>19.813400000000001</v>
      </c>
      <c r="CM114">
        <v>30.913499999999999</v>
      </c>
      <c r="CN114">
        <v>0</v>
      </c>
      <c r="CO114">
        <v>27</v>
      </c>
      <c r="CP114">
        <v>410</v>
      </c>
      <c r="CQ114">
        <v>15</v>
      </c>
      <c r="CR114">
        <v>98.939499999999995</v>
      </c>
      <c r="CS114">
        <v>105.764</v>
      </c>
    </row>
    <row r="115" spans="1:97" x14ac:dyDescent="0.25">
      <c r="A115">
        <v>99</v>
      </c>
      <c r="B115">
        <v>1589549980.7</v>
      </c>
      <c r="C115">
        <v>8550.4000000953693</v>
      </c>
      <c r="D115" t="s">
        <v>438</v>
      </c>
      <c r="E115" t="s">
        <v>439</v>
      </c>
      <c r="F115">
        <v>1589549972.0709701</v>
      </c>
      <c r="G115">
        <f t="shared" si="29"/>
        <v>4.2733520104736348E-4</v>
      </c>
      <c r="H115">
        <f t="shared" si="30"/>
        <v>-1.9018954508517878</v>
      </c>
      <c r="I115">
        <f t="shared" si="31"/>
        <v>412.54848387096803</v>
      </c>
      <c r="J115">
        <f t="shared" si="32"/>
        <v>546.98476057307744</v>
      </c>
      <c r="K115">
        <f t="shared" si="33"/>
        <v>55.808166991504429</v>
      </c>
      <c r="L115">
        <f t="shared" si="34"/>
        <v>42.091802806061899</v>
      </c>
      <c r="M115">
        <f t="shared" si="35"/>
        <v>2.0265179191375757E-2</v>
      </c>
      <c r="N115">
        <f t="shared" si="36"/>
        <v>2.7905718438741571</v>
      </c>
      <c r="O115">
        <f t="shared" si="37"/>
        <v>2.0183774883888696E-2</v>
      </c>
      <c r="P115">
        <f t="shared" si="38"/>
        <v>1.262214579661964E-2</v>
      </c>
      <c r="Q115">
        <f t="shared" si="39"/>
        <v>6.9940732151612976E-3</v>
      </c>
      <c r="R115">
        <f t="shared" si="40"/>
        <v>27.532834458837439</v>
      </c>
      <c r="S115">
        <f t="shared" si="41"/>
        <v>27.580606451612901</v>
      </c>
      <c r="T115">
        <f t="shared" si="42"/>
        <v>3.7030425000490923</v>
      </c>
      <c r="U115">
        <f t="shared" si="43"/>
        <v>43.008263685099706</v>
      </c>
      <c r="V115">
        <f t="shared" si="44"/>
        <v>1.5989960895916677</v>
      </c>
      <c r="W115">
        <f t="shared" si="45"/>
        <v>3.717881059554708</v>
      </c>
      <c r="X115">
        <f t="shared" si="46"/>
        <v>2.1040464104574248</v>
      </c>
      <c r="Y115">
        <f t="shared" si="47"/>
        <v>-18.84548236618873</v>
      </c>
      <c r="Z115">
        <f t="shared" si="48"/>
        <v>10.290944459947227</v>
      </c>
      <c r="AA115">
        <f t="shared" si="49"/>
        <v>0.80076364758375174</v>
      </c>
      <c r="AB115">
        <f t="shared" si="50"/>
        <v>-7.7467801854425886</v>
      </c>
      <c r="AC115">
        <v>-1.2250268116544599E-3</v>
      </c>
      <c r="AD115">
        <v>2.3660353431091099E-2</v>
      </c>
      <c r="AE115">
        <v>2.68273469791297</v>
      </c>
      <c r="AF115">
        <v>0</v>
      </c>
      <c r="AG115">
        <v>0</v>
      </c>
      <c r="AH115">
        <f t="shared" si="51"/>
        <v>1</v>
      </c>
      <c r="AI115">
        <f t="shared" si="52"/>
        <v>0</v>
      </c>
      <c r="AJ115">
        <f t="shared" si="53"/>
        <v>53752.765301792118</v>
      </c>
      <c r="AK115">
        <f t="shared" si="54"/>
        <v>3.65990225806452E-2</v>
      </c>
      <c r="AL115">
        <f t="shared" si="55"/>
        <v>1.7933521064516147E-2</v>
      </c>
      <c r="AM115">
        <f t="shared" si="56"/>
        <v>0.49</v>
      </c>
      <c r="AN115">
        <f t="shared" si="57"/>
        <v>0.39</v>
      </c>
      <c r="AO115">
        <v>7.37</v>
      </c>
      <c r="AP115">
        <v>0.5</v>
      </c>
      <c r="AQ115" t="s">
        <v>195</v>
      </c>
      <c r="AR115">
        <v>1589549972.0709701</v>
      </c>
      <c r="AS115">
        <v>412.54848387096803</v>
      </c>
      <c r="AT115">
        <v>410.004677419355</v>
      </c>
      <c r="AU115">
        <v>15.672016129032301</v>
      </c>
      <c r="AV115">
        <v>15.0519290322581</v>
      </c>
      <c r="AW115">
        <v>499.94622580645199</v>
      </c>
      <c r="AX115">
        <v>101.930225806452</v>
      </c>
      <c r="AY115">
        <v>9.8516151612903197E-2</v>
      </c>
      <c r="AZ115">
        <v>27.6490096774194</v>
      </c>
      <c r="BA115">
        <v>27.580606451612901</v>
      </c>
      <c r="BB115">
        <v>27.862251612903201</v>
      </c>
      <c r="BC115">
        <v>9994.4354838709696</v>
      </c>
      <c r="BD115">
        <v>3.65990225806452E-2</v>
      </c>
      <c r="BE115">
        <v>0.28650674193548398</v>
      </c>
      <c r="BF115">
        <v>1589549946.2</v>
      </c>
      <c r="BG115" t="s">
        <v>431</v>
      </c>
      <c r="BH115">
        <v>17</v>
      </c>
      <c r="BI115">
        <v>-1.133</v>
      </c>
      <c r="BJ115">
        <v>7.0000000000000007E-2</v>
      </c>
      <c r="BK115">
        <v>410</v>
      </c>
      <c r="BL115">
        <v>15</v>
      </c>
      <c r="BM115">
        <v>0.28000000000000003</v>
      </c>
      <c r="BN115">
        <v>0.08</v>
      </c>
      <c r="BO115">
        <v>2.5437080392156899</v>
      </c>
      <c r="BP115">
        <v>1.8941429864247902E-2</v>
      </c>
      <c r="BQ115">
        <v>1.8616276034970802E-2</v>
      </c>
      <c r="BR115">
        <v>1</v>
      </c>
      <c r="BS115">
        <v>0.62286466666666696</v>
      </c>
      <c r="BT115">
        <v>-4.1050794570135302E-2</v>
      </c>
      <c r="BU115">
        <v>1.0158322481295201E-2</v>
      </c>
      <c r="BV115">
        <v>1</v>
      </c>
      <c r="BW115">
        <v>2</v>
      </c>
      <c r="BX115">
        <v>2</v>
      </c>
      <c r="BY115" t="s">
        <v>200</v>
      </c>
      <c r="BZ115">
        <v>100</v>
      </c>
      <c r="CA115">
        <v>100</v>
      </c>
      <c r="CB115">
        <v>-1.133</v>
      </c>
      <c r="CC115">
        <v>7.0000000000000007E-2</v>
      </c>
      <c r="CD115">
        <v>2</v>
      </c>
      <c r="CE115">
        <v>515.03099999999995</v>
      </c>
      <c r="CF115">
        <v>492.24400000000003</v>
      </c>
      <c r="CG115">
        <v>26.999600000000001</v>
      </c>
      <c r="CH115">
        <v>31.613299999999999</v>
      </c>
      <c r="CI115">
        <v>30.000599999999999</v>
      </c>
      <c r="CJ115">
        <v>31.422000000000001</v>
      </c>
      <c r="CK115">
        <v>31.4467</v>
      </c>
      <c r="CL115">
        <v>19.8141</v>
      </c>
      <c r="CM115">
        <v>30.913499999999999</v>
      </c>
      <c r="CN115">
        <v>0</v>
      </c>
      <c r="CO115">
        <v>27</v>
      </c>
      <c r="CP115">
        <v>410</v>
      </c>
      <c r="CQ115">
        <v>15</v>
      </c>
      <c r="CR115">
        <v>98.941699999999997</v>
      </c>
      <c r="CS115">
        <v>105.762</v>
      </c>
    </row>
    <row r="116" spans="1:97" x14ac:dyDescent="0.25">
      <c r="A116">
        <v>100</v>
      </c>
      <c r="B116">
        <v>1589549985.7</v>
      </c>
      <c r="C116">
        <v>8555.4000000953693</v>
      </c>
      <c r="D116" t="s">
        <v>440</v>
      </c>
      <c r="E116" t="s">
        <v>441</v>
      </c>
      <c r="F116">
        <v>1589549977.0709701</v>
      </c>
      <c r="G116">
        <f t="shared" si="29"/>
        <v>4.2272986776432909E-4</v>
      </c>
      <c r="H116">
        <f t="shared" si="30"/>
        <v>-1.8993667396905771</v>
      </c>
      <c r="I116">
        <f t="shared" si="31"/>
        <v>412.53758064516097</v>
      </c>
      <c r="J116">
        <f t="shared" si="32"/>
        <v>548.36303238333278</v>
      </c>
      <c r="K116">
        <f t="shared" si="33"/>
        <v>55.94930361409947</v>
      </c>
      <c r="L116">
        <f t="shared" si="34"/>
        <v>42.091076510801827</v>
      </c>
      <c r="M116">
        <f t="shared" si="35"/>
        <v>2.0049989485644491E-2</v>
      </c>
      <c r="N116">
        <f t="shared" si="36"/>
        <v>2.7906655450362958</v>
      </c>
      <c r="O116">
        <f t="shared" si="37"/>
        <v>1.9970303808629436E-2</v>
      </c>
      <c r="P116">
        <f t="shared" si="38"/>
        <v>1.2488572822274419E-2</v>
      </c>
      <c r="Q116">
        <f t="shared" si="39"/>
        <v>6.667586879032252E-3</v>
      </c>
      <c r="R116">
        <f t="shared" si="40"/>
        <v>27.533636844587139</v>
      </c>
      <c r="S116">
        <f t="shared" si="41"/>
        <v>27.5778580645161</v>
      </c>
      <c r="T116">
        <f t="shared" si="42"/>
        <v>3.7024473800787661</v>
      </c>
      <c r="U116">
        <f t="shared" si="43"/>
        <v>43.004101185506386</v>
      </c>
      <c r="V116">
        <f t="shared" si="44"/>
        <v>1.5987991297539295</v>
      </c>
      <c r="W116">
        <f t="shared" si="45"/>
        <v>3.7177829222780514</v>
      </c>
      <c r="X116">
        <f t="shared" si="46"/>
        <v>2.1036482503248366</v>
      </c>
      <c r="Y116">
        <f t="shared" si="47"/>
        <v>-18.642387168406913</v>
      </c>
      <c r="Z116">
        <f t="shared" si="48"/>
        <v>10.636840513084371</v>
      </c>
      <c r="AA116">
        <f t="shared" si="49"/>
        <v>0.82763766328736621</v>
      </c>
      <c r="AB116">
        <f t="shared" si="50"/>
        <v>-7.1712414051561435</v>
      </c>
      <c r="AC116">
        <v>-1.22509077261341E-3</v>
      </c>
      <c r="AD116">
        <v>2.3661588782742299E-2</v>
      </c>
      <c r="AE116">
        <v>2.6828227686944501</v>
      </c>
      <c r="AF116">
        <v>0</v>
      </c>
      <c r="AG116">
        <v>0</v>
      </c>
      <c r="AH116">
        <f t="shared" si="51"/>
        <v>1</v>
      </c>
      <c r="AI116">
        <f t="shared" si="52"/>
        <v>0</v>
      </c>
      <c r="AJ116">
        <f t="shared" si="53"/>
        <v>53755.546546700461</v>
      </c>
      <c r="AK116">
        <f t="shared" si="54"/>
        <v>3.4890564516129E-2</v>
      </c>
      <c r="AL116">
        <f t="shared" si="55"/>
        <v>1.7096376612903211E-2</v>
      </c>
      <c r="AM116">
        <f t="shared" si="56"/>
        <v>0.49</v>
      </c>
      <c r="AN116">
        <f t="shared" si="57"/>
        <v>0.39</v>
      </c>
      <c r="AO116">
        <v>7.37</v>
      </c>
      <c r="AP116">
        <v>0.5</v>
      </c>
      <c r="AQ116" t="s">
        <v>195</v>
      </c>
      <c r="AR116">
        <v>1589549977.0709701</v>
      </c>
      <c r="AS116">
        <v>412.53758064516097</v>
      </c>
      <c r="AT116">
        <v>409.99483870967703</v>
      </c>
      <c r="AU116">
        <v>15.6699419354839</v>
      </c>
      <c r="AV116">
        <v>15.0565709677419</v>
      </c>
      <c r="AW116">
        <v>499.97461290322599</v>
      </c>
      <c r="AX116">
        <v>101.93061290322601</v>
      </c>
      <c r="AY116">
        <v>9.9065083870967796E-2</v>
      </c>
      <c r="AZ116">
        <v>27.648558064516099</v>
      </c>
      <c r="BA116">
        <v>27.5778580645161</v>
      </c>
      <c r="BB116">
        <v>27.862809677419399</v>
      </c>
      <c r="BC116">
        <v>9994.9193548387102</v>
      </c>
      <c r="BD116">
        <v>3.4890564516129E-2</v>
      </c>
      <c r="BE116">
        <v>0.282605</v>
      </c>
      <c r="BF116">
        <v>1589549946.2</v>
      </c>
      <c r="BG116" t="s">
        <v>431</v>
      </c>
      <c r="BH116">
        <v>17</v>
      </c>
      <c r="BI116">
        <v>-1.133</v>
      </c>
      <c r="BJ116">
        <v>7.0000000000000007E-2</v>
      </c>
      <c r="BK116">
        <v>410</v>
      </c>
      <c r="BL116">
        <v>15</v>
      </c>
      <c r="BM116">
        <v>0.28000000000000003</v>
      </c>
      <c r="BN116">
        <v>0.08</v>
      </c>
      <c r="BO116">
        <v>2.5410564705882401</v>
      </c>
      <c r="BP116">
        <v>-3.2781828054319E-2</v>
      </c>
      <c r="BQ116">
        <v>1.8787820400099398E-2</v>
      </c>
      <c r="BR116">
        <v>1</v>
      </c>
      <c r="BS116">
        <v>0.62002458823529405</v>
      </c>
      <c r="BT116">
        <v>-8.5896032579180201E-2</v>
      </c>
      <c r="BU116">
        <v>1.0658981386745999E-2</v>
      </c>
      <c r="BV116">
        <v>1</v>
      </c>
      <c r="BW116">
        <v>2</v>
      </c>
      <c r="BX116">
        <v>2</v>
      </c>
      <c r="BY116" t="s">
        <v>200</v>
      </c>
      <c r="BZ116">
        <v>100</v>
      </c>
      <c r="CA116">
        <v>100</v>
      </c>
      <c r="CB116">
        <v>-1.133</v>
      </c>
      <c r="CC116">
        <v>7.0000000000000007E-2</v>
      </c>
      <c r="CD116">
        <v>2</v>
      </c>
      <c r="CE116">
        <v>515.36699999999996</v>
      </c>
      <c r="CF116">
        <v>492.25299999999999</v>
      </c>
      <c r="CG116">
        <v>26.9998</v>
      </c>
      <c r="CH116">
        <v>31.6205</v>
      </c>
      <c r="CI116">
        <v>30.000599999999999</v>
      </c>
      <c r="CJ116">
        <v>31.4297</v>
      </c>
      <c r="CK116">
        <v>31.4544</v>
      </c>
      <c r="CL116">
        <v>19.813800000000001</v>
      </c>
      <c r="CM116">
        <v>30.913499999999999</v>
      </c>
      <c r="CN116">
        <v>0</v>
      </c>
      <c r="CO116">
        <v>27</v>
      </c>
      <c r="CP116">
        <v>410</v>
      </c>
      <c r="CQ116">
        <v>15</v>
      </c>
      <c r="CR116">
        <v>98.938999999999993</v>
      </c>
      <c r="CS116">
        <v>105.761</v>
      </c>
    </row>
    <row r="117" spans="1:97" x14ac:dyDescent="0.25">
      <c r="A117">
        <v>101</v>
      </c>
      <c r="B117">
        <v>1589550288.2</v>
      </c>
      <c r="C117">
        <v>8857.9000000953693</v>
      </c>
      <c r="D117" t="s">
        <v>443</v>
      </c>
      <c r="E117" t="s">
        <v>444</v>
      </c>
      <c r="F117">
        <v>1589550280.2</v>
      </c>
      <c r="G117">
        <f t="shared" si="29"/>
        <v>2.0505291267989341E-4</v>
      </c>
      <c r="H117">
        <f t="shared" si="30"/>
        <v>-1.7389039792795014</v>
      </c>
      <c r="I117">
        <f t="shared" si="31"/>
        <v>412.08687096774202</v>
      </c>
      <c r="J117">
        <f t="shared" si="32"/>
        <v>687.66783627310099</v>
      </c>
      <c r="K117">
        <f t="shared" si="33"/>
        <v>70.166177902587862</v>
      </c>
      <c r="L117">
        <f t="shared" si="34"/>
        <v>42.047278023572126</v>
      </c>
      <c r="M117">
        <f t="shared" si="35"/>
        <v>9.4565420195448086E-3</v>
      </c>
      <c r="N117">
        <f t="shared" si="36"/>
        <v>2.7844035489170067</v>
      </c>
      <c r="O117">
        <f t="shared" si="37"/>
        <v>9.438735623272439E-3</v>
      </c>
      <c r="P117">
        <f t="shared" si="38"/>
        <v>5.9008067719809928E-3</v>
      </c>
      <c r="Q117">
        <f t="shared" si="39"/>
        <v>-3.7151103294290268E-3</v>
      </c>
      <c r="R117">
        <f t="shared" si="40"/>
        <v>27.67978026841477</v>
      </c>
      <c r="S117">
        <f t="shared" si="41"/>
        <v>27.657674193548399</v>
      </c>
      <c r="T117">
        <f t="shared" si="42"/>
        <v>3.7197643310778812</v>
      </c>
      <c r="U117">
        <f t="shared" si="43"/>
        <v>41.759438111603565</v>
      </c>
      <c r="V117">
        <f t="shared" si="44"/>
        <v>1.5604486858811009</v>
      </c>
      <c r="W117">
        <f t="shared" si="45"/>
        <v>3.736756902022357</v>
      </c>
      <c r="X117">
        <f t="shared" si="46"/>
        <v>2.1593156451967803</v>
      </c>
      <c r="Y117">
        <f t="shared" si="47"/>
        <v>-9.0428334491833002</v>
      </c>
      <c r="Z117">
        <f t="shared" si="48"/>
        <v>11.70976407152421</v>
      </c>
      <c r="AA117">
        <f t="shared" si="49"/>
        <v>0.91393028643625351</v>
      </c>
      <c r="AB117">
        <f t="shared" si="50"/>
        <v>3.5771457984477344</v>
      </c>
      <c r="AC117">
        <v>-1.22581366821649E-3</v>
      </c>
      <c r="AD117">
        <v>2.3675550897938401E-2</v>
      </c>
      <c r="AE117">
        <v>2.6838179423460899</v>
      </c>
      <c r="AF117">
        <v>0</v>
      </c>
      <c r="AG117">
        <v>0</v>
      </c>
      <c r="AH117">
        <f t="shared" si="51"/>
        <v>1</v>
      </c>
      <c r="AI117">
        <f t="shared" si="52"/>
        <v>0</v>
      </c>
      <c r="AJ117">
        <f t="shared" si="53"/>
        <v>53770.56197323637</v>
      </c>
      <c r="AK117">
        <f t="shared" si="54"/>
        <v>-1.9440661064516099E-2</v>
      </c>
      <c r="AL117">
        <f t="shared" si="55"/>
        <v>-9.5259239216128888E-3</v>
      </c>
      <c r="AM117">
        <f t="shared" si="56"/>
        <v>0.49</v>
      </c>
      <c r="AN117">
        <f t="shared" si="57"/>
        <v>0.39</v>
      </c>
      <c r="AO117">
        <v>6.31</v>
      </c>
      <c r="AP117">
        <v>0.5</v>
      </c>
      <c r="AQ117" t="s">
        <v>195</v>
      </c>
      <c r="AR117">
        <v>1589550280.2</v>
      </c>
      <c r="AS117">
        <v>412.08687096774202</v>
      </c>
      <c r="AT117">
        <v>409.99906451612901</v>
      </c>
      <c r="AU117">
        <v>15.293270967741901</v>
      </c>
      <c r="AV117">
        <v>15.038458064516099</v>
      </c>
      <c r="AW117">
        <v>500.01241935483898</v>
      </c>
      <c r="AX117">
        <v>101.938612903226</v>
      </c>
      <c r="AY117">
        <v>9.6372887096774204E-2</v>
      </c>
      <c r="AZ117">
        <v>27.735680645161299</v>
      </c>
      <c r="BA117">
        <v>27.657674193548399</v>
      </c>
      <c r="BB117">
        <v>27.947506451612899</v>
      </c>
      <c r="BC117">
        <v>10000.032258064501</v>
      </c>
      <c r="BD117">
        <v>-1.9440661064516099E-2</v>
      </c>
      <c r="BE117">
        <v>0.28446467741935499</v>
      </c>
      <c r="BF117">
        <v>1589550267.2</v>
      </c>
      <c r="BG117" t="s">
        <v>445</v>
      </c>
      <c r="BH117">
        <v>18</v>
      </c>
      <c r="BI117">
        <v>-1.1639999999999999</v>
      </c>
      <c r="BJ117">
        <v>7.0999999999999994E-2</v>
      </c>
      <c r="BK117">
        <v>410</v>
      </c>
      <c r="BL117">
        <v>15</v>
      </c>
      <c r="BM117">
        <v>0.33</v>
      </c>
      <c r="BN117">
        <v>0.12</v>
      </c>
      <c r="BO117">
        <v>1.3776804173980399</v>
      </c>
      <c r="BP117">
        <v>6.6177214088940604</v>
      </c>
      <c r="BQ117">
        <v>0.91284971170354201</v>
      </c>
      <c r="BR117">
        <v>0</v>
      </c>
      <c r="BS117">
        <v>0.16338932370588199</v>
      </c>
      <c r="BT117">
        <v>0.88717853102133304</v>
      </c>
      <c r="BU117">
        <v>0.11610283974289</v>
      </c>
      <c r="BV117">
        <v>0</v>
      </c>
      <c r="BW117">
        <v>0</v>
      </c>
      <c r="BX117">
        <v>2</v>
      </c>
      <c r="BY117" t="s">
        <v>197</v>
      </c>
      <c r="BZ117">
        <v>100</v>
      </c>
      <c r="CA117">
        <v>100</v>
      </c>
      <c r="CB117">
        <v>-1.1639999999999999</v>
      </c>
      <c r="CC117">
        <v>7.0999999999999994E-2</v>
      </c>
      <c r="CD117">
        <v>2</v>
      </c>
      <c r="CE117">
        <v>515.67200000000003</v>
      </c>
      <c r="CF117">
        <v>489.29500000000002</v>
      </c>
      <c r="CG117">
        <v>26.9999</v>
      </c>
      <c r="CH117">
        <v>31.967099999999999</v>
      </c>
      <c r="CI117">
        <v>30.000399999999999</v>
      </c>
      <c r="CJ117">
        <v>31.825199999999999</v>
      </c>
      <c r="CK117">
        <v>31.850899999999999</v>
      </c>
      <c r="CL117">
        <v>19.826000000000001</v>
      </c>
      <c r="CM117">
        <v>32.296100000000003</v>
      </c>
      <c r="CN117">
        <v>0</v>
      </c>
      <c r="CO117">
        <v>27</v>
      </c>
      <c r="CP117">
        <v>410</v>
      </c>
      <c r="CQ117">
        <v>15</v>
      </c>
      <c r="CR117">
        <v>98.905500000000004</v>
      </c>
      <c r="CS117">
        <v>105.709</v>
      </c>
    </row>
    <row r="118" spans="1:97" x14ac:dyDescent="0.25">
      <c r="A118">
        <v>102</v>
      </c>
      <c r="B118">
        <v>1589550293.2</v>
      </c>
      <c r="C118">
        <v>8862.9000000953693</v>
      </c>
      <c r="D118" t="s">
        <v>446</v>
      </c>
      <c r="E118" t="s">
        <v>447</v>
      </c>
      <c r="F118">
        <v>1589550284.84516</v>
      </c>
      <c r="G118">
        <f t="shared" si="29"/>
        <v>2.1620374743387745E-4</v>
      </c>
      <c r="H118">
        <f t="shared" si="30"/>
        <v>-1.7566113693229275</v>
      </c>
      <c r="I118">
        <f t="shared" si="31"/>
        <v>412.09590322580601</v>
      </c>
      <c r="J118">
        <f t="shared" si="32"/>
        <v>675.56816382974944</v>
      </c>
      <c r="K118">
        <f t="shared" si="33"/>
        <v>68.93177297168441</v>
      </c>
      <c r="L118">
        <f t="shared" si="34"/>
        <v>42.048312464412156</v>
      </c>
      <c r="M118">
        <f t="shared" si="35"/>
        <v>9.9703832218222665E-3</v>
      </c>
      <c r="N118">
        <f t="shared" si="36"/>
        <v>2.7841123571223427</v>
      </c>
      <c r="O118">
        <f t="shared" si="37"/>
        <v>9.9505892763579098E-3</v>
      </c>
      <c r="P118">
        <f t="shared" si="38"/>
        <v>6.2208933947830725E-3</v>
      </c>
      <c r="Q118">
        <f t="shared" si="39"/>
        <v>-3.7841933061483969E-3</v>
      </c>
      <c r="R118">
        <f t="shared" si="40"/>
        <v>27.676225794656123</v>
      </c>
      <c r="S118">
        <f t="shared" si="41"/>
        <v>27.656500000000001</v>
      </c>
      <c r="T118">
        <f t="shared" si="42"/>
        <v>3.7195090660817289</v>
      </c>
      <c r="U118">
        <f t="shared" si="43"/>
        <v>41.745158155721199</v>
      </c>
      <c r="V118">
        <f t="shared" si="44"/>
        <v>1.5598686391296614</v>
      </c>
      <c r="W118">
        <f t="shared" si="45"/>
        <v>3.7366456567511666</v>
      </c>
      <c r="X118">
        <f t="shared" si="46"/>
        <v>2.1596404269520675</v>
      </c>
      <c r="Y118">
        <f t="shared" si="47"/>
        <v>-9.5345852618339961</v>
      </c>
      <c r="Z118">
        <f t="shared" si="48"/>
        <v>11.808281390015345</v>
      </c>
      <c r="AA118">
        <f t="shared" si="49"/>
        <v>0.9217080724876795</v>
      </c>
      <c r="AB118">
        <f t="shared" si="50"/>
        <v>3.1916200073628804</v>
      </c>
      <c r="AC118">
        <v>-1.22561401776607E-3</v>
      </c>
      <c r="AD118">
        <v>2.3671694818891999E-2</v>
      </c>
      <c r="AE118">
        <v>2.6835431331079098</v>
      </c>
      <c r="AF118">
        <v>0</v>
      </c>
      <c r="AG118">
        <v>0</v>
      </c>
      <c r="AH118">
        <f t="shared" si="51"/>
        <v>1</v>
      </c>
      <c r="AI118">
        <f t="shared" si="52"/>
        <v>0</v>
      </c>
      <c r="AJ118">
        <f t="shared" si="53"/>
        <v>53762.249665695104</v>
      </c>
      <c r="AK118">
        <f t="shared" si="54"/>
        <v>-1.98021627741936E-2</v>
      </c>
      <c r="AL118">
        <f t="shared" si="55"/>
        <v>-9.7030597593548637E-3</v>
      </c>
      <c r="AM118">
        <f t="shared" si="56"/>
        <v>0.49</v>
      </c>
      <c r="AN118">
        <f t="shared" si="57"/>
        <v>0.39</v>
      </c>
      <c r="AO118">
        <v>6.31</v>
      </c>
      <c r="AP118">
        <v>0.5</v>
      </c>
      <c r="AQ118" t="s">
        <v>195</v>
      </c>
      <c r="AR118">
        <v>1589550284.84516</v>
      </c>
      <c r="AS118">
        <v>412.09590322580601</v>
      </c>
      <c r="AT118">
        <v>409.99122580645201</v>
      </c>
      <c r="AU118">
        <v>15.2875451612903</v>
      </c>
      <c r="AV118">
        <v>15.018832258064499</v>
      </c>
      <c r="AW118">
        <v>499.93493548387102</v>
      </c>
      <c r="AX118">
        <v>101.93845161290299</v>
      </c>
      <c r="AY118">
        <v>9.6807983870967701E-2</v>
      </c>
      <c r="AZ118">
        <v>27.735170967741901</v>
      </c>
      <c r="BA118">
        <v>27.656500000000001</v>
      </c>
      <c r="BB118">
        <v>27.947538709677399</v>
      </c>
      <c r="BC118">
        <v>9998.4193548387102</v>
      </c>
      <c r="BD118">
        <v>-1.98021627741936E-2</v>
      </c>
      <c r="BE118">
        <v>0.28588680645161302</v>
      </c>
      <c r="BF118">
        <v>1589550267.2</v>
      </c>
      <c r="BG118" t="s">
        <v>445</v>
      </c>
      <c r="BH118">
        <v>18</v>
      </c>
      <c r="BI118">
        <v>-1.1639999999999999</v>
      </c>
      <c r="BJ118">
        <v>7.0999999999999994E-2</v>
      </c>
      <c r="BK118">
        <v>410</v>
      </c>
      <c r="BL118">
        <v>15</v>
      </c>
      <c r="BM118">
        <v>0.33</v>
      </c>
      <c r="BN118">
        <v>0.12</v>
      </c>
      <c r="BO118">
        <v>1.7824669146529399</v>
      </c>
      <c r="BP118">
        <v>3.7169094588937699</v>
      </c>
      <c r="BQ118">
        <v>0.64072978380094903</v>
      </c>
      <c r="BR118">
        <v>0</v>
      </c>
      <c r="BS118">
        <v>0.215250443980392</v>
      </c>
      <c r="BT118">
        <v>0.56342242699245004</v>
      </c>
      <c r="BU118">
        <v>8.6281697711601907E-2</v>
      </c>
      <c r="BV118">
        <v>0</v>
      </c>
      <c r="BW118">
        <v>0</v>
      </c>
      <c r="BX118">
        <v>2</v>
      </c>
      <c r="BY118" t="s">
        <v>197</v>
      </c>
      <c r="BZ118">
        <v>100</v>
      </c>
      <c r="CA118">
        <v>100</v>
      </c>
      <c r="CB118">
        <v>-1.1639999999999999</v>
      </c>
      <c r="CC118">
        <v>7.0999999999999994E-2</v>
      </c>
      <c r="CD118">
        <v>2</v>
      </c>
      <c r="CE118">
        <v>515.48900000000003</v>
      </c>
      <c r="CF118">
        <v>489.18799999999999</v>
      </c>
      <c r="CG118">
        <v>26.999600000000001</v>
      </c>
      <c r="CH118">
        <v>31.971900000000002</v>
      </c>
      <c r="CI118">
        <v>30.000399999999999</v>
      </c>
      <c r="CJ118">
        <v>31.83</v>
      </c>
      <c r="CK118">
        <v>31.856000000000002</v>
      </c>
      <c r="CL118">
        <v>19.825299999999999</v>
      </c>
      <c r="CM118">
        <v>32.296100000000003</v>
      </c>
      <c r="CN118">
        <v>0</v>
      </c>
      <c r="CO118">
        <v>27</v>
      </c>
      <c r="CP118">
        <v>410</v>
      </c>
      <c r="CQ118">
        <v>15</v>
      </c>
      <c r="CR118">
        <v>98.904399999999995</v>
      </c>
      <c r="CS118">
        <v>105.708</v>
      </c>
    </row>
    <row r="119" spans="1:97" x14ac:dyDescent="0.25">
      <c r="A119">
        <v>103</v>
      </c>
      <c r="B119">
        <v>1589550298.2</v>
      </c>
      <c r="C119">
        <v>8867.9000000953693</v>
      </c>
      <c r="D119" t="s">
        <v>448</v>
      </c>
      <c r="E119" t="s">
        <v>449</v>
      </c>
      <c r="F119">
        <v>1589550289.6354799</v>
      </c>
      <c r="G119">
        <f t="shared" si="29"/>
        <v>2.1302937047009839E-4</v>
      </c>
      <c r="H119">
        <f t="shared" si="30"/>
        <v>-1.7541407253883798</v>
      </c>
      <c r="I119">
        <f t="shared" si="31"/>
        <v>412.09206451612903</v>
      </c>
      <c r="J119">
        <f t="shared" si="32"/>
        <v>679.35790506605736</v>
      </c>
      <c r="K119">
        <f t="shared" si="33"/>
        <v>69.318972545778379</v>
      </c>
      <c r="L119">
        <f t="shared" si="34"/>
        <v>42.048231563227461</v>
      </c>
      <c r="M119">
        <f t="shared" si="35"/>
        <v>9.8217318547190891E-3</v>
      </c>
      <c r="N119">
        <f t="shared" si="36"/>
        <v>2.7842420140092905</v>
      </c>
      <c r="O119">
        <f t="shared" si="37"/>
        <v>9.8025240155015653E-3</v>
      </c>
      <c r="P119">
        <f t="shared" si="38"/>
        <v>6.1283000927406326E-3</v>
      </c>
      <c r="Q119">
        <f t="shared" si="39"/>
        <v>-9.3241277501806483E-3</v>
      </c>
      <c r="R119">
        <f t="shared" si="40"/>
        <v>27.676304308583127</v>
      </c>
      <c r="S119">
        <f t="shared" si="41"/>
        <v>27.654509677419401</v>
      </c>
      <c r="T119">
        <f t="shared" si="42"/>
        <v>3.7190764128024285</v>
      </c>
      <c r="U119">
        <f t="shared" si="43"/>
        <v>41.722994382540008</v>
      </c>
      <c r="V119">
        <f t="shared" si="44"/>
        <v>1.5589717186842849</v>
      </c>
      <c r="W119">
        <f t="shared" si="45"/>
        <v>3.7364809064055913</v>
      </c>
      <c r="X119">
        <f t="shared" si="46"/>
        <v>2.1601046941181439</v>
      </c>
      <c r="Y119">
        <f t="shared" si="47"/>
        <v>-9.3945952377313393</v>
      </c>
      <c r="Z119">
        <f t="shared" si="48"/>
        <v>11.994282444456028</v>
      </c>
      <c r="AA119">
        <f t="shared" si="49"/>
        <v>0.93617016647724638</v>
      </c>
      <c r="AB119">
        <f t="shared" si="50"/>
        <v>3.5265332454517537</v>
      </c>
      <c r="AC119">
        <v>-1.22570291214804E-3</v>
      </c>
      <c r="AD119">
        <v>2.3673411738452901E-2</v>
      </c>
      <c r="AE119">
        <v>2.6836654956600299</v>
      </c>
      <c r="AF119">
        <v>0</v>
      </c>
      <c r="AG119">
        <v>0</v>
      </c>
      <c r="AH119">
        <f t="shared" si="51"/>
        <v>1</v>
      </c>
      <c r="AI119">
        <f t="shared" si="52"/>
        <v>0</v>
      </c>
      <c r="AJ119">
        <f t="shared" si="53"/>
        <v>53766.131699870813</v>
      </c>
      <c r="AK119">
        <f t="shared" si="54"/>
        <v>-4.8791877290322597E-2</v>
      </c>
      <c r="AL119">
        <f t="shared" si="55"/>
        <v>-2.390801987225807E-2</v>
      </c>
      <c r="AM119">
        <f t="shared" si="56"/>
        <v>0.49</v>
      </c>
      <c r="AN119">
        <f t="shared" si="57"/>
        <v>0.39</v>
      </c>
      <c r="AO119">
        <v>6.31</v>
      </c>
      <c r="AP119">
        <v>0.5</v>
      </c>
      <c r="AQ119" t="s">
        <v>195</v>
      </c>
      <c r="AR119">
        <v>1589550289.6354799</v>
      </c>
      <c r="AS119">
        <v>412.09206451612903</v>
      </c>
      <c r="AT119">
        <v>409.988870967742</v>
      </c>
      <c r="AU119">
        <v>15.2786419354839</v>
      </c>
      <c r="AV119">
        <v>15.0138741935484</v>
      </c>
      <c r="AW119">
        <v>499.93912903225799</v>
      </c>
      <c r="AX119">
        <v>101.938774193548</v>
      </c>
      <c r="AY119">
        <v>9.7239561290322601E-2</v>
      </c>
      <c r="AZ119">
        <v>27.734416129032301</v>
      </c>
      <c r="BA119">
        <v>27.654509677419401</v>
      </c>
      <c r="BB119">
        <v>27.946429032258099</v>
      </c>
      <c r="BC119">
        <v>9999.1129032258104</v>
      </c>
      <c r="BD119">
        <v>-4.8791877290322597E-2</v>
      </c>
      <c r="BE119">
        <v>0.28588680645161302</v>
      </c>
      <c r="BF119">
        <v>1589550267.2</v>
      </c>
      <c r="BG119" t="s">
        <v>445</v>
      </c>
      <c r="BH119">
        <v>18</v>
      </c>
      <c r="BI119">
        <v>-1.1639999999999999</v>
      </c>
      <c r="BJ119">
        <v>7.0999999999999994E-2</v>
      </c>
      <c r="BK119">
        <v>410</v>
      </c>
      <c r="BL119">
        <v>15</v>
      </c>
      <c r="BM119">
        <v>0.33</v>
      </c>
      <c r="BN119">
        <v>0.12</v>
      </c>
      <c r="BO119">
        <v>2.07606764705882</v>
      </c>
      <c r="BP119">
        <v>0.22457820814478099</v>
      </c>
      <c r="BQ119">
        <v>8.1890446774303502E-2</v>
      </c>
      <c r="BR119">
        <v>0</v>
      </c>
      <c r="BS119">
        <v>0.25422235294117601</v>
      </c>
      <c r="BT119">
        <v>0.10135715837103799</v>
      </c>
      <c r="BU119">
        <v>2.5918606709423701E-2</v>
      </c>
      <c r="BV119">
        <v>0</v>
      </c>
      <c r="BW119">
        <v>0</v>
      </c>
      <c r="BX119">
        <v>2</v>
      </c>
      <c r="BY119" t="s">
        <v>197</v>
      </c>
      <c r="BZ119">
        <v>100</v>
      </c>
      <c r="CA119">
        <v>100</v>
      </c>
      <c r="CB119">
        <v>-1.1639999999999999</v>
      </c>
      <c r="CC119">
        <v>7.0999999999999994E-2</v>
      </c>
      <c r="CD119">
        <v>2</v>
      </c>
      <c r="CE119">
        <v>515.72500000000002</v>
      </c>
      <c r="CF119">
        <v>489.39400000000001</v>
      </c>
      <c r="CG119">
        <v>26.999600000000001</v>
      </c>
      <c r="CH119">
        <v>31.976700000000001</v>
      </c>
      <c r="CI119">
        <v>30.000499999999999</v>
      </c>
      <c r="CJ119">
        <v>31.835000000000001</v>
      </c>
      <c r="CK119">
        <v>31.861499999999999</v>
      </c>
      <c r="CL119">
        <v>19.8263</v>
      </c>
      <c r="CM119">
        <v>32.296100000000003</v>
      </c>
      <c r="CN119">
        <v>0</v>
      </c>
      <c r="CO119">
        <v>27</v>
      </c>
      <c r="CP119">
        <v>410</v>
      </c>
      <c r="CQ119">
        <v>15</v>
      </c>
      <c r="CR119">
        <v>98.905299999999997</v>
      </c>
      <c r="CS119">
        <v>105.708</v>
      </c>
    </row>
    <row r="120" spans="1:97" x14ac:dyDescent="0.25">
      <c r="A120">
        <v>104</v>
      </c>
      <c r="B120">
        <v>1589550303.2</v>
      </c>
      <c r="C120">
        <v>8872.9000000953693</v>
      </c>
      <c r="D120" t="s">
        <v>450</v>
      </c>
      <c r="E120" t="s">
        <v>451</v>
      </c>
      <c r="F120">
        <v>1589550294.5709701</v>
      </c>
      <c r="G120">
        <f t="shared" si="29"/>
        <v>2.0523271823523752E-4</v>
      </c>
      <c r="H120">
        <f t="shared" si="30"/>
        <v>-1.7475107773069027</v>
      </c>
      <c r="I120">
        <f t="shared" si="31"/>
        <v>412.08761290322599</v>
      </c>
      <c r="J120">
        <f t="shared" si="32"/>
        <v>689.05690078556358</v>
      </c>
      <c r="K120">
        <f t="shared" si="33"/>
        <v>70.309557081720911</v>
      </c>
      <c r="L120">
        <f t="shared" si="34"/>
        <v>42.048338111203641</v>
      </c>
      <c r="M120">
        <f t="shared" si="35"/>
        <v>9.4575458541890853E-3</v>
      </c>
      <c r="N120">
        <f t="shared" si="36"/>
        <v>2.7842739693191403</v>
      </c>
      <c r="O120">
        <f t="shared" si="37"/>
        <v>9.4397348539799406E-3</v>
      </c>
      <c r="P120">
        <f t="shared" si="38"/>
        <v>5.9014317036630943E-3</v>
      </c>
      <c r="Q120">
        <f t="shared" si="39"/>
        <v>-1.029693453058065E-2</v>
      </c>
      <c r="R120">
        <f t="shared" si="40"/>
        <v>27.677701006394948</v>
      </c>
      <c r="S120">
        <f t="shared" si="41"/>
        <v>27.655519354838699</v>
      </c>
      <c r="T120">
        <f t="shared" si="42"/>
        <v>3.7192958894474408</v>
      </c>
      <c r="U120">
        <f t="shared" si="43"/>
        <v>41.705023536830176</v>
      </c>
      <c r="V120">
        <f t="shared" si="44"/>
        <v>1.5582344710609168</v>
      </c>
      <c r="W120">
        <f t="shared" si="45"/>
        <v>3.7363232026108855</v>
      </c>
      <c r="X120">
        <f t="shared" si="46"/>
        <v>2.1610614183865238</v>
      </c>
      <c r="Y120">
        <f t="shared" si="47"/>
        <v>-9.0507628741739747</v>
      </c>
      <c r="Z120">
        <f t="shared" si="48"/>
        <v>11.734398160393148</v>
      </c>
      <c r="AA120">
        <f t="shared" si="49"/>
        <v>0.91587664160033933</v>
      </c>
      <c r="AB120">
        <f t="shared" si="50"/>
        <v>3.5892149932889321</v>
      </c>
      <c r="AC120">
        <v>-1.2257248217354699E-3</v>
      </c>
      <c r="AD120">
        <v>2.3673834903543901E-2</v>
      </c>
      <c r="AE120">
        <v>2.6836956531524798</v>
      </c>
      <c r="AF120">
        <v>0</v>
      </c>
      <c r="AG120">
        <v>0</v>
      </c>
      <c r="AH120">
        <f t="shared" si="51"/>
        <v>1</v>
      </c>
      <c r="AI120">
        <f t="shared" si="52"/>
        <v>0</v>
      </c>
      <c r="AJ120">
        <f t="shared" si="53"/>
        <v>53767.204248212198</v>
      </c>
      <c r="AK120">
        <f t="shared" si="54"/>
        <v>-5.3882441290322602E-2</v>
      </c>
      <c r="AL120">
        <f t="shared" si="55"/>
        <v>-2.6402396232258075E-2</v>
      </c>
      <c r="AM120">
        <f t="shared" si="56"/>
        <v>0.49</v>
      </c>
      <c r="AN120">
        <f t="shared" si="57"/>
        <v>0.39</v>
      </c>
      <c r="AO120">
        <v>6.31</v>
      </c>
      <c r="AP120">
        <v>0.5</v>
      </c>
      <c r="AQ120" t="s">
        <v>195</v>
      </c>
      <c r="AR120">
        <v>1589550294.5709701</v>
      </c>
      <c r="AS120">
        <v>412.08761290322599</v>
      </c>
      <c r="AT120">
        <v>409.98877419354801</v>
      </c>
      <c r="AU120">
        <v>15.2712129032258</v>
      </c>
      <c r="AV120">
        <v>15.016138709677399</v>
      </c>
      <c r="AW120">
        <v>499.94941935483899</v>
      </c>
      <c r="AX120">
        <v>101.939774193548</v>
      </c>
      <c r="AY120">
        <v>9.7600370967741906E-2</v>
      </c>
      <c r="AZ120">
        <v>27.733693548387102</v>
      </c>
      <c r="BA120">
        <v>27.655519354838699</v>
      </c>
      <c r="BB120">
        <v>27.944880645161302</v>
      </c>
      <c r="BC120">
        <v>9999.1935483871002</v>
      </c>
      <c r="BD120">
        <v>-5.3882441290322602E-2</v>
      </c>
      <c r="BE120">
        <v>0.28548570967741899</v>
      </c>
      <c r="BF120">
        <v>1589550267.2</v>
      </c>
      <c r="BG120" t="s">
        <v>445</v>
      </c>
      <c r="BH120">
        <v>18</v>
      </c>
      <c r="BI120">
        <v>-1.1639999999999999</v>
      </c>
      <c r="BJ120">
        <v>7.0999999999999994E-2</v>
      </c>
      <c r="BK120">
        <v>410</v>
      </c>
      <c r="BL120">
        <v>15</v>
      </c>
      <c r="BM120">
        <v>0.33</v>
      </c>
      <c r="BN120">
        <v>0.12</v>
      </c>
      <c r="BO120">
        <v>2.1030731372549001</v>
      </c>
      <c r="BP120">
        <v>2.3505339366491101E-2</v>
      </c>
      <c r="BQ120">
        <v>3.1602949756231402E-2</v>
      </c>
      <c r="BR120">
        <v>1</v>
      </c>
      <c r="BS120">
        <v>0.26138462745098001</v>
      </c>
      <c r="BT120">
        <v>-7.3658161085990506E-2</v>
      </c>
      <c r="BU120">
        <v>1.2764122717349599E-2</v>
      </c>
      <c r="BV120">
        <v>1</v>
      </c>
      <c r="BW120">
        <v>2</v>
      </c>
      <c r="BX120">
        <v>2</v>
      </c>
      <c r="BY120" t="s">
        <v>200</v>
      </c>
      <c r="BZ120">
        <v>100</v>
      </c>
      <c r="CA120">
        <v>100</v>
      </c>
      <c r="CB120">
        <v>-1.1639999999999999</v>
      </c>
      <c r="CC120">
        <v>7.0999999999999994E-2</v>
      </c>
      <c r="CD120">
        <v>2</v>
      </c>
      <c r="CE120">
        <v>515.80600000000004</v>
      </c>
      <c r="CF120">
        <v>489.38400000000001</v>
      </c>
      <c r="CG120">
        <v>26.9998</v>
      </c>
      <c r="CH120">
        <v>31.981200000000001</v>
      </c>
      <c r="CI120">
        <v>30.000499999999999</v>
      </c>
      <c r="CJ120">
        <v>31.84</v>
      </c>
      <c r="CK120">
        <v>31.867000000000001</v>
      </c>
      <c r="CL120">
        <v>19.826499999999999</v>
      </c>
      <c r="CM120">
        <v>32.296100000000003</v>
      </c>
      <c r="CN120">
        <v>0</v>
      </c>
      <c r="CO120">
        <v>27</v>
      </c>
      <c r="CP120">
        <v>410</v>
      </c>
      <c r="CQ120">
        <v>15</v>
      </c>
      <c r="CR120">
        <v>98.905699999999996</v>
      </c>
      <c r="CS120">
        <v>105.70699999999999</v>
      </c>
    </row>
    <row r="121" spans="1:97" x14ac:dyDescent="0.25">
      <c r="A121">
        <v>105</v>
      </c>
      <c r="B121">
        <v>1589550308.2</v>
      </c>
      <c r="C121">
        <v>8877.9000000953693</v>
      </c>
      <c r="D121" t="s">
        <v>452</v>
      </c>
      <c r="E121" t="s">
        <v>453</v>
      </c>
      <c r="F121">
        <v>1589550299.5709701</v>
      </c>
      <c r="G121">
        <f t="shared" si="29"/>
        <v>1.9888907228475427E-4</v>
      </c>
      <c r="H121">
        <f t="shared" si="30"/>
        <v>-1.7483454083675689</v>
      </c>
      <c r="I121">
        <f t="shared" si="31"/>
        <v>412.08832258064501</v>
      </c>
      <c r="J121">
        <f t="shared" si="32"/>
        <v>698.4917620445683</v>
      </c>
      <c r="K121">
        <f t="shared" si="33"/>
        <v>71.273308043912238</v>
      </c>
      <c r="L121">
        <f t="shared" si="34"/>
        <v>42.049025561328442</v>
      </c>
      <c r="M121">
        <f t="shared" si="35"/>
        <v>9.1645182617446867E-3</v>
      </c>
      <c r="N121">
        <f t="shared" si="36"/>
        <v>2.7843445431311493</v>
      </c>
      <c r="O121">
        <f t="shared" si="37"/>
        <v>9.1477932259146407E-3</v>
      </c>
      <c r="P121">
        <f t="shared" si="38"/>
        <v>5.7188708699476756E-3</v>
      </c>
      <c r="Q121">
        <f t="shared" si="39"/>
        <v>-9.9266810546129007E-3</v>
      </c>
      <c r="R121">
        <f t="shared" si="40"/>
        <v>27.679004257174903</v>
      </c>
      <c r="S121">
        <f t="shared" si="41"/>
        <v>27.653712903225799</v>
      </c>
      <c r="T121">
        <f t="shared" si="42"/>
        <v>3.7189032235560155</v>
      </c>
      <c r="U121">
        <f t="shared" si="43"/>
        <v>41.693402237094531</v>
      </c>
      <c r="V121">
        <f t="shared" si="44"/>
        <v>1.5577612225921995</v>
      </c>
      <c r="W121">
        <f t="shared" si="45"/>
        <v>3.7362295687308116</v>
      </c>
      <c r="X121">
        <f t="shared" si="46"/>
        <v>2.161142000963816</v>
      </c>
      <c r="Y121">
        <f t="shared" si="47"/>
        <v>-8.7710080877576626</v>
      </c>
      <c r="Z121">
        <f t="shared" si="48"/>
        <v>11.941459440615883</v>
      </c>
      <c r="AA121">
        <f t="shared" si="49"/>
        <v>0.93200387877029633</v>
      </c>
      <c r="AB121">
        <f t="shared" si="50"/>
        <v>4.0925285505739044</v>
      </c>
      <c r="AC121">
        <v>-1.2257732102886199E-3</v>
      </c>
      <c r="AD121">
        <v>2.3674769487390199E-2</v>
      </c>
      <c r="AE121">
        <v>2.6837622563838899</v>
      </c>
      <c r="AF121">
        <v>0</v>
      </c>
      <c r="AG121">
        <v>0</v>
      </c>
      <c r="AH121">
        <f t="shared" si="51"/>
        <v>1</v>
      </c>
      <c r="AI121">
        <f t="shared" si="52"/>
        <v>0</v>
      </c>
      <c r="AJ121">
        <f t="shared" si="53"/>
        <v>53769.339767944432</v>
      </c>
      <c r="AK121">
        <f t="shared" si="54"/>
        <v>-5.1944955806451601E-2</v>
      </c>
      <c r="AL121">
        <f t="shared" si="55"/>
        <v>-2.5453028345161284E-2</v>
      </c>
      <c r="AM121">
        <f t="shared" si="56"/>
        <v>0.49</v>
      </c>
      <c r="AN121">
        <f t="shared" si="57"/>
        <v>0.39</v>
      </c>
      <c r="AO121">
        <v>6.31</v>
      </c>
      <c r="AP121">
        <v>0.5</v>
      </c>
      <c r="AQ121" t="s">
        <v>195</v>
      </c>
      <c r="AR121">
        <v>1589550299.5709701</v>
      </c>
      <c r="AS121">
        <v>412.08832258064501</v>
      </c>
      <c r="AT121">
        <v>409.98519354838697</v>
      </c>
      <c r="AU121">
        <v>15.2663516129032</v>
      </c>
      <c r="AV121">
        <v>15.019167741935499</v>
      </c>
      <c r="AW121">
        <v>499.96422580645202</v>
      </c>
      <c r="AX121">
        <v>101.940838709677</v>
      </c>
      <c r="AY121">
        <v>9.8028341935483904E-2</v>
      </c>
      <c r="AZ121">
        <v>27.733264516129001</v>
      </c>
      <c r="BA121">
        <v>27.653712903225799</v>
      </c>
      <c r="BB121">
        <v>27.943993548387098</v>
      </c>
      <c r="BC121">
        <v>9999.4838709677406</v>
      </c>
      <c r="BD121">
        <v>-5.1944955806451601E-2</v>
      </c>
      <c r="BE121">
        <v>0.282605</v>
      </c>
      <c r="BF121">
        <v>1589550267.2</v>
      </c>
      <c r="BG121" t="s">
        <v>445</v>
      </c>
      <c r="BH121">
        <v>18</v>
      </c>
      <c r="BI121">
        <v>-1.1639999999999999</v>
      </c>
      <c r="BJ121">
        <v>7.0999999999999994E-2</v>
      </c>
      <c r="BK121">
        <v>410</v>
      </c>
      <c r="BL121">
        <v>15</v>
      </c>
      <c r="BM121">
        <v>0.33</v>
      </c>
      <c r="BN121">
        <v>0.12</v>
      </c>
      <c r="BO121">
        <v>2.1077258823529399</v>
      </c>
      <c r="BP121">
        <v>-2.9665954751140901E-2</v>
      </c>
      <c r="BQ121">
        <v>2.69933449442687E-2</v>
      </c>
      <c r="BR121">
        <v>1</v>
      </c>
      <c r="BS121">
        <v>0.25597435294117599</v>
      </c>
      <c r="BT121">
        <v>-0.106584923076931</v>
      </c>
      <c r="BU121">
        <v>1.32042669601104E-2</v>
      </c>
      <c r="BV121">
        <v>0</v>
      </c>
      <c r="BW121">
        <v>1</v>
      </c>
      <c r="BX121">
        <v>2</v>
      </c>
      <c r="BY121" t="s">
        <v>220</v>
      </c>
      <c r="BZ121">
        <v>100</v>
      </c>
      <c r="CA121">
        <v>100</v>
      </c>
      <c r="CB121">
        <v>-1.1639999999999999</v>
      </c>
      <c r="CC121">
        <v>7.0999999999999994E-2</v>
      </c>
      <c r="CD121">
        <v>2</v>
      </c>
      <c r="CE121">
        <v>515.99300000000005</v>
      </c>
      <c r="CF121">
        <v>489.46100000000001</v>
      </c>
      <c r="CG121">
        <v>26.999700000000001</v>
      </c>
      <c r="CH121">
        <v>31.986000000000001</v>
      </c>
      <c r="CI121">
        <v>30.000299999999999</v>
      </c>
      <c r="CJ121">
        <v>31.845400000000001</v>
      </c>
      <c r="CK121">
        <v>31.871600000000001</v>
      </c>
      <c r="CL121">
        <v>19.827500000000001</v>
      </c>
      <c r="CM121">
        <v>32.296100000000003</v>
      </c>
      <c r="CN121">
        <v>0</v>
      </c>
      <c r="CO121">
        <v>27</v>
      </c>
      <c r="CP121">
        <v>410</v>
      </c>
      <c r="CQ121">
        <v>15</v>
      </c>
      <c r="CR121">
        <v>98.905799999999999</v>
      </c>
      <c r="CS121">
        <v>105.706</v>
      </c>
    </row>
    <row r="122" spans="1:97" x14ac:dyDescent="0.25">
      <c r="A122">
        <v>106</v>
      </c>
      <c r="B122">
        <v>1589550313.2</v>
      </c>
      <c r="C122">
        <v>8882.9000000953693</v>
      </c>
      <c r="D122" t="s">
        <v>454</v>
      </c>
      <c r="E122" t="s">
        <v>455</v>
      </c>
      <c r="F122">
        <v>1589550304.5709701</v>
      </c>
      <c r="G122">
        <f t="shared" si="29"/>
        <v>1.9398666458069641E-4</v>
      </c>
      <c r="H122">
        <f t="shared" si="30"/>
        <v>-1.7475873483163789</v>
      </c>
      <c r="I122">
        <f t="shared" si="31"/>
        <v>412.08429032258101</v>
      </c>
      <c r="J122">
        <f t="shared" si="32"/>
        <v>706.03183395745896</v>
      </c>
      <c r="K122">
        <f t="shared" si="33"/>
        <v>72.043880731292532</v>
      </c>
      <c r="L122">
        <f t="shared" si="34"/>
        <v>42.049310010330466</v>
      </c>
      <c r="M122">
        <f t="shared" si="35"/>
        <v>8.9356868259187396E-3</v>
      </c>
      <c r="N122">
        <f t="shared" si="36"/>
        <v>2.784445593981725</v>
      </c>
      <c r="O122">
        <f t="shared" si="37"/>
        <v>8.9197863804261618E-3</v>
      </c>
      <c r="P122">
        <f t="shared" si="38"/>
        <v>5.5762926924503124E-3</v>
      </c>
      <c r="Q122">
        <f t="shared" si="39"/>
        <v>-7.6178975215451718E-3</v>
      </c>
      <c r="R122">
        <f t="shared" si="40"/>
        <v>27.680562711197762</v>
      </c>
      <c r="S122">
        <f t="shared" si="41"/>
        <v>27.6552774193548</v>
      </c>
      <c r="T122">
        <f t="shared" si="42"/>
        <v>3.7192432981674219</v>
      </c>
      <c r="U122">
        <f t="shared" si="43"/>
        <v>41.684664998716727</v>
      </c>
      <c r="V122">
        <f t="shared" si="44"/>
        <v>1.55745356102168</v>
      </c>
      <c r="W122">
        <f t="shared" si="45"/>
        <v>3.7362746253799251</v>
      </c>
      <c r="X122">
        <f t="shared" si="46"/>
        <v>2.161789737145742</v>
      </c>
      <c r="Y122">
        <f t="shared" si="47"/>
        <v>-8.5548119080087108</v>
      </c>
      <c r="Z122">
        <f t="shared" si="48"/>
        <v>11.73802692939714</v>
      </c>
      <c r="AA122">
        <f t="shared" si="49"/>
        <v>0.91610127706749511</v>
      </c>
      <c r="AB122">
        <f t="shared" si="50"/>
        <v>4.0916984009343791</v>
      </c>
      <c r="AC122">
        <v>-1.2258424973668101E-3</v>
      </c>
      <c r="AD122">
        <v>2.36761077085153E-2</v>
      </c>
      <c r="AE122">
        <v>2.6838576218004002</v>
      </c>
      <c r="AF122">
        <v>0</v>
      </c>
      <c r="AG122">
        <v>0</v>
      </c>
      <c r="AH122">
        <f t="shared" si="51"/>
        <v>1</v>
      </c>
      <c r="AI122">
        <f t="shared" si="52"/>
        <v>0</v>
      </c>
      <c r="AJ122">
        <f t="shared" si="53"/>
        <v>53772.246478794419</v>
      </c>
      <c r="AK122">
        <f t="shared" si="54"/>
        <v>-3.9863409322580701E-2</v>
      </c>
      <c r="AL122">
        <f t="shared" si="55"/>
        <v>-1.9533070568064543E-2</v>
      </c>
      <c r="AM122">
        <f t="shared" si="56"/>
        <v>0.49</v>
      </c>
      <c r="AN122">
        <f t="shared" si="57"/>
        <v>0.39</v>
      </c>
      <c r="AO122">
        <v>6.31</v>
      </c>
      <c r="AP122">
        <v>0.5</v>
      </c>
      <c r="AQ122" t="s">
        <v>195</v>
      </c>
      <c r="AR122">
        <v>1589550304.5709701</v>
      </c>
      <c r="AS122">
        <v>412.08429032258101</v>
      </c>
      <c r="AT122">
        <v>409.97958064516098</v>
      </c>
      <c r="AU122">
        <v>15.2630838709677</v>
      </c>
      <c r="AV122">
        <v>15.021993548387099</v>
      </c>
      <c r="AW122">
        <v>499.96738709677402</v>
      </c>
      <c r="AX122">
        <v>101.942161290323</v>
      </c>
      <c r="AY122">
        <v>9.8394483870967706E-2</v>
      </c>
      <c r="AZ122">
        <v>27.733470967741901</v>
      </c>
      <c r="BA122">
        <v>27.6552774193548</v>
      </c>
      <c r="BB122">
        <v>27.942880645161299</v>
      </c>
      <c r="BC122">
        <v>9999.9193548387102</v>
      </c>
      <c r="BD122">
        <v>-3.9863409322580701E-2</v>
      </c>
      <c r="BE122">
        <v>0.282605</v>
      </c>
      <c r="BF122">
        <v>1589550267.2</v>
      </c>
      <c r="BG122" t="s">
        <v>445</v>
      </c>
      <c r="BH122">
        <v>18</v>
      </c>
      <c r="BI122">
        <v>-1.1639999999999999</v>
      </c>
      <c r="BJ122">
        <v>7.0999999999999994E-2</v>
      </c>
      <c r="BK122">
        <v>410</v>
      </c>
      <c r="BL122">
        <v>15</v>
      </c>
      <c r="BM122">
        <v>0.33</v>
      </c>
      <c r="BN122">
        <v>0.12</v>
      </c>
      <c r="BO122">
        <v>2.0983980392156898</v>
      </c>
      <c r="BP122">
        <v>3.7866678733053702E-2</v>
      </c>
      <c r="BQ122">
        <v>2.1214173769071101E-2</v>
      </c>
      <c r="BR122">
        <v>1</v>
      </c>
      <c r="BS122">
        <v>0.24813598039215701</v>
      </c>
      <c r="BT122">
        <v>-8.2849683257914905E-2</v>
      </c>
      <c r="BU122">
        <v>1.03469445627165E-2</v>
      </c>
      <c r="BV122">
        <v>1</v>
      </c>
      <c r="BW122">
        <v>2</v>
      </c>
      <c r="BX122">
        <v>2</v>
      </c>
      <c r="BY122" t="s">
        <v>200</v>
      </c>
      <c r="BZ122">
        <v>100</v>
      </c>
      <c r="CA122">
        <v>100</v>
      </c>
      <c r="CB122">
        <v>-1.1639999999999999</v>
      </c>
      <c r="CC122">
        <v>7.0999999999999994E-2</v>
      </c>
      <c r="CD122">
        <v>2</v>
      </c>
      <c r="CE122">
        <v>516.20500000000004</v>
      </c>
      <c r="CF122">
        <v>489.38499999999999</v>
      </c>
      <c r="CG122">
        <v>26.9998</v>
      </c>
      <c r="CH122">
        <v>31.9908</v>
      </c>
      <c r="CI122">
        <v>30.000399999999999</v>
      </c>
      <c r="CJ122">
        <v>31.8507</v>
      </c>
      <c r="CK122">
        <v>31.877199999999998</v>
      </c>
      <c r="CL122">
        <v>19.828299999999999</v>
      </c>
      <c r="CM122">
        <v>32.296100000000003</v>
      </c>
      <c r="CN122">
        <v>0</v>
      </c>
      <c r="CO122">
        <v>27</v>
      </c>
      <c r="CP122">
        <v>410</v>
      </c>
      <c r="CQ122">
        <v>15</v>
      </c>
      <c r="CR122">
        <v>98.907300000000006</v>
      </c>
      <c r="CS122">
        <v>105.705</v>
      </c>
    </row>
    <row r="123" spans="1:97" x14ac:dyDescent="0.25">
      <c r="A123">
        <v>107</v>
      </c>
      <c r="B123">
        <v>1589550612.2</v>
      </c>
      <c r="C123">
        <v>9181.9000000953693</v>
      </c>
      <c r="D123" t="s">
        <v>458</v>
      </c>
      <c r="E123" t="s">
        <v>459</v>
      </c>
      <c r="F123">
        <v>1589550604.2096801</v>
      </c>
      <c r="G123">
        <f t="shared" si="29"/>
        <v>2.6736433156445555E-4</v>
      </c>
      <c r="H123">
        <f t="shared" si="30"/>
        <v>-1.945182583562173</v>
      </c>
      <c r="I123">
        <f t="shared" si="31"/>
        <v>411.52845161290298</v>
      </c>
      <c r="J123">
        <f t="shared" si="32"/>
        <v>647.5557994045048</v>
      </c>
      <c r="K123">
        <f t="shared" si="33"/>
        <v>66.075777543861349</v>
      </c>
      <c r="L123">
        <f t="shared" si="34"/>
        <v>41.991844481587265</v>
      </c>
      <c r="M123">
        <f t="shared" si="35"/>
        <v>1.225221636404298E-2</v>
      </c>
      <c r="N123">
        <f t="shared" si="36"/>
        <v>2.7589930558341247</v>
      </c>
      <c r="O123">
        <f t="shared" si="37"/>
        <v>1.2222068904817014E-2</v>
      </c>
      <c r="P123">
        <f t="shared" si="38"/>
        <v>7.6414954623512171E-3</v>
      </c>
      <c r="Q123">
        <f t="shared" si="39"/>
        <v>5.3627041738064504E-3</v>
      </c>
      <c r="R123">
        <f t="shared" si="40"/>
        <v>27.736832163540832</v>
      </c>
      <c r="S123">
        <f t="shared" si="41"/>
        <v>27.720358064516098</v>
      </c>
      <c r="T123">
        <f t="shared" si="42"/>
        <v>3.733413765266512</v>
      </c>
      <c r="U123">
        <f t="shared" si="43"/>
        <v>41.543338397170629</v>
      </c>
      <c r="V123">
        <f t="shared" si="44"/>
        <v>1.5591502941681898</v>
      </c>
      <c r="W123">
        <f t="shared" si="45"/>
        <v>3.7530693351172228</v>
      </c>
      <c r="X123">
        <f t="shared" si="46"/>
        <v>2.174263471098322</v>
      </c>
      <c r="Y123">
        <f t="shared" si="47"/>
        <v>-11.79076702199249</v>
      </c>
      <c r="Z123">
        <f t="shared" si="48"/>
        <v>13.374379820956987</v>
      </c>
      <c r="AA123">
        <f t="shared" si="49"/>
        <v>1.0541866699564466</v>
      </c>
      <c r="AB123">
        <f t="shared" si="50"/>
        <v>2.6431621730947494</v>
      </c>
      <c r="AC123">
        <v>-1.22379682919068E-3</v>
      </c>
      <c r="AD123">
        <v>2.3636597363443999E-2</v>
      </c>
      <c r="AE123">
        <v>2.6810404784133501</v>
      </c>
      <c r="AF123">
        <v>0</v>
      </c>
      <c r="AG123">
        <v>0</v>
      </c>
      <c r="AH123">
        <f t="shared" si="51"/>
        <v>1</v>
      </c>
      <c r="AI123">
        <f t="shared" si="52"/>
        <v>0</v>
      </c>
      <c r="AJ123">
        <f t="shared" si="53"/>
        <v>53672.424659934142</v>
      </c>
      <c r="AK123">
        <f t="shared" si="54"/>
        <v>2.8062292903225799E-2</v>
      </c>
      <c r="AL123">
        <f t="shared" si="55"/>
        <v>1.3750523522580641E-2</v>
      </c>
      <c r="AM123">
        <f t="shared" si="56"/>
        <v>0.49</v>
      </c>
      <c r="AN123">
        <f t="shared" si="57"/>
        <v>0.39</v>
      </c>
      <c r="AO123">
        <v>4.22</v>
      </c>
      <c r="AP123">
        <v>0.5</v>
      </c>
      <c r="AQ123" t="s">
        <v>195</v>
      </c>
      <c r="AR123">
        <v>1589550604.2096801</v>
      </c>
      <c r="AS123">
        <v>411.52845161290298</v>
      </c>
      <c r="AT123">
        <v>409.98064516129</v>
      </c>
      <c r="AU123">
        <v>15.279983870967699</v>
      </c>
      <c r="AV123">
        <v>15.0579290322581</v>
      </c>
      <c r="AW123">
        <v>500.34370967741899</v>
      </c>
      <c r="AX123">
        <v>101.940903225806</v>
      </c>
      <c r="AY123">
        <v>9.7836300000000001E-2</v>
      </c>
      <c r="AZ123">
        <v>27.810274193548398</v>
      </c>
      <c r="BA123">
        <v>27.720358064516098</v>
      </c>
      <c r="BB123">
        <v>28.0117774193548</v>
      </c>
      <c r="BC123">
        <v>9983.3548387096798</v>
      </c>
      <c r="BD123">
        <v>2.8062292903225799E-2</v>
      </c>
      <c r="BE123">
        <v>0.29259645161290299</v>
      </c>
      <c r="BF123">
        <v>1589550595.7</v>
      </c>
      <c r="BG123" t="s">
        <v>460</v>
      </c>
      <c r="BH123">
        <v>19</v>
      </c>
      <c r="BI123">
        <v>-1.212</v>
      </c>
      <c r="BJ123">
        <v>7.0999999999999994E-2</v>
      </c>
      <c r="BK123">
        <v>410</v>
      </c>
      <c r="BL123">
        <v>15</v>
      </c>
      <c r="BM123">
        <v>0.27</v>
      </c>
      <c r="BN123">
        <v>0.13</v>
      </c>
      <c r="BO123">
        <v>0.96079801176470603</v>
      </c>
      <c r="BP123">
        <v>6.2995507394920596</v>
      </c>
      <c r="BQ123">
        <v>0.84492554505543505</v>
      </c>
      <c r="BR123">
        <v>0</v>
      </c>
      <c r="BS123">
        <v>0.13503207672549</v>
      </c>
      <c r="BT123">
        <v>0.93060645113734097</v>
      </c>
      <c r="BU123">
        <v>0.124414847191232</v>
      </c>
      <c r="BV123">
        <v>0</v>
      </c>
      <c r="BW123">
        <v>0</v>
      </c>
      <c r="BX123">
        <v>2</v>
      </c>
      <c r="BY123" t="s">
        <v>197</v>
      </c>
      <c r="BZ123">
        <v>100</v>
      </c>
      <c r="CA123">
        <v>100</v>
      </c>
      <c r="CB123">
        <v>-1.212</v>
      </c>
      <c r="CC123">
        <v>7.0999999999999994E-2</v>
      </c>
      <c r="CD123">
        <v>2</v>
      </c>
      <c r="CE123">
        <v>515.87300000000005</v>
      </c>
      <c r="CF123">
        <v>486.31299999999999</v>
      </c>
      <c r="CG123">
        <v>26.999600000000001</v>
      </c>
      <c r="CH123">
        <v>32.2346</v>
      </c>
      <c r="CI123">
        <v>30.000399999999999</v>
      </c>
      <c r="CJ123">
        <v>32.127699999999997</v>
      </c>
      <c r="CK123">
        <v>32.152900000000002</v>
      </c>
      <c r="CL123">
        <v>19.841100000000001</v>
      </c>
      <c r="CM123">
        <v>33.123199999999997</v>
      </c>
      <c r="CN123">
        <v>0</v>
      </c>
      <c r="CO123">
        <v>27</v>
      </c>
      <c r="CP123">
        <v>410</v>
      </c>
      <c r="CQ123">
        <v>15</v>
      </c>
      <c r="CR123">
        <v>98.882099999999994</v>
      </c>
      <c r="CS123">
        <v>105.66500000000001</v>
      </c>
    </row>
    <row r="124" spans="1:97" x14ac:dyDescent="0.25">
      <c r="A124">
        <v>108</v>
      </c>
      <c r="B124">
        <v>1589550617.2</v>
      </c>
      <c r="C124">
        <v>9186.9000000953693</v>
      </c>
      <c r="D124" t="s">
        <v>461</v>
      </c>
      <c r="E124" t="s">
        <v>462</v>
      </c>
      <c r="F124">
        <v>1589550608.8483901</v>
      </c>
      <c r="G124">
        <f t="shared" si="29"/>
        <v>3.2053509264847255E-4</v>
      </c>
      <c r="H124">
        <f t="shared" si="30"/>
        <v>-2.3292918914440714</v>
      </c>
      <c r="I124">
        <f t="shared" si="31"/>
        <v>411.84164516128999</v>
      </c>
      <c r="J124">
        <f t="shared" si="32"/>
        <v>647.04303263990573</v>
      </c>
      <c r="K124">
        <f t="shared" si="33"/>
        <v>66.02339479567965</v>
      </c>
      <c r="L124">
        <f t="shared" si="34"/>
        <v>42.023763737702708</v>
      </c>
      <c r="M124">
        <f t="shared" si="35"/>
        <v>1.4728272664495419E-2</v>
      </c>
      <c r="N124">
        <f t="shared" si="36"/>
        <v>2.7595513598177064</v>
      </c>
      <c r="O124">
        <f t="shared" si="37"/>
        <v>1.4684741093935642E-2</v>
      </c>
      <c r="P124">
        <f t="shared" si="38"/>
        <v>9.1818635316889517E-3</v>
      </c>
      <c r="Q124">
        <f t="shared" si="39"/>
        <v>8.2799055929032254E-3</v>
      </c>
      <c r="R124">
        <f t="shared" si="40"/>
        <v>27.721651520503908</v>
      </c>
      <c r="S124">
        <f t="shared" si="41"/>
        <v>27.720199999999998</v>
      </c>
      <c r="T124">
        <f t="shared" si="42"/>
        <v>3.7333792917763926</v>
      </c>
      <c r="U124">
        <f t="shared" si="43"/>
        <v>41.671832376744881</v>
      </c>
      <c r="V124">
        <f t="shared" si="44"/>
        <v>1.5639176868322109</v>
      </c>
      <c r="W124">
        <f t="shared" si="45"/>
        <v>3.7529371703485754</v>
      </c>
      <c r="X124">
        <f t="shared" si="46"/>
        <v>2.1694616049441819</v>
      </c>
      <c r="Y124">
        <f t="shared" si="47"/>
        <v>-14.135597585797639</v>
      </c>
      <c r="Z124">
        <f t="shared" si="48"/>
        <v>13.310858281302945</v>
      </c>
      <c r="AA124">
        <f t="shared" si="49"/>
        <v>1.0489635667019022</v>
      </c>
      <c r="AB124">
        <f t="shared" si="50"/>
        <v>0.23250416780011207</v>
      </c>
      <c r="AC124">
        <v>-1.2241841505612201E-3</v>
      </c>
      <c r="AD124">
        <v>2.3644078147073599E-2</v>
      </c>
      <c r="AE124">
        <v>2.68157411106391</v>
      </c>
      <c r="AF124">
        <v>0</v>
      </c>
      <c r="AG124">
        <v>0</v>
      </c>
      <c r="AH124">
        <f t="shared" si="51"/>
        <v>1</v>
      </c>
      <c r="AI124">
        <f t="shared" si="52"/>
        <v>0</v>
      </c>
      <c r="AJ124">
        <f t="shared" si="53"/>
        <v>53688.848178595901</v>
      </c>
      <c r="AK124">
        <f t="shared" si="54"/>
        <v>4.3327606451612898E-2</v>
      </c>
      <c r="AL124">
        <f t="shared" si="55"/>
        <v>2.123052716129032E-2</v>
      </c>
      <c r="AM124">
        <f t="shared" si="56"/>
        <v>0.49</v>
      </c>
      <c r="AN124">
        <f t="shared" si="57"/>
        <v>0.39</v>
      </c>
      <c r="AO124">
        <v>4.22</v>
      </c>
      <c r="AP124">
        <v>0.5</v>
      </c>
      <c r="AQ124" t="s">
        <v>195</v>
      </c>
      <c r="AR124">
        <v>1589550608.8483901</v>
      </c>
      <c r="AS124">
        <v>411.84164516128999</v>
      </c>
      <c r="AT124">
        <v>409.98719354838698</v>
      </c>
      <c r="AU124">
        <v>15.3267193548387</v>
      </c>
      <c r="AV124">
        <v>15.060341935483899</v>
      </c>
      <c r="AW124">
        <v>500.01470967741898</v>
      </c>
      <c r="AX124">
        <v>101.941709677419</v>
      </c>
      <c r="AY124">
        <v>9.6936077419354796E-2</v>
      </c>
      <c r="AZ124">
        <v>27.809670967741901</v>
      </c>
      <c r="BA124">
        <v>27.720199999999998</v>
      </c>
      <c r="BB124">
        <v>28.0111064516129</v>
      </c>
      <c r="BC124">
        <v>9986.4354838709696</v>
      </c>
      <c r="BD124">
        <v>4.3327606451612898E-2</v>
      </c>
      <c r="BE124">
        <v>0.311157161290323</v>
      </c>
      <c r="BF124">
        <v>1589550595.7</v>
      </c>
      <c r="BG124" t="s">
        <v>460</v>
      </c>
      <c r="BH124">
        <v>19</v>
      </c>
      <c r="BI124">
        <v>-1.212</v>
      </c>
      <c r="BJ124">
        <v>7.0999999999999994E-2</v>
      </c>
      <c r="BK124">
        <v>410</v>
      </c>
      <c r="BL124">
        <v>15</v>
      </c>
      <c r="BM124">
        <v>0.27</v>
      </c>
      <c r="BN124">
        <v>0.13</v>
      </c>
      <c r="BO124">
        <v>1.31447621176471</v>
      </c>
      <c r="BP124">
        <v>5.2907735777043996</v>
      </c>
      <c r="BQ124">
        <v>0.76489124804990505</v>
      </c>
      <c r="BR124">
        <v>0</v>
      </c>
      <c r="BS124">
        <v>0.187210300960784</v>
      </c>
      <c r="BT124">
        <v>0.77847893513357302</v>
      </c>
      <c r="BU124">
        <v>0.112267159437867</v>
      </c>
      <c r="BV124">
        <v>0</v>
      </c>
      <c r="BW124">
        <v>0</v>
      </c>
      <c r="BX124">
        <v>2</v>
      </c>
      <c r="BY124" t="s">
        <v>197</v>
      </c>
      <c r="BZ124">
        <v>100</v>
      </c>
      <c r="CA124">
        <v>100</v>
      </c>
      <c r="CB124">
        <v>-1.212</v>
      </c>
      <c r="CC124">
        <v>7.0999999999999994E-2</v>
      </c>
      <c r="CD124">
        <v>2</v>
      </c>
      <c r="CE124">
        <v>516.05600000000004</v>
      </c>
      <c r="CF124">
        <v>486.48700000000002</v>
      </c>
      <c r="CG124">
        <v>26.999600000000001</v>
      </c>
      <c r="CH124">
        <v>32.238100000000003</v>
      </c>
      <c r="CI124">
        <v>30.000299999999999</v>
      </c>
      <c r="CJ124">
        <v>32.129399999999997</v>
      </c>
      <c r="CK124">
        <v>32.156300000000002</v>
      </c>
      <c r="CL124">
        <v>19.842400000000001</v>
      </c>
      <c r="CM124">
        <v>33.123199999999997</v>
      </c>
      <c r="CN124">
        <v>0</v>
      </c>
      <c r="CO124">
        <v>27</v>
      </c>
      <c r="CP124">
        <v>410</v>
      </c>
      <c r="CQ124">
        <v>15</v>
      </c>
      <c r="CR124">
        <v>98.882599999999996</v>
      </c>
      <c r="CS124">
        <v>105.664</v>
      </c>
    </row>
    <row r="125" spans="1:97" x14ac:dyDescent="0.25">
      <c r="A125">
        <v>109</v>
      </c>
      <c r="B125">
        <v>1589550622.2</v>
      </c>
      <c r="C125">
        <v>9191.9000000953693</v>
      </c>
      <c r="D125" t="s">
        <v>463</v>
      </c>
      <c r="E125" t="s">
        <v>464</v>
      </c>
      <c r="F125">
        <v>1589550613.63871</v>
      </c>
      <c r="G125">
        <f t="shared" si="29"/>
        <v>3.2116603592012138E-4</v>
      </c>
      <c r="H125">
        <f t="shared" si="30"/>
        <v>-2.3208237570351149</v>
      </c>
      <c r="I125">
        <f t="shared" si="31"/>
        <v>411.83648387096798</v>
      </c>
      <c r="J125">
        <f t="shared" si="32"/>
        <v>645.56643843489519</v>
      </c>
      <c r="K125">
        <f t="shared" si="33"/>
        <v>65.87350409853758</v>
      </c>
      <c r="L125">
        <f t="shared" si="34"/>
        <v>42.023734031113918</v>
      </c>
      <c r="M125">
        <f t="shared" si="35"/>
        <v>1.476226828268787E-2</v>
      </c>
      <c r="N125">
        <f t="shared" si="36"/>
        <v>2.7622233212864078</v>
      </c>
      <c r="O125">
        <f t="shared" si="37"/>
        <v>1.4718578012455864E-2</v>
      </c>
      <c r="P125">
        <f t="shared" si="38"/>
        <v>9.2030258106396354E-3</v>
      </c>
      <c r="Q125">
        <f t="shared" si="39"/>
        <v>6.8872481425548476E-3</v>
      </c>
      <c r="R125">
        <f t="shared" si="40"/>
        <v>27.720535605703887</v>
      </c>
      <c r="S125">
        <f t="shared" si="41"/>
        <v>27.718283870967699</v>
      </c>
      <c r="T125">
        <f t="shared" si="42"/>
        <v>3.7329614107432016</v>
      </c>
      <c r="U125">
        <f t="shared" si="43"/>
        <v>41.681788908010262</v>
      </c>
      <c r="V125">
        <f t="shared" si="44"/>
        <v>1.5641988512220344</v>
      </c>
      <c r="W125">
        <f t="shared" si="45"/>
        <v>3.7527152557538912</v>
      </c>
      <c r="X125">
        <f t="shared" si="46"/>
        <v>2.1687625595211673</v>
      </c>
      <c r="Y125">
        <f t="shared" si="47"/>
        <v>-14.163422184077353</v>
      </c>
      <c r="Z125">
        <f t="shared" si="48"/>
        <v>13.458252307293922</v>
      </c>
      <c r="AA125">
        <f t="shared" si="49"/>
        <v>1.0595375687231112</v>
      </c>
      <c r="AB125">
        <f t="shared" si="50"/>
        <v>0.36125494008223491</v>
      </c>
      <c r="AC125">
        <v>-1.2260389020794799E-3</v>
      </c>
      <c r="AD125">
        <v>2.3679901098890999E-2</v>
      </c>
      <c r="AE125">
        <v>2.6841279298328802</v>
      </c>
      <c r="AF125">
        <v>0</v>
      </c>
      <c r="AG125">
        <v>0</v>
      </c>
      <c r="AH125">
        <f t="shared" si="51"/>
        <v>1</v>
      </c>
      <c r="AI125">
        <f t="shared" si="52"/>
        <v>0</v>
      </c>
      <c r="AJ125">
        <f t="shared" si="53"/>
        <v>53767.078965504559</v>
      </c>
      <c r="AK125">
        <f t="shared" si="54"/>
        <v>3.6040021677419397E-2</v>
      </c>
      <c r="AL125">
        <f t="shared" si="55"/>
        <v>1.7659610621935506E-2</v>
      </c>
      <c r="AM125">
        <f t="shared" si="56"/>
        <v>0.49</v>
      </c>
      <c r="AN125">
        <f t="shared" si="57"/>
        <v>0.39</v>
      </c>
      <c r="AO125">
        <v>4.22</v>
      </c>
      <c r="AP125">
        <v>0.5</v>
      </c>
      <c r="AQ125" t="s">
        <v>195</v>
      </c>
      <c r="AR125">
        <v>1589550613.63871</v>
      </c>
      <c r="AS125">
        <v>411.83648387096798</v>
      </c>
      <c r="AT125">
        <v>409.989225806452</v>
      </c>
      <c r="AU125">
        <v>15.329293548387099</v>
      </c>
      <c r="AV125">
        <v>15.0623677419355</v>
      </c>
      <c r="AW125">
        <v>499.96835483871001</v>
      </c>
      <c r="AX125">
        <v>101.942709677419</v>
      </c>
      <c r="AY125">
        <v>9.7142732258064496E-2</v>
      </c>
      <c r="AZ125">
        <v>27.808658064516099</v>
      </c>
      <c r="BA125">
        <v>27.718283870967699</v>
      </c>
      <c r="BB125">
        <v>28.0096967741935</v>
      </c>
      <c r="BC125">
        <v>10001.467741935499</v>
      </c>
      <c r="BD125">
        <v>3.6040021677419397E-2</v>
      </c>
      <c r="BE125">
        <v>0.32756648387096798</v>
      </c>
      <c r="BF125">
        <v>1589550595.7</v>
      </c>
      <c r="BG125" t="s">
        <v>460</v>
      </c>
      <c r="BH125">
        <v>19</v>
      </c>
      <c r="BI125">
        <v>-1.212</v>
      </c>
      <c r="BJ125">
        <v>7.0999999999999994E-2</v>
      </c>
      <c r="BK125">
        <v>410</v>
      </c>
      <c r="BL125">
        <v>15</v>
      </c>
      <c r="BM125">
        <v>0.27</v>
      </c>
      <c r="BN125">
        <v>0.13</v>
      </c>
      <c r="BO125">
        <v>1.66404548627451</v>
      </c>
      <c r="BP125">
        <v>2.2440384957441601</v>
      </c>
      <c r="BQ125">
        <v>0.44816253848597398</v>
      </c>
      <c r="BR125">
        <v>0</v>
      </c>
      <c r="BS125">
        <v>0.239388567843137</v>
      </c>
      <c r="BT125">
        <v>0.332749000412637</v>
      </c>
      <c r="BU125">
        <v>6.4872632318386497E-2</v>
      </c>
      <c r="BV125">
        <v>0</v>
      </c>
      <c r="BW125">
        <v>0</v>
      </c>
      <c r="BX125">
        <v>2</v>
      </c>
      <c r="BY125" t="s">
        <v>197</v>
      </c>
      <c r="BZ125">
        <v>100</v>
      </c>
      <c r="CA125">
        <v>100</v>
      </c>
      <c r="CB125">
        <v>-1.212</v>
      </c>
      <c r="CC125">
        <v>7.0999999999999994E-2</v>
      </c>
      <c r="CD125">
        <v>2</v>
      </c>
      <c r="CE125">
        <v>516.28099999999995</v>
      </c>
      <c r="CF125">
        <v>486.51400000000001</v>
      </c>
      <c r="CG125">
        <v>26.999600000000001</v>
      </c>
      <c r="CH125">
        <v>32.240900000000003</v>
      </c>
      <c r="CI125">
        <v>30.000299999999999</v>
      </c>
      <c r="CJ125">
        <v>32.132800000000003</v>
      </c>
      <c r="CK125">
        <v>32.159599999999998</v>
      </c>
      <c r="CL125">
        <v>19.8414</v>
      </c>
      <c r="CM125">
        <v>33.395800000000001</v>
      </c>
      <c r="CN125">
        <v>0</v>
      </c>
      <c r="CO125">
        <v>27</v>
      </c>
      <c r="CP125">
        <v>410</v>
      </c>
      <c r="CQ125">
        <v>15</v>
      </c>
      <c r="CR125">
        <v>98.881399999999999</v>
      </c>
      <c r="CS125">
        <v>105.664</v>
      </c>
    </row>
    <row r="126" spans="1:97" x14ac:dyDescent="0.25">
      <c r="A126">
        <v>110</v>
      </c>
      <c r="B126">
        <v>1589550627.2</v>
      </c>
      <c r="C126">
        <v>9196.9000000953693</v>
      </c>
      <c r="D126" t="s">
        <v>465</v>
      </c>
      <c r="E126" t="s">
        <v>466</v>
      </c>
      <c r="F126">
        <v>1589550618.5709701</v>
      </c>
      <c r="G126">
        <f t="shared" si="29"/>
        <v>3.2930086129012178E-4</v>
      </c>
      <c r="H126">
        <f t="shared" si="30"/>
        <v>-2.32493590837786</v>
      </c>
      <c r="I126">
        <f t="shared" si="31"/>
        <v>411.84712903225801</v>
      </c>
      <c r="J126">
        <f t="shared" si="32"/>
        <v>639.84151760629391</v>
      </c>
      <c r="K126">
        <f t="shared" si="33"/>
        <v>65.289697078527652</v>
      </c>
      <c r="L126">
        <f t="shared" si="34"/>
        <v>42.025053950504869</v>
      </c>
      <c r="M126">
        <f t="shared" si="35"/>
        <v>1.5139912715118994E-2</v>
      </c>
      <c r="N126">
        <f t="shared" si="36"/>
        <v>2.7620421182985115</v>
      </c>
      <c r="O126">
        <f t="shared" si="37"/>
        <v>1.5093959258466313E-2</v>
      </c>
      <c r="P126">
        <f t="shared" si="38"/>
        <v>9.437841576989351E-3</v>
      </c>
      <c r="Q126">
        <f t="shared" si="39"/>
        <v>5.3062235331677475E-3</v>
      </c>
      <c r="R126">
        <f t="shared" si="40"/>
        <v>27.717196731541481</v>
      </c>
      <c r="S126">
        <f t="shared" si="41"/>
        <v>27.717400000000001</v>
      </c>
      <c r="T126">
        <f t="shared" si="42"/>
        <v>3.7327686645612732</v>
      </c>
      <c r="U126">
        <f t="shared" si="43"/>
        <v>41.688823051330857</v>
      </c>
      <c r="V126">
        <f t="shared" si="44"/>
        <v>1.5643632432413472</v>
      </c>
      <c r="W126">
        <f t="shared" si="45"/>
        <v>3.752476392329831</v>
      </c>
      <c r="X126">
        <f t="shared" si="46"/>
        <v>2.168405421319926</v>
      </c>
      <c r="Y126">
        <f t="shared" si="47"/>
        <v>-14.52216798289437</v>
      </c>
      <c r="Z126">
        <f t="shared" si="48"/>
        <v>13.426627305754305</v>
      </c>
      <c r="AA126">
        <f t="shared" si="49"/>
        <v>1.0571067433051877</v>
      </c>
      <c r="AB126">
        <f t="shared" si="50"/>
        <v>-3.3127710301709357E-2</v>
      </c>
      <c r="AC126">
        <v>-1.22591306243253E-3</v>
      </c>
      <c r="AD126">
        <v>2.3677470612885099E-2</v>
      </c>
      <c r="AE126">
        <v>2.6839547424931598</v>
      </c>
      <c r="AF126">
        <v>0</v>
      </c>
      <c r="AG126">
        <v>0</v>
      </c>
      <c r="AH126">
        <f t="shared" si="51"/>
        <v>1</v>
      </c>
      <c r="AI126">
        <f t="shared" si="52"/>
        <v>0</v>
      </c>
      <c r="AJ126">
        <f t="shared" si="53"/>
        <v>53761.989245804019</v>
      </c>
      <c r="AK126">
        <f t="shared" si="54"/>
        <v>2.7766737483870998E-2</v>
      </c>
      <c r="AL126">
        <f t="shared" si="55"/>
        <v>1.3605701367096788E-2</v>
      </c>
      <c r="AM126">
        <f t="shared" si="56"/>
        <v>0.49</v>
      </c>
      <c r="AN126">
        <f t="shared" si="57"/>
        <v>0.39</v>
      </c>
      <c r="AO126">
        <v>4.22</v>
      </c>
      <c r="AP126">
        <v>0.5</v>
      </c>
      <c r="AQ126" t="s">
        <v>195</v>
      </c>
      <c r="AR126">
        <v>1589550618.5709701</v>
      </c>
      <c r="AS126">
        <v>411.84712903225801</v>
      </c>
      <c r="AT126">
        <v>409.99922580645199</v>
      </c>
      <c r="AU126">
        <v>15.330819354838701</v>
      </c>
      <c r="AV126">
        <v>15.057132258064501</v>
      </c>
      <c r="AW126">
        <v>499.96699999999998</v>
      </c>
      <c r="AX126">
        <v>101.943096774194</v>
      </c>
      <c r="AY126">
        <v>9.7323051612903194E-2</v>
      </c>
      <c r="AZ126">
        <v>27.8075677419355</v>
      </c>
      <c r="BA126">
        <v>27.717400000000001</v>
      </c>
      <c r="BB126">
        <v>28.007074193548402</v>
      </c>
      <c r="BC126">
        <v>10000.4032258065</v>
      </c>
      <c r="BD126">
        <v>2.7766737483870998E-2</v>
      </c>
      <c r="BE126">
        <v>0.34014696774193598</v>
      </c>
      <c r="BF126">
        <v>1589550595.7</v>
      </c>
      <c r="BG126" t="s">
        <v>460</v>
      </c>
      <c r="BH126">
        <v>19</v>
      </c>
      <c r="BI126">
        <v>-1.212</v>
      </c>
      <c r="BJ126">
        <v>7.0999999999999994E-2</v>
      </c>
      <c r="BK126">
        <v>410</v>
      </c>
      <c r="BL126">
        <v>15</v>
      </c>
      <c r="BM126">
        <v>0.27</v>
      </c>
      <c r="BN126">
        <v>0.13</v>
      </c>
      <c r="BO126">
        <v>1.8508174509803901</v>
      </c>
      <c r="BP126">
        <v>-6.7601905794350103E-2</v>
      </c>
      <c r="BQ126">
        <v>1.94328032594916E-2</v>
      </c>
      <c r="BR126">
        <v>1</v>
      </c>
      <c r="BS126">
        <v>0.27123160784313699</v>
      </c>
      <c r="BT126">
        <v>5.2360486419592303E-2</v>
      </c>
      <c r="BU126">
        <v>1.0146215674470899E-2</v>
      </c>
      <c r="BV126">
        <v>1</v>
      </c>
      <c r="BW126">
        <v>2</v>
      </c>
      <c r="BX126">
        <v>2</v>
      </c>
      <c r="BY126" t="s">
        <v>200</v>
      </c>
      <c r="BZ126">
        <v>100</v>
      </c>
      <c r="CA126">
        <v>100</v>
      </c>
      <c r="CB126">
        <v>-1.212</v>
      </c>
      <c r="CC126">
        <v>7.0999999999999994E-2</v>
      </c>
      <c r="CD126">
        <v>2</v>
      </c>
      <c r="CE126">
        <v>516.51800000000003</v>
      </c>
      <c r="CF126">
        <v>486.36700000000002</v>
      </c>
      <c r="CG126">
        <v>26.999600000000001</v>
      </c>
      <c r="CH126">
        <v>32.244300000000003</v>
      </c>
      <c r="CI126">
        <v>30.000299999999999</v>
      </c>
      <c r="CJ126">
        <v>32.136099999999999</v>
      </c>
      <c r="CK126">
        <v>32.162999999999997</v>
      </c>
      <c r="CL126">
        <v>19.840699999999998</v>
      </c>
      <c r="CM126">
        <v>33.395800000000001</v>
      </c>
      <c r="CN126">
        <v>0</v>
      </c>
      <c r="CO126">
        <v>27</v>
      </c>
      <c r="CP126">
        <v>410</v>
      </c>
      <c r="CQ126">
        <v>15</v>
      </c>
      <c r="CR126">
        <v>98.880499999999998</v>
      </c>
      <c r="CS126">
        <v>105.663</v>
      </c>
    </row>
    <row r="127" spans="1:97" x14ac:dyDescent="0.25">
      <c r="A127">
        <v>111</v>
      </c>
      <c r="B127">
        <v>1589550632.2</v>
      </c>
      <c r="C127">
        <v>9201.9000000953693</v>
      </c>
      <c r="D127" t="s">
        <v>467</v>
      </c>
      <c r="E127" t="s">
        <v>468</v>
      </c>
      <c r="F127">
        <v>1589550623.5709701</v>
      </c>
      <c r="G127">
        <f t="shared" si="29"/>
        <v>3.4099727133381252E-4</v>
      </c>
      <c r="H127">
        <f t="shared" si="30"/>
        <v>-2.3256406143500077</v>
      </c>
      <c r="I127">
        <f t="shared" si="31"/>
        <v>411.84761290322598</v>
      </c>
      <c r="J127">
        <f t="shared" si="32"/>
        <v>631.58416466296421</v>
      </c>
      <c r="K127">
        <f t="shared" si="33"/>
        <v>64.447422628754197</v>
      </c>
      <c r="L127">
        <f t="shared" si="34"/>
        <v>42.02530502262006</v>
      </c>
      <c r="M127">
        <f t="shared" si="35"/>
        <v>1.5680854880423169E-2</v>
      </c>
      <c r="N127">
        <f t="shared" si="36"/>
        <v>2.7622003298636124</v>
      </c>
      <c r="O127">
        <f t="shared" si="37"/>
        <v>1.5631567552334313E-2</v>
      </c>
      <c r="P127">
        <f t="shared" si="38"/>
        <v>9.7741450052962996E-3</v>
      </c>
      <c r="Q127">
        <f t="shared" si="39"/>
        <v>2.7089895976838744E-3</v>
      </c>
      <c r="R127">
        <f t="shared" si="40"/>
        <v>27.71349057509827</v>
      </c>
      <c r="S127">
        <f t="shared" si="41"/>
        <v>27.716190322580601</v>
      </c>
      <c r="T127">
        <f t="shared" si="42"/>
        <v>3.7325048836799515</v>
      </c>
      <c r="U127">
        <f t="shared" si="43"/>
        <v>41.688086710512209</v>
      </c>
      <c r="V127">
        <f t="shared" si="44"/>
        <v>1.5642914227589573</v>
      </c>
      <c r="W127">
        <f t="shared" si="45"/>
        <v>3.7523703921017328</v>
      </c>
      <c r="X127">
        <f t="shared" si="46"/>
        <v>2.1682134609209944</v>
      </c>
      <c r="Y127">
        <f t="shared" si="47"/>
        <v>-15.037979665821132</v>
      </c>
      <c r="Z127">
        <f t="shared" si="48"/>
        <v>13.535480399553244</v>
      </c>
      <c r="AA127">
        <f t="shared" si="49"/>
        <v>1.0656069381826816</v>
      </c>
      <c r="AB127">
        <f t="shared" si="50"/>
        <v>-0.43418333848752155</v>
      </c>
      <c r="AC127">
        <v>-1.2260229348164001E-3</v>
      </c>
      <c r="AD127">
        <v>2.3679592704752801E-2</v>
      </c>
      <c r="AE127">
        <v>2.68410595548194</v>
      </c>
      <c r="AF127">
        <v>0</v>
      </c>
      <c r="AG127">
        <v>0</v>
      </c>
      <c r="AH127">
        <f t="shared" si="51"/>
        <v>1</v>
      </c>
      <c r="AI127">
        <f t="shared" si="52"/>
        <v>0</v>
      </c>
      <c r="AJ127">
        <f t="shared" si="53"/>
        <v>53766.702666852601</v>
      </c>
      <c r="AK127">
        <f t="shared" si="54"/>
        <v>1.41757697419355E-2</v>
      </c>
      <c r="AL127">
        <f t="shared" si="55"/>
        <v>6.9461271735483951E-3</v>
      </c>
      <c r="AM127">
        <f t="shared" si="56"/>
        <v>0.49</v>
      </c>
      <c r="AN127">
        <f t="shared" si="57"/>
        <v>0.39</v>
      </c>
      <c r="AO127">
        <v>4.22</v>
      </c>
      <c r="AP127">
        <v>0.5</v>
      </c>
      <c r="AQ127" t="s">
        <v>195</v>
      </c>
      <c r="AR127">
        <v>1589550623.5709701</v>
      </c>
      <c r="AS127">
        <v>411.84761290322598</v>
      </c>
      <c r="AT127">
        <v>410.003193548387</v>
      </c>
      <c r="AU127">
        <v>15.3300419354839</v>
      </c>
      <c r="AV127">
        <v>15.046635483871</v>
      </c>
      <c r="AW127">
        <v>499.97041935483901</v>
      </c>
      <c r="AX127">
        <v>101.94335483870999</v>
      </c>
      <c r="AY127">
        <v>9.7554725806451595E-2</v>
      </c>
      <c r="AZ127">
        <v>27.807083870967698</v>
      </c>
      <c r="BA127">
        <v>27.716190322580601</v>
      </c>
      <c r="BB127">
        <v>28.0099129032258</v>
      </c>
      <c r="BC127">
        <v>10001.274193548399</v>
      </c>
      <c r="BD127">
        <v>1.41757697419355E-2</v>
      </c>
      <c r="BE127">
        <v>0.33161403225806502</v>
      </c>
      <c r="BF127">
        <v>1589550595.7</v>
      </c>
      <c r="BG127" t="s">
        <v>460</v>
      </c>
      <c r="BH127">
        <v>19</v>
      </c>
      <c r="BI127">
        <v>-1.212</v>
      </c>
      <c r="BJ127">
        <v>7.0999999999999994E-2</v>
      </c>
      <c r="BK127">
        <v>410</v>
      </c>
      <c r="BL127">
        <v>15</v>
      </c>
      <c r="BM127">
        <v>0.27</v>
      </c>
      <c r="BN127">
        <v>0.13</v>
      </c>
      <c r="BO127">
        <v>1.84900274509804</v>
      </c>
      <c r="BP127">
        <v>-1.8064941176455799E-2</v>
      </c>
      <c r="BQ127">
        <v>1.8286894276184702E-2</v>
      </c>
      <c r="BR127">
        <v>1</v>
      </c>
      <c r="BS127">
        <v>0.27793317647058802</v>
      </c>
      <c r="BT127">
        <v>0.101538798190016</v>
      </c>
      <c r="BU127">
        <v>1.49795695816406E-2</v>
      </c>
      <c r="BV127">
        <v>0</v>
      </c>
      <c r="BW127">
        <v>1</v>
      </c>
      <c r="BX127">
        <v>2</v>
      </c>
      <c r="BY127" t="s">
        <v>220</v>
      </c>
      <c r="BZ127">
        <v>100</v>
      </c>
      <c r="CA127">
        <v>100</v>
      </c>
      <c r="CB127">
        <v>-1.212</v>
      </c>
      <c r="CC127">
        <v>7.0999999999999994E-2</v>
      </c>
      <c r="CD127">
        <v>2</v>
      </c>
      <c r="CE127">
        <v>516.04999999999995</v>
      </c>
      <c r="CF127">
        <v>486.649</v>
      </c>
      <c r="CG127">
        <v>26.9998</v>
      </c>
      <c r="CH127">
        <v>32.247700000000002</v>
      </c>
      <c r="CI127">
        <v>30.000299999999999</v>
      </c>
      <c r="CJ127">
        <v>32.139800000000001</v>
      </c>
      <c r="CK127">
        <v>32.166600000000003</v>
      </c>
      <c r="CL127">
        <v>19.842099999999999</v>
      </c>
      <c r="CM127">
        <v>33.395800000000001</v>
      </c>
      <c r="CN127">
        <v>0</v>
      </c>
      <c r="CO127">
        <v>27</v>
      </c>
      <c r="CP127">
        <v>410</v>
      </c>
      <c r="CQ127">
        <v>15</v>
      </c>
      <c r="CR127">
        <v>98.880399999999995</v>
      </c>
      <c r="CS127">
        <v>105.663</v>
      </c>
    </row>
    <row r="128" spans="1:97" x14ac:dyDescent="0.25">
      <c r="A128">
        <v>112</v>
      </c>
      <c r="B128">
        <v>1589550637.2</v>
      </c>
      <c r="C128">
        <v>9206.9000000953693</v>
      </c>
      <c r="D128" t="s">
        <v>469</v>
      </c>
      <c r="E128" t="s">
        <v>470</v>
      </c>
      <c r="F128">
        <v>1589550628.5709701</v>
      </c>
      <c r="G128">
        <f t="shared" si="29"/>
        <v>3.50830225992012E-4</v>
      </c>
      <c r="H128">
        <f t="shared" si="30"/>
        <v>-2.3317833331519018</v>
      </c>
      <c r="I128">
        <f t="shared" si="31"/>
        <v>411.84500000000003</v>
      </c>
      <c r="J128">
        <f t="shared" si="32"/>
        <v>625.664609155672</v>
      </c>
      <c r="K128">
        <f t="shared" si="33"/>
        <v>63.843522683879343</v>
      </c>
      <c r="L128">
        <f t="shared" si="34"/>
        <v>42.025128503313113</v>
      </c>
      <c r="M128">
        <f t="shared" si="35"/>
        <v>1.6131435877250539E-2</v>
      </c>
      <c r="N128">
        <f t="shared" si="36"/>
        <v>2.7615631394851592</v>
      </c>
      <c r="O128">
        <f t="shared" si="37"/>
        <v>1.6079268457511103E-2</v>
      </c>
      <c r="P128">
        <f t="shared" si="38"/>
        <v>1.0054215683568372E-2</v>
      </c>
      <c r="Q128">
        <f t="shared" si="39"/>
        <v>2.0752746642193507E-3</v>
      </c>
      <c r="R128">
        <f t="shared" si="40"/>
        <v>27.710650565834946</v>
      </c>
      <c r="S128">
        <f t="shared" si="41"/>
        <v>27.7167806451613</v>
      </c>
      <c r="T128">
        <f t="shared" si="42"/>
        <v>3.7326336067179784</v>
      </c>
      <c r="U128">
        <f t="shared" si="43"/>
        <v>41.680668969472038</v>
      </c>
      <c r="V128">
        <f t="shared" si="44"/>
        <v>1.5640024782174471</v>
      </c>
      <c r="W128">
        <f t="shared" si="45"/>
        <v>3.7523449524357715</v>
      </c>
      <c r="X128">
        <f t="shared" si="46"/>
        <v>2.1686311285005315</v>
      </c>
      <c r="Y128">
        <f t="shared" si="47"/>
        <v>-15.471612966247729</v>
      </c>
      <c r="Z128">
        <f t="shared" si="48"/>
        <v>13.427180506010453</v>
      </c>
      <c r="AA128">
        <f t="shared" si="49"/>
        <v>1.057327225212058</v>
      </c>
      <c r="AB128">
        <f t="shared" si="50"/>
        <v>-0.98502996036099866</v>
      </c>
      <c r="AC128">
        <v>-1.22558046698258E-3</v>
      </c>
      <c r="AD128">
        <v>2.36710468139768E-2</v>
      </c>
      <c r="AE128">
        <v>2.68349694911839</v>
      </c>
      <c r="AF128">
        <v>0</v>
      </c>
      <c r="AG128">
        <v>0</v>
      </c>
      <c r="AH128">
        <f t="shared" si="51"/>
        <v>1</v>
      </c>
      <c r="AI128">
        <f t="shared" si="52"/>
        <v>0</v>
      </c>
      <c r="AJ128">
        <f t="shared" si="53"/>
        <v>53748.109124152485</v>
      </c>
      <c r="AK128">
        <f t="shared" si="54"/>
        <v>1.0859626709677399E-2</v>
      </c>
      <c r="AL128">
        <f t="shared" si="55"/>
        <v>5.3212170877419253E-3</v>
      </c>
      <c r="AM128">
        <f t="shared" si="56"/>
        <v>0.49</v>
      </c>
      <c r="AN128">
        <f t="shared" si="57"/>
        <v>0.39</v>
      </c>
      <c r="AO128">
        <v>4.22</v>
      </c>
      <c r="AP128">
        <v>0.5</v>
      </c>
      <c r="AQ128" t="s">
        <v>195</v>
      </c>
      <c r="AR128">
        <v>1589550628.5709701</v>
      </c>
      <c r="AS128">
        <v>411.84500000000003</v>
      </c>
      <c r="AT128">
        <v>409.99880645161301</v>
      </c>
      <c r="AU128">
        <v>15.3271774193548</v>
      </c>
      <c r="AV128">
        <v>15.0355967741935</v>
      </c>
      <c r="AW128">
        <v>499.96858064516101</v>
      </c>
      <c r="AX128">
        <v>101.94322580645201</v>
      </c>
      <c r="AY128">
        <v>9.7902538709677397E-2</v>
      </c>
      <c r="AZ128">
        <v>27.806967741935502</v>
      </c>
      <c r="BA128">
        <v>27.7167806451613</v>
      </c>
      <c r="BB128">
        <v>28.010235483871</v>
      </c>
      <c r="BC128">
        <v>9997.6774193548408</v>
      </c>
      <c r="BD128">
        <v>1.0859626709677399E-2</v>
      </c>
      <c r="BE128">
        <v>0.329280258064516</v>
      </c>
      <c r="BF128">
        <v>1589550595.7</v>
      </c>
      <c r="BG128" t="s">
        <v>460</v>
      </c>
      <c r="BH128">
        <v>19</v>
      </c>
      <c r="BI128">
        <v>-1.212</v>
      </c>
      <c r="BJ128">
        <v>7.0999999999999994E-2</v>
      </c>
      <c r="BK128">
        <v>410</v>
      </c>
      <c r="BL128">
        <v>15</v>
      </c>
      <c r="BM128">
        <v>0.27</v>
      </c>
      <c r="BN128">
        <v>0.13</v>
      </c>
      <c r="BO128">
        <v>1.8474266666666701</v>
      </c>
      <c r="BP128">
        <v>-2.64575565611025E-3</v>
      </c>
      <c r="BQ128">
        <v>1.5710947184619701E-2</v>
      </c>
      <c r="BR128">
        <v>1</v>
      </c>
      <c r="BS128">
        <v>0.28312192156862698</v>
      </c>
      <c r="BT128">
        <v>0.10486991131220399</v>
      </c>
      <c r="BU128">
        <v>1.5231746680371999E-2</v>
      </c>
      <c r="BV128">
        <v>0</v>
      </c>
      <c r="BW128">
        <v>1</v>
      </c>
      <c r="BX128">
        <v>2</v>
      </c>
      <c r="BY128" t="s">
        <v>220</v>
      </c>
      <c r="BZ128">
        <v>100</v>
      </c>
      <c r="CA128">
        <v>100</v>
      </c>
      <c r="CB128">
        <v>-1.212</v>
      </c>
      <c r="CC128">
        <v>7.0999999999999994E-2</v>
      </c>
      <c r="CD128">
        <v>2</v>
      </c>
      <c r="CE128">
        <v>516.25</v>
      </c>
      <c r="CF128">
        <v>486.55</v>
      </c>
      <c r="CG128">
        <v>26.9998</v>
      </c>
      <c r="CH128">
        <v>32.250799999999998</v>
      </c>
      <c r="CI128">
        <v>30.000299999999999</v>
      </c>
      <c r="CJ128">
        <v>32.143500000000003</v>
      </c>
      <c r="CK128">
        <v>32.170999999999999</v>
      </c>
      <c r="CL128">
        <v>19.842199999999998</v>
      </c>
      <c r="CM128">
        <v>33.395800000000001</v>
      </c>
      <c r="CN128">
        <v>0</v>
      </c>
      <c r="CO128">
        <v>27</v>
      </c>
      <c r="CP128">
        <v>410</v>
      </c>
      <c r="CQ128">
        <v>15</v>
      </c>
      <c r="CR128">
        <v>98.881</v>
      </c>
      <c r="CS128">
        <v>105.66200000000001</v>
      </c>
    </row>
    <row r="129" spans="1:97" x14ac:dyDescent="0.25">
      <c r="A129">
        <v>113</v>
      </c>
      <c r="B129">
        <v>1589551089.8</v>
      </c>
      <c r="C129">
        <v>9659.5</v>
      </c>
      <c r="D129" t="s">
        <v>472</v>
      </c>
      <c r="E129" t="s">
        <v>473</v>
      </c>
      <c r="F129">
        <v>1589551081.8</v>
      </c>
      <c r="G129">
        <f t="shared" si="29"/>
        <v>3.9694160851431863E-4</v>
      </c>
      <c r="H129">
        <f t="shared" si="30"/>
        <v>-1.2205520295483308</v>
      </c>
      <c r="I129">
        <f t="shared" si="31"/>
        <v>411.10622580645202</v>
      </c>
      <c r="J129">
        <f t="shared" si="32"/>
        <v>502.29587482705659</v>
      </c>
      <c r="K129">
        <f t="shared" si="33"/>
        <v>51.261276769393774</v>
      </c>
      <c r="L129">
        <f t="shared" si="34"/>
        <v>41.955013128350437</v>
      </c>
      <c r="M129">
        <f t="shared" si="35"/>
        <v>1.829203878337974E-2</v>
      </c>
      <c r="N129">
        <f t="shared" si="36"/>
        <v>2.7736978176507665</v>
      </c>
      <c r="O129">
        <f t="shared" si="37"/>
        <v>1.8225284698720007E-2</v>
      </c>
      <c r="P129">
        <f t="shared" si="38"/>
        <v>1.1396780130062708E-2</v>
      </c>
      <c r="Q129">
        <f t="shared" si="39"/>
        <v>-3.7657233308709733E-3</v>
      </c>
      <c r="R129">
        <f t="shared" si="40"/>
        <v>27.717519377238482</v>
      </c>
      <c r="S129">
        <f t="shared" si="41"/>
        <v>27.742212903225798</v>
      </c>
      <c r="T129">
        <f t="shared" si="42"/>
        <v>3.7381829280023622</v>
      </c>
      <c r="U129">
        <f t="shared" si="43"/>
        <v>41.882147604927148</v>
      </c>
      <c r="V129">
        <f t="shared" si="44"/>
        <v>1.5733179715581507</v>
      </c>
      <c r="W129">
        <f t="shared" si="45"/>
        <v>3.7565360458570671</v>
      </c>
      <c r="X129">
        <f t="shared" si="46"/>
        <v>2.1648649564442115</v>
      </c>
      <c r="Y129">
        <f t="shared" si="47"/>
        <v>-17.505124935481451</v>
      </c>
      <c r="Z129">
        <f t="shared" si="48"/>
        <v>12.542659956666805</v>
      </c>
      <c r="AA129">
        <f t="shared" si="49"/>
        <v>0.98357293122165401</v>
      </c>
      <c r="AB129">
        <f t="shared" si="50"/>
        <v>-3.9826577709238631</v>
      </c>
      <c r="AC129">
        <v>-1.2253791070193001E-3</v>
      </c>
      <c r="AD129">
        <v>2.3667157717140199E-2</v>
      </c>
      <c r="AE129">
        <v>2.6832197512730001</v>
      </c>
      <c r="AF129">
        <v>0</v>
      </c>
      <c r="AG129">
        <v>0</v>
      </c>
      <c r="AH129">
        <f t="shared" si="51"/>
        <v>1</v>
      </c>
      <c r="AI129">
        <f t="shared" si="52"/>
        <v>0</v>
      </c>
      <c r="AJ129">
        <f t="shared" si="53"/>
        <v>53736.51300213574</v>
      </c>
      <c r="AK129">
        <f t="shared" si="54"/>
        <v>-1.9705511935483901E-2</v>
      </c>
      <c r="AL129">
        <f t="shared" si="55"/>
        <v>-9.6557008483871103E-3</v>
      </c>
      <c r="AM129">
        <f t="shared" si="56"/>
        <v>0.49</v>
      </c>
      <c r="AN129">
        <f t="shared" si="57"/>
        <v>0.39</v>
      </c>
      <c r="AO129">
        <v>5.25</v>
      </c>
      <c r="AP129">
        <v>0.5</v>
      </c>
      <c r="AQ129" t="s">
        <v>195</v>
      </c>
      <c r="AR129">
        <v>1589551081.8</v>
      </c>
      <c r="AS129">
        <v>411.10622580645202</v>
      </c>
      <c r="AT129">
        <v>409.99658064516098</v>
      </c>
      <c r="AU129">
        <v>15.4165322580645</v>
      </c>
      <c r="AV129">
        <v>15.006387096774199</v>
      </c>
      <c r="AW129">
        <v>500.26587096774199</v>
      </c>
      <c r="AX129">
        <v>101.956741935484</v>
      </c>
      <c r="AY129">
        <v>9.7205425806451598E-2</v>
      </c>
      <c r="AZ129">
        <v>27.826090322580601</v>
      </c>
      <c r="BA129">
        <v>27.742212903225798</v>
      </c>
      <c r="BB129">
        <v>28.031448387096798</v>
      </c>
      <c r="BC129">
        <v>9994.7096774193506</v>
      </c>
      <c r="BD129">
        <v>-1.9705511935483901E-2</v>
      </c>
      <c r="BE129">
        <v>0.282605</v>
      </c>
      <c r="BF129">
        <v>1589551071.3</v>
      </c>
      <c r="BG129" t="s">
        <v>474</v>
      </c>
      <c r="BH129">
        <v>20</v>
      </c>
      <c r="BI129">
        <v>-1.2450000000000001</v>
      </c>
      <c r="BJ129">
        <v>7.0000000000000007E-2</v>
      </c>
      <c r="BK129">
        <v>410</v>
      </c>
      <c r="BL129">
        <v>15</v>
      </c>
      <c r="BM129">
        <v>0.35</v>
      </c>
      <c r="BN129">
        <v>0.17</v>
      </c>
      <c r="BO129">
        <v>0.69126834039215701</v>
      </c>
      <c r="BP129">
        <v>4.0397880132651398</v>
      </c>
      <c r="BQ129">
        <v>0.547684614774682</v>
      </c>
      <c r="BR129">
        <v>0</v>
      </c>
      <c r="BS129">
        <v>0.25407674236274502</v>
      </c>
      <c r="BT129">
        <v>1.5076511073825201</v>
      </c>
      <c r="BU129">
        <v>0.20366204708608501</v>
      </c>
      <c r="BV129">
        <v>0</v>
      </c>
      <c r="BW129">
        <v>0</v>
      </c>
      <c r="BX129">
        <v>2</v>
      </c>
      <c r="BY129" t="s">
        <v>197</v>
      </c>
      <c r="BZ129">
        <v>100</v>
      </c>
      <c r="CA129">
        <v>100</v>
      </c>
      <c r="CB129">
        <v>-1.2450000000000001</v>
      </c>
      <c r="CC129">
        <v>7.0000000000000007E-2</v>
      </c>
      <c r="CD129">
        <v>2</v>
      </c>
      <c r="CE129">
        <v>516.12199999999996</v>
      </c>
      <c r="CF129">
        <v>483.06799999999998</v>
      </c>
      <c r="CG129">
        <v>26.999400000000001</v>
      </c>
      <c r="CH129">
        <v>32.560699999999997</v>
      </c>
      <c r="CI129">
        <v>30.0001</v>
      </c>
      <c r="CJ129">
        <v>32.465400000000002</v>
      </c>
      <c r="CK129">
        <v>32.490699999999997</v>
      </c>
      <c r="CL129">
        <v>19.863600000000002</v>
      </c>
      <c r="CM129">
        <v>34.214199999999998</v>
      </c>
      <c r="CN129">
        <v>0</v>
      </c>
      <c r="CO129">
        <v>27</v>
      </c>
      <c r="CP129">
        <v>410</v>
      </c>
      <c r="CQ129">
        <v>15</v>
      </c>
      <c r="CR129">
        <v>98.852000000000004</v>
      </c>
      <c r="CS129">
        <v>105.61499999999999</v>
      </c>
    </row>
    <row r="130" spans="1:97" x14ac:dyDescent="0.25">
      <c r="A130">
        <v>114</v>
      </c>
      <c r="B130">
        <v>1589551094.8</v>
      </c>
      <c r="C130">
        <v>9664.5</v>
      </c>
      <c r="D130" t="s">
        <v>475</v>
      </c>
      <c r="E130" t="s">
        <v>476</v>
      </c>
      <c r="F130">
        <v>1589551086.4451599</v>
      </c>
      <c r="G130">
        <f t="shared" si="29"/>
        <v>4.2861389829614531E-4</v>
      </c>
      <c r="H130">
        <f t="shared" si="30"/>
        <v>-1.3234751920797121</v>
      </c>
      <c r="I130">
        <f t="shared" si="31"/>
        <v>411.19538709677403</v>
      </c>
      <c r="J130">
        <f t="shared" si="32"/>
        <v>502.66956276884764</v>
      </c>
      <c r="K130">
        <f t="shared" si="33"/>
        <v>51.299219426838185</v>
      </c>
      <c r="L130">
        <f t="shared" si="34"/>
        <v>41.963953961702565</v>
      </c>
      <c r="M130">
        <f t="shared" si="35"/>
        <v>1.9790578924606304E-2</v>
      </c>
      <c r="N130">
        <f t="shared" si="36"/>
        <v>2.7733668653533261</v>
      </c>
      <c r="O130">
        <f t="shared" si="37"/>
        <v>1.9712455356621996E-2</v>
      </c>
      <c r="P130">
        <f t="shared" si="38"/>
        <v>1.2327277884231443E-2</v>
      </c>
      <c r="Q130">
        <f t="shared" si="39"/>
        <v>-5.9300490046451529E-3</v>
      </c>
      <c r="R130">
        <f t="shared" si="40"/>
        <v>27.707902772133689</v>
      </c>
      <c r="S130">
        <f t="shared" si="41"/>
        <v>27.740929032258101</v>
      </c>
      <c r="T130">
        <f t="shared" si="42"/>
        <v>3.7379026147917935</v>
      </c>
      <c r="U130">
        <f t="shared" si="43"/>
        <v>41.974442374659397</v>
      </c>
      <c r="V130">
        <f t="shared" si="44"/>
        <v>1.576699551617974</v>
      </c>
      <c r="W130">
        <f t="shared" si="45"/>
        <v>3.75633233562586</v>
      </c>
      <c r="X130">
        <f t="shared" si="46"/>
        <v>2.1612030631738195</v>
      </c>
      <c r="Y130">
        <f t="shared" si="47"/>
        <v>-18.901872914860007</v>
      </c>
      <c r="Z130">
        <f t="shared" si="48"/>
        <v>12.594218077629707</v>
      </c>
      <c r="AA130">
        <f t="shared" si="49"/>
        <v>0.98772298113917667</v>
      </c>
      <c r="AB130">
        <f t="shared" si="50"/>
        <v>-5.3258619050957687</v>
      </c>
      <c r="AC130">
        <v>-1.2251509627346699E-3</v>
      </c>
      <c r="AD130">
        <v>2.3662751303863E-2</v>
      </c>
      <c r="AE130">
        <v>2.6829056444184198</v>
      </c>
      <c r="AF130">
        <v>0</v>
      </c>
      <c r="AG130">
        <v>0</v>
      </c>
      <c r="AH130">
        <f t="shared" si="51"/>
        <v>1</v>
      </c>
      <c r="AI130">
        <f t="shared" si="52"/>
        <v>0</v>
      </c>
      <c r="AJ130">
        <f t="shared" si="53"/>
        <v>53727.076666481138</v>
      </c>
      <c r="AK130">
        <f t="shared" si="54"/>
        <v>-3.1031130322580602E-2</v>
      </c>
      <c r="AL130">
        <f t="shared" si="55"/>
        <v>-1.5205253858064495E-2</v>
      </c>
      <c r="AM130">
        <f t="shared" si="56"/>
        <v>0.49</v>
      </c>
      <c r="AN130">
        <f t="shared" si="57"/>
        <v>0.39</v>
      </c>
      <c r="AO130">
        <v>5.25</v>
      </c>
      <c r="AP130">
        <v>0.5</v>
      </c>
      <c r="AQ130" t="s">
        <v>195</v>
      </c>
      <c r="AR130">
        <v>1589551086.4451599</v>
      </c>
      <c r="AS130">
        <v>411.19538709677403</v>
      </c>
      <c r="AT130">
        <v>409.99080645161303</v>
      </c>
      <c r="AU130">
        <v>15.4497258064516</v>
      </c>
      <c r="AV130">
        <v>15.0066387096774</v>
      </c>
      <c r="AW130">
        <v>500.005</v>
      </c>
      <c r="AX130">
        <v>101.956516129032</v>
      </c>
      <c r="AY130">
        <v>9.7045945161290295E-2</v>
      </c>
      <c r="AZ130">
        <v>27.825161290322601</v>
      </c>
      <c r="BA130">
        <v>27.740929032258101</v>
      </c>
      <c r="BB130">
        <v>28.029835483871</v>
      </c>
      <c r="BC130">
        <v>9992.8709677419392</v>
      </c>
      <c r="BD130">
        <v>-3.1031130322580602E-2</v>
      </c>
      <c r="BE130">
        <v>0.282605</v>
      </c>
      <c r="BF130">
        <v>1589551071.3</v>
      </c>
      <c r="BG130" t="s">
        <v>474</v>
      </c>
      <c r="BH130">
        <v>20</v>
      </c>
      <c r="BI130">
        <v>-1.2450000000000001</v>
      </c>
      <c r="BJ130">
        <v>7.0000000000000007E-2</v>
      </c>
      <c r="BK130">
        <v>410</v>
      </c>
      <c r="BL130">
        <v>15</v>
      </c>
      <c r="BM130">
        <v>0.35</v>
      </c>
      <c r="BN130">
        <v>0.17</v>
      </c>
      <c r="BO130">
        <v>0.92080078764705897</v>
      </c>
      <c r="BP130">
        <v>2.9971689184436201</v>
      </c>
      <c r="BQ130">
        <v>0.46169344902447201</v>
      </c>
      <c r="BR130">
        <v>0</v>
      </c>
      <c r="BS130">
        <v>0.340654217284314</v>
      </c>
      <c r="BT130">
        <v>1.08877627170139</v>
      </c>
      <c r="BU130">
        <v>0.16843141765421701</v>
      </c>
      <c r="BV130">
        <v>0</v>
      </c>
      <c r="BW130">
        <v>0</v>
      </c>
      <c r="BX130">
        <v>2</v>
      </c>
      <c r="BY130" t="s">
        <v>197</v>
      </c>
      <c r="BZ130">
        <v>100</v>
      </c>
      <c r="CA130">
        <v>100</v>
      </c>
      <c r="CB130">
        <v>-1.2450000000000001</v>
      </c>
      <c r="CC130">
        <v>7.0000000000000007E-2</v>
      </c>
      <c r="CD130">
        <v>2</v>
      </c>
      <c r="CE130">
        <v>516.00300000000004</v>
      </c>
      <c r="CF130">
        <v>483.30500000000001</v>
      </c>
      <c r="CG130">
        <v>26.999500000000001</v>
      </c>
      <c r="CH130">
        <v>32.563499999999998</v>
      </c>
      <c r="CI130">
        <v>30.0001</v>
      </c>
      <c r="CJ130">
        <v>32.465400000000002</v>
      </c>
      <c r="CK130">
        <v>32.491999999999997</v>
      </c>
      <c r="CL130">
        <v>19.861999999999998</v>
      </c>
      <c r="CM130">
        <v>34.214199999999998</v>
      </c>
      <c r="CN130">
        <v>0</v>
      </c>
      <c r="CO130">
        <v>27</v>
      </c>
      <c r="CP130">
        <v>410</v>
      </c>
      <c r="CQ130">
        <v>15</v>
      </c>
      <c r="CR130">
        <v>98.850999999999999</v>
      </c>
      <c r="CS130">
        <v>105.61499999999999</v>
      </c>
    </row>
    <row r="131" spans="1:97" x14ac:dyDescent="0.25">
      <c r="A131">
        <v>115</v>
      </c>
      <c r="B131">
        <v>1589551099.8</v>
      </c>
      <c r="C131">
        <v>9669.5</v>
      </c>
      <c r="D131" t="s">
        <v>477</v>
      </c>
      <c r="E131" t="s">
        <v>478</v>
      </c>
      <c r="F131">
        <v>1589551091.2354801</v>
      </c>
      <c r="G131">
        <f t="shared" si="29"/>
        <v>4.274617459249136E-4</v>
      </c>
      <c r="H131">
        <f t="shared" si="30"/>
        <v>-1.3137625944699791</v>
      </c>
      <c r="I131">
        <f t="shared" si="31"/>
        <v>411.19751612903201</v>
      </c>
      <c r="J131">
        <f t="shared" si="32"/>
        <v>502.13752995818453</v>
      </c>
      <c r="K131">
        <f t="shared" si="33"/>
        <v>51.244474121686679</v>
      </c>
      <c r="L131">
        <f t="shared" si="34"/>
        <v>41.963803175458239</v>
      </c>
      <c r="M131">
        <f t="shared" si="35"/>
        <v>1.9746508818531235E-2</v>
      </c>
      <c r="N131">
        <f t="shared" si="36"/>
        <v>2.7732329949400296</v>
      </c>
      <c r="O131">
        <f t="shared" si="37"/>
        <v>1.9668728321213205E-2</v>
      </c>
      <c r="P131">
        <f t="shared" si="38"/>
        <v>1.2299917832253288E-2</v>
      </c>
      <c r="Q131">
        <f t="shared" si="39"/>
        <v>-3.545910494225802E-3</v>
      </c>
      <c r="R131">
        <f t="shared" si="40"/>
        <v>27.706117569921759</v>
      </c>
      <c r="S131">
        <f t="shared" si="41"/>
        <v>27.735987096774199</v>
      </c>
      <c r="T131">
        <f t="shared" si="42"/>
        <v>3.7368237913930353</v>
      </c>
      <c r="U131">
        <f t="shared" si="43"/>
        <v>41.978174232432636</v>
      </c>
      <c r="V131">
        <f t="shared" si="44"/>
        <v>1.5766455599557627</v>
      </c>
      <c r="W131">
        <f t="shared" si="45"/>
        <v>3.7558697794379898</v>
      </c>
      <c r="X131">
        <f t="shared" si="46"/>
        <v>2.1601782314372726</v>
      </c>
      <c r="Y131">
        <f t="shared" si="47"/>
        <v>-18.851062995288689</v>
      </c>
      <c r="Z131">
        <f t="shared" si="48"/>
        <v>13.017062579525453</v>
      </c>
      <c r="AA131">
        <f t="shared" si="49"/>
        <v>1.0208986604821166</v>
      </c>
      <c r="AB131">
        <f t="shared" si="50"/>
        <v>-4.8166476657753474</v>
      </c>
      <c r="AC131">
        <v>-1.2250586859137E-3</v>
      </c>
      <c r="AD131">
        <v>2.3660969055362999E-2</v>
      </c>
      <c r="AE131">
        <v>2.68277858742987</v>
      </c>
      <c r="AF131">
        <v>0</v>
      </c>
      <c r="AG131">
        <v>0</v>
      </c>
      <c r="AH131">
        <f t="shared" si="51"/>
        <v>1</v>
      </c>
      <c r="AI131">
        <f t="shared" si="52"/>
        <v>0</v>
      </c>
      <c r="AJ131">
        <f t="shared" si="53"/>
        <v>53723.547920711797</v>
      </c>
      <c r="AK131">
        <f t="shared" si="54"/>
        <v>-1.85552616129032E-2</v>
      </c>
      <c r="AL131">
        <f t="shared" si="55"/>
        <v>-9.0920781903225684E-3</v>
      </c>
      <c r="AM131">
        <f t="shared" si="56"/>
        <v>0.49</v>
      </c>
      <c r="AN131">
        <f t="shared" si="57"/>
        <v>0.39</v>
      </c>
      <c r="AO131">
        <v>5.25</v>
      </c>
      <c r="AP131">
        <v>0.5</v>
      </c>
      <c r="AQ131" t="s">
        <v>195</v>
      </c>
      <c r="AR131">
        <v>1589551091.2354801</v>
      </c>
      <c r="AS131">
        <v>411.19751612903201</v>
      </c>
      <c r="AT131">
        <v>410.00254838709702</v>
      </c>
      <c r="AU131">
        <v>15.4493322580645</v>
      </c>
      <c r="AV131">
        <v>15.007403225806501</v>
      </c>
      <c r="AW131">
        <v>499.96787096774199</v>
      </c>
      <c r="AX131">
        <v>101.95541935483899</v>
      </c>
      <c r="AY131">
        <v>9.7247622580645204E-2</v>
      </c>
      <c r="AZ131">
        <v>27.8230516129032</v>
      </c>
      <c r="BA131">
        <v>27.735987096774199</v>
      </c>
      <c r="BB131">
        <v>28.0272096774194</v>
      </c>
      <c r="BC131">
        <v>9992.22580645161</v>
      </c>
      <c r="BD131">
        <v>-1.85552616129032E-2</v>
      </c>
      <c r="BE131">
        <v>0.282605</v>
      </c>
      <c r="BF131">
        <v>1589551071.3</v>
      </c>
      <c r="BG131" t="s">
        <v>474</v>
      </c>
      <c r="BH131">
        <v>20</v>
      </c>
      <c r="BI131">
        <v>-1.2450000000000001</v>
      </c>
      <c r="BJ131">
        <v>7.0000000000000007E-2</v>
      </c>
      <c r="BK131">
        <v>410</v>
      </c>
      <c r="BL131">
        <v>15</v>
      </c>
      <c r="BM131">
        <v>0.35</v>
      </c>
      <c r="BN131">
        <v>0.17</v>
      </c>
      <c r="BO131">
        <v>1.1434583725490199</v>
      </c>
      <c r="BP131">
        <v>0.694711732126707</v>
      </c>
      <c r="BQ131">
        <v>0.16607136137143899</v>
      </c>
      <c r="BR131">
        <v>0</v>
      </c>
      <c r="BS131">
        <v>0.42241103921568601</v>
      </c>
      <c r="BT131">
        <v>0.25049746968326297</v>
      </c>
      <c r="BU131">
        <v>6.0015586442177402E-2</v>
      </c>
      <c r="BV131">
        <v>0</v>
      </c>
      <c r="BW131">
        <v>0</v>
      </c>
      <c r="BX131">
        <v>2</v>
      </c>
      <c r="BY131" t="s">
        <v>197</v>
      </c>
      <c r="BZ131">
        <v>100</v>
      </c>
      <c r="CA131">
        <v>100</v>
      </c>
      <c r="CB131">
        <v>-1.2450000000000001</v>
      </c>
      <c r="CC131">
        <v>7.0000000000000007E-2</v>
      </c>
      <c r="CD131">
        <v>2</v>
      </c>
      <c r="CE131">
        <v>516.55700000000002</v>
      </c>
      <c r="CF131">
        <v>483.04599999999999</v>
      </c>
      <c r="CG131">
        <v>26.999600000000001</v>
      </c>
      <c r="CH131">
        <v>32.563600000000001</v>
      </c>
      <c r="CI131">
        <v>30.000299999999999</v>
      </c>
      <c r="CJ131">
        <v>32.467700000000001</v>
      </c>
      <c r="CK131">
        <v>32.494799999999998</v>
      </c>
      <c r="CL131">
        <v>19.8629</v>
      </c>
      <c r="CM131">
        <v>34.214199999999998</v>
      </c>
      <c r="CN131">
        <v>0</v>
      </c>
      <c r="CO131">
        <v>27</v>
      </c>
      <c r="CP131">
        <v>410</v>
      </c>
      <c r="CQ131">
        <v>15</v>
      </c>
      <c r="CR131">
        <v>98.851500000000001</v>
      </c>
      <c r="CS131">
        <v>105.61499999999999</v>
      </c>
    </row>
    <row r="132" spans="1:97" x14ac:dyDescent="0.25">
      <c r="A132">
        <v>116</v>
      </c>
      <c r="B132">
        <v>1589551104.8</v>
      </c>
      <c r="C132">
        <v>9674.5</v>
      </c>
      <c r="D132" t="s">
        <v>479</v>
      </c>
      <c r="E132" t="s">
        <v>480</v>
      </c>
      <c r="F132">
        <v>1589551096.17097</v>
      </c>
      <c r="G132">
        <f t="shared" si="29"/>
        <v>4.2684854028608802E-4</v>
      </c>
      <c r="H132">
        <f t="shared" si="30"/>
        <v>-1.3193545447507893</v>
      </c>
      <c r="I132">
        <f t="shared" si="31"/>
        <v>411.19945161290298</v>
      </c>
      <c r="J132">
        <f t="shared" si="32"/>
        <v>502.71286432610179</v>
      </c>
      <c r="K132">
        <f t="shared" si="33"/>
        <v>51.303008214961771</v>
      </c>
      <c r="L132">
        <f t="shared" si="34"/>
        <v>41.963853207464467</v>
      </c>
      <c r="M132">
        <f t="shared" si="35"/>
        <v>1.9723509227493281E-2</v>
      </c>
      <c r="N132">
        <f t="shared" si="36"/>
        <v>2.7751689480711068</v>
      </c>
      <c r="O132">
        <f t="shared" si="37"/>
        <v>1.9645963332489295E-2</v>
      </c>
      <c r="P132">
        <f t="shared" si="38"/>
        <v>1.2285668760603573E-2</v>
      </c>
      <c r="Q132">
        <f t="shared" si="39"/>
        <v>-3.1005566292580727E-3</v>
      </c>
      <c r="R132">
        <f t="shared" si="40"/>
        <v>27.703547210050214</v>
      </c>
      <c r="S132">
        <f t="shared" si="41"/>
        <v>27.733290322580601</v>
      </c>
      <c r="T132">
        <f t="shared" si="42"/>
        <v>3.7362352007860204</v>
      </c>
      <c r="U132">
        <f t="shared" si="43"/>
        <v>41.985401355742994</v>
      </c>
      <c r="V132">
        <f t="shared" si="44"/>
        <v>1.5766577954330021</v>
      </c>
      <c r="W132">
        <f t="shared" si="45"/>
        <v>3.7552524080309602</v>
      </c>
      <c r="X132">
        <f t="shared" si="46"/>
        <v>2.1595774053530183</v>
      </c>
      <c r="Y132">
        <f t="shared" si="47"/>
        <v>-18.82402062661648</v>
      </c>
      <c r="Z132">
        <f t="shared" si="48"/>
        <v>13.008292336061672</v>
      </c>
      <c r="AA132">
        <f t="shared" si="49"/>
        <v>1.0194711038929021</v>
      </c>
      <c r="AB132">
        <f t="shared" si="50"/>
        <v>-4.7993577432911643</v>
      </c>
      <c r="AC132">
        <v>-1.2263935687746299E-3</v>
      </c>
      <c r="AD132">
        <v>2.36867511851729E-2</v>
      </c>
      <c r="AE132">
        <v>2.6846159770883</v>
      </c>
      <c r="AF132">
        <v>0</v>
      </c>
      <c r="AG132">
        <v>0</v>
      </c>
      <c r="AH132">
        <f t="shared" si="51"/>
        <v>1</v>
      </c>
      <c r="AI132">
        <f t="shared" si="52"/>
        <v>0</v>
      </c>
      <c r="AJ132">
        <f t="shared" si="53"/>
        <v>53780.190049221746</v>
      </c>
      <c r="AK132">
        <f t="shared" si="54"/>
        <v>-1.62247861290323E-2</v>
      </c>
      <c r="AL132">
        <f t="shared" si="55"/>
        <v>-7.9501452032258273E-3</v>
      </c>
      <c r="AM132">
        <f t="shared" si="56"/>
        <v>0.49</v>
      </c>
      <c r="AN132">
        <f t="shared" si="57"/>
        <v>0.39</v>
      </c>
      <c r="AO132">
        <v>5.25</v>
      </c>
      <c r="AP132">
        <v>0.5</v>
      </c>
      <c r="AQ132" t="s">
        <v>195</v>
      </c>
      <c r="AR132">
        <v>1589551096.17097</v>
      </c>
      <c r="AS132">
        <v>411.19945161290298</v>
      </c>
      <c r="AT132">
        <v>409.99838709677402</v>
      </c>
      <c r="AU132">
        <v>15.449506451612899</v>
      </c>
      <c r="AV132">
        <v>15.0082258064516</v>
      </c>
      <c r="AW132">
        <v>499.98412903225801</v>
      </c>
      <c r="AX132">
        <v>101.954935483871</v>
      </c>
      <c r="AY132">
        <v>9.7372812903225803E-2</v>
      </c>
      <c r="AZ132">
        <v>27.820235483870999</v>
      </c>
      <c r="BA132">
        <v>27.733290322580601</v>
      </c>
      <c r="BB132">
        <v>28.024983870967699</v>
      </c>
      <c r="BC132">
        <v>10003.1612903226</v>
      </c>
      <c r="BD132">
        <v>-1.62247861290323E-2</v>
      </c>
      <c r="BE132">
        <v>0.28402712903225802</v>
      </c>
      <c r="BF132">
        <v>1589551071.3</v>
      </c>
      <c r="BG132" t="s">
        <v>474</v>
      </c>
      <c r="BH132">
        <v>20</v>
      </c>
      <c r="BI132">
        <v>-1.2450000000000001</v>
      </c>
      <c r="BJ132">
        <v>7.0000000000000007E-2</v>
      </c>
      <c r="BK132">
        <v>410</v>
      </c>
      <c r="BL132">
        <v>15</v>
      </c>
      <c r="BM132">
        <v>0.35</v>
      </c>
      <c r="BN132">
        <v>0.17</v>
      </c>
      <c r="BO132">
        <v>1.2028774509803899</v>
      </c>
      <c r="BP132">
        <v>-4.7286624434381599E-2</v>
      </c>
      <c r="BQ132">
        <v>2.22704211502248E-2</v>
      </c>
      <c r="BR132">
        <v>1</v>
      </c>
      <c r="BS132">
        <v>0.44204474509803898</v>
      </c>
      <c r="BT132">
        <v>-1.07672687782801E-2</v>
      </c>
      <c r="BU132">
        <v>1.45538636933448E-3</v>
      </c>
      <c r="BV132">
        <v>1</v>
      </c>
      <c r="BW132">
        <v>2</v>
      </c>
      <c r="BX132">
        <v>2</v>
      </c>
      <c r="BY132" t="s">
        <v>200</v>
      </c>
      <c r="BZ132">
        <v>100</v>
      </c>
      <c r="CA132">
        <v>100</v>
      </c>
      <c r="CB132">
        <v>-1.2450000000000001</v>
      </c>
      <c r="CC132">
        <v>7.0000000000000007E-2</v>
      </c>
      <c r="CD132">
        <v>2</v>
      </c>
      <c r="CE132">
        <v>516.03</v>
      </c>
      <c r="CF132">
        <v>483.09</v>
      </c>
      <c r="CG132">
        <v>26.999600000000001</v>
      </c>
      <c r="CH132">
        <v>32.566400000000002</v>
      </c>
      <c r="CI132">
        <v>30.0002</v>
      </c>
      <c r="CJ132">
        <v>32.468899999999998</v>
      </c>
      <c r="CK132">
        <v>32.497100000000003</v>
      </c>
      <c r="CL132">
        <v>19.863600000000002</v>
      </c>
      <c r="CM132">
        <v>34.214199999999998</v>
      </c>
      <c r="CN132">
        <v>0</v>
      </c>
      <c r="CO132">
        <v>27</v>
      </c>
      <c r="CP132">
        <v>410</v>
      </c>
      <c r="CQ132">
        <v>15</v>
      </c>
      <c r="CR132">
        <v>98.852400000000003</v>
      </c>
      <c r="CS132">
        <v>105.61499999999999</v>
      </c>
    </row>
    <row r="133" spans="1:97" x14ac:dyDescent="0.25">
      <c r="A133">
        <v>117</v>
      </c>
      <c r="B133">
        <v>1589551109.8</v>
      </c>
      <c r="C133">
        <v>9679.5</v>
      </c>
      <c r="D133" t="s">
        <v>481</v>
      </c>
      <c r="E133" t="s">
        <v>482</v>
      </c>
      <c r="F133">
        <v>1589551101.17097</v>
      </c>
      <c r="G133">
        <f t="shared" si="29"/>
        <v>4.2611582416531924E-4</v>
      </c>
      <c r="H133">
        <f t="shared" si="30"/>
        <v>-1.3159835275224188</v>
      </c>
      <c r="I133">
        <f t="shared" si="31"/>
        <v>411.20174193548399</v>
      </c>
      <c r="J133">
        <f t="shared" si="32"/>
        <v>502.59703924827494</v>
      </c>
      <c r="K133">
        <f t="shared" si="33"/>
        <v>51.291285523312915</v>
      </c>
      <c r="L133">
        <f t="shared" si="34"/>
        <v>41.964166730552293</v>
      </c>
      <c r="M133">
        <f t="shared" si="35"/>
        <v>1.9696016984783116E-2</v>
      </c>
      <c r="N133">
        <f t="shared" si="36"/>
        <v>2.774417175140484</v>
      </c>
      <c r="O133">
        <f t="shared" si="37"/>
        <v>1.9618665796197091E-2</v>
      </c>
      <c r="P133">
        <f t="shared" si="38"/>
        <v>1.2268590399156135E-2</v>
      </c>
      <c r="Q133">
        <f t="shared" si="39"/>
        <v>-3.025357546354847E-3</v>
      </c>
      <c r="R133">
        <f t="shared" si="40"/>
        <v>27.700108695742124</v>
      </c>
      <c r="S133">
        <f t="shared" si="41"/>
        <v>27.7301516129032</v>
      </c>
      <c r="T133">
        <f t="shared" si="42"/>
        <v>3.7355502564102503</v>
      </c>
      <c r="U133">
        <f t="shared" si="43"/>
        <v>41.994539578172422</v>
      </c>
      <c r="V133">
        <f t="shared" si="44"/>
        <v>1.5766686941240158</v>
      </c>
      <c r="W133">
        <f t="shared" si="45"/>
        <v>3.754461198911498</v>
      </c>
      <c r="X133">
        <f t="shared" si="46"/>
        <v>2.1588815622862345</v>
      </c>
      <c r="Y133">
        <f t="shared" si="47"/>
        <v>-18.791707845690578</v>
      </c>
      <c r="Z133">
        <f t="shared" si="48"/>
        <v>12.934323777578507</v>
      </c>
      <c r="AA133">
        <f t="shared" si="49"/>
        <v>1.0139146713005638</v>
      </c>
      <c r="AB133">
        <f t="shared" si="50"/>
        <v>-4.8464947543578614</v>
      </c>
      <c r="AC133">
        <v>-1.2258750945100001E-3</v>
      </c>
      <c r="AD133">
        <v>2.36767372946773E-2</v>
      </c>
      <c r="AE133">
        <v>2.6839024866358598</v>
      </c>
      <c r="AF133">
        <v>0</v>
      </c>
      <c r="AG133">
        <v>0</v>
      </c>
      <c r="AH133">
        <f t="shared" si="51"/>
        <v>1</v>
      </c>
      <c r="AI133">
        <f t="shared" si="52"/>
        <v>0</v>
      </c>
      <c r="AJ133">
        <f t="shared" si="53"/>
        <v>53759.027817927097</v>
      </c>
      <c r="AK133">
        <f t="shared" si="54"/>
        <v>-1.5831279677419399E-2</v>
      </c>
      <c r="AL133">
        <f t="shared" si="55"/>
        <v>-7.757327041935505E-3</v>
      </c>
      <c r="AM133">
        <f t="shared" si="56"/>
        <v>0.49</v>
      </c>
      <c r="AN133">
        <f t="shared" si="57"/>
        <v>0.39</v>
      </c>
      <c r="AO133">
        <v>5.25</v>
      </c>
      <c r="AP133">
        <v>0.5</v>
      </c>
      <c r="AQ133" t="s">
        <v>195</v>
      </c>
      <c r="AR133">
        <v>1589551101.17097</v>
      </c>
      <c r="AS133">
        <v>411.20174193548399</v>
      </c>
      <c r="AT133">
        <v>410.00390322580603</v>
      </c>
      <c r="AU133">
        <v>15.4495838709677</v>
      </c>
      <c r="AV133">
        <v>15.009061290322601</v>
      </c>
      <c r="AW133">
        <v>499.98474193548401</v>
      </c>
      <c r="AX133">
        <v>101.95490322580601</v>
      </c>
      <c r="AY133">
        <v>9.7599112903225801E-2</v>
      </c>
      <c r="AZ133">
        <v>27.816625806451601</v>
      </c>
      <c r="BA133">
        <v>27.7301516129032</v>
      </c>
      <c r="BB133">
        <v>28.021538709677401</v>
      </c>
      <c r="BC133">
        <v>9998.9354838709696</v>
      </c>
      <c r="BD133">
        <v>-1.5831279677419399E-2</v>
      </c>
      <c r="BE133">
        <v>0.28588680645161302</v>
      </c>
      <c r="BF133">
        <v>1589551071.3</v>
      </c>
      <c r="BG133" t="s">
        <v>474</v>
      </c>
      <c r="BH133">
        <v>20</v>
      </c>
      <c r="BI133">
        <v>-1.2450000000000001</v>
      </c>
      <c r="BJ133">
        <v>7.0000000000000007E-2</v>
      </c>
      <c r="BK133">
        <v>410</v>
      </c>
      <c r="BL133">
        <v>15</v>
      </c>
      <c r="BM133">
        <v>0.35</v>
      </c>
      <c r="BN133">
        <v>0.17</v>
      </c>
      <c r="BO133">
        <v>1.1983968627451</v>
      </c>
      <c r="BP133">
        <v>3.2708633484173799E-2</v>
      </c>
      <c r="BQ133">
        <v>2.04109621152791E-2</v>
      </c>
      <c r="BR133">
        <v>1</v>
      </c>
      <c r="BS133">
        <v>0.44124560784313699</v>
      </c>
      <c r="BT133">
        <v>-8.3817882352943702E-3</v>
      </c>
      <c r="BU133">
        <v>1.22205056020738E-3</v>
      </c>
      <c r="BV133">
        <v>1</v>
      </c>
      <c r="BW133">
        <v>2</v>
      </c>
      <c r="BX133">
        <v>2</v>
      </c>
      <c r="BY133" t="s">
        <v>200</v>
      </c>
      <c r="BZ133">
        <v>100</v>
      </c>
      <c r="CA133">
        <v>100</v>
      </c>
      <c r="CB133">
        <v>-1.2450000000000001</v>
      </c>
      <c r="CC133">
        <v>7.0000000000000007E-2</v>
      </c>
      <c r="CD133">
        <v>2</v>
      </c>
      <c r="CE133">
        <v>516.56100000000004</v>
      </c>
      <c r="CF133">
        <v>483.22399999999999</v>
      </c>
      <c r="CG133">
        <v>26.999500000000001</v>
      </c>
      <c r="CH133">
        <v>32.566499999999998</v>
      </c>
      <c r="CI133">
        <v>30.0002</v>
      </c>
      <c r="CJ133">
        <v>32.471200000000003</v>
      </c>
      <c r="CK133">
        <v>32.498800000000003</v>
      </c>
      <c r="CL133">
        <v>19.862400000000001</v>
      </c>
      <c r="CM133">
        <v>34.214199999999998</v>
      </c>
      <c r="CN133">
        <v>0</v>
      </c>
      <c r="CO133">
        <v>27</v>
      </c>
      <c r="CP133">
        <v>410</v>
      </c>
      <c r="CQ133">
        <v>15</v>
      </c>
      <c r="CR133">
        <v>98.851200000000006</v>
      </c>
      <c r="CS133">
        <v>105.614</v>
      </c>
    </row>
    <row r="134" spans="1:97" x14ac:dyDescent="0.25">
      <c r="A134">
        <v>118</v>
      </c>
      <c r="B134">
        <v>1589551114.8</v>
      </c>
      <c r="C134">
        <v>9684.5</v>
      </c>
      <c r="D134" t="s">
        <v>483</v>
      </c>
      <c r="E134" t="s">
        <v>484</v>
      </c>
      <c r="F134">
        <v>1589551106.17097</v>
      </c>
      <c r="G134">
        <f t="shared" si="29"/>
        <v>4.2570126822156091E-4</v>
      </c>
      <c r="H134">
        <f t="shared" si="30"/>
        <v>-1.3247066187085184</v>
      </c>
      <c r="I134">
        <f t="shared" si="31"/>
        <v>411.202</v>
      </c>
      <c r="J134">
        <f t="shared" si="32"/>
        <v>503.36069736132981</v>
      </c>
      <c r="K134">
        <f t="shared" si="33"/>
        <v>51.36968565232214</v>
      </c>
      <c r="L134">
        <f t="shared" si="34"/>
        <v>41.96457448969862</v>
      </c>
      <c r="M134">
        <f t="shared" si="35"/>
        <v>1.968523064975641E-2</v>
      </c>
      <c r="N134">
        <f t="shared" si="36"/>
        <v>2.7752724988328255</v>
      </c>
      <c r="O134">
        <f t="shared" si="37"/>
        <v>1.9607987692137049E-2</v>
      </c>
      <c r="P134">
        <f t="shared" si="38"/>
        <v>1.2261906917048766E-2</v>
      </c>
      <c r="Q134">
        <f t="shared" si="39"/>
        <v>-5.9750799319354764E-4</v>
      </c>
      <c r="R134">
        <f t="shared" si="40"/>
        <v>27.696966843156936</v>
      </c>
      <c r="S134">
        <f t="shared" si="41"/>
        <v>27.726109677419402</v>
      </c>
      <c r="T134">
        <f t="shared" si="42"/>
        <v>3.7346683671399732</v>
      </c>
      <c r="U134">
        <f t="shared" si="43"/>
        <v>42.003020019527874</v>
      </c>
      <c r="V134">
        <f t="shared" si="44"/>
        <v>1.576683024859</v>
      </c>
      <c r="W134">
        <f t="shared" si="45"/>
        <v>3.7537372887139422</v>
      </c>
      <c r="X134">
        <f t="shared" si="46"/>
        <v>2.1579853422809734</v>
      </c>
      <c r="Y134">
        <f t="shared" si="47"/>
        <v>-18.773425928570838</v>
      </c>
      <c r="Z134">
        <f t="shared" si="48"/>
        <v>13.048837398435694</v>
      </c>
      <c r="AA134">
        <f t="shared" si="49"/>
        <v>1.0225386253177671</v>
      </c>
      <c r="AB134">
        <f t="shared" si="50"/>
        <v>-4.7026474128105704</v>
      </c>
      <c r="AC134">
        <v>-1.22646499545264E-3</v>
      </c>
      <c r="AD134">
        <v>2.3688130730853001E-2</v>
      </c>
      <c r="AE134">
        <v>2.6847142539330102</v>
      </c>
      <c r="AF134">
        <v>0</v>
      </c>
      <c r="AG134">
        <v>0</v>
      </c>
      <c r="AH134">
        <f t="shared" si="51"/>
        <v>1</v>
      </c>
      <c r="AI134">
        <f t="shared" si="52"/>
        <v>0</v>
      </c>
      <c r="AJ134">
        <f t="shared" si="53"/>
        <v>53784.444601582538</v>
      </c>
      <c r="AK134">
        <f t="shared" si="54"/>
        <v>-3.1266770967741898E-3</v>
      </c>
      <c r="AL134">
        <f t="shared" si="55"/>
        <v>-1.5320717774193529E-3</v>
      </c>
      <c r="AM134">
        <f t="shared" si="56"/>
        <v>0.49</v>
      </c>
      <c r="AN134">
        <f t="shared" si="57"/>
        <v>0.39</v>
      </c>
      <c r="AO134">
        <v>5.25</v>
      </c>
      <c r="AP134">
        <v>0.5</v>
      </c>
      <c r="AQ134" t="s">
        <v>195</v>
      </c>
      <c r="AR134">
        <v>1589551106.17097</v>
      </c>
      <c r="AS134">
        <v>411.202</v>
      </c>
      <c r="AT134">
        <v>409.99480645161299</v>
      </c>
      <c r="AU134">
        <v>15.4495838709677</v>
      </c>
      <c r="AV134">
        <v>15.009483870967699</v>
      </c>
      <c r="AW134">
        <v>499.97793548387102</v>
      </c>
      <c r="AX134">
        <v>101.955612903226</v>
      </c>
      <c r="AY134">
        <v>9.7817016129032194E-2</v>
      </c>
      <c r="AZ134">
        <v>27.813322580645199</v>
      </c>
      <c r="BA134">
        <v>27.726109677419402</v>
      </c>
      <c r="BB134">
        <v>28.019461290322599</v>
      </c>
      <c r="BC134">
        <v>10003.677419354801</v>
      </c>
      <c r="BD134">
        <v>-3.1266770967741898E-3</v>
      </c>
      <c r="BE134">
        <v>0.28588680645161302</v>
      </c>
      <c r="BF134">
        <v>1589551071.3</v>
      </c>
      <c r="BG134" t="s">
        <v>474</v>
      </c>
      <c r="BH134">
        <v>20</v>
      </c>
      <c r="BI134">
        <v>-1.2450000000000001</v>
      </c>
      <c r="BJ134">
        <v>7.0000000000000007E-2</v>
      </c>
      <c r="BK134">
        <v>410</v>
      </c>
      <c r="BL134">
        <v>15</v>
      </c>
      <c r="BM134">
        <v>0.35</v>
      </c>
      <c r="BN134">
        <v>0.17</v>
      </c>
      <c r="BO134">
        <v>1.20392156862745</v>
      </c>
      <c r="BP134">
        <v>3.6329701357455502E-2</v>
      </c>
      <c r="BQ134">
        <v>2.0187849420036701E-2</v>
      </c>
      <c r="BR134">
        <v>1</v>
      </c>
      <c r="BS134">
        <v>0.44064921568627402</v>
      </c>
      <c r="BT134">
        <v>-7.3584217194549804E-3</v>
      </c>
      <c r="BU134">
        <v>1.1244901644523199E-3</v>
      </c>
      <c r="BV134">
        <v>1</v>
      </c>
      <c r="BW134">
        <v>2</v>
      </c>
      <c r="BX134">
        <v>2</v>
      </c>
      <c r="BY134" t="s">
        <v>200</v>
      </c>
      <c r="BZ134">
        <v>100</v>
      </c>
      <c r="CA134">
        <v>100</v>
      </c>
      <c r="CB134">
        <v>-1.2450000000000001</v>
      </c>
      <c r="CC134">
        <v>7.0000000000000007E-2</v>
      </c>
      <c r="CD134">
        <v>2</v>
      </c>
      <c r="CE134">
        <v>516.42100000000005</v>
      </c>
      <c r="CF134">
        <v>483.30599999999998</v>
      </c>
      <c r="CG134">
        <v>26.999300000000002</v>
      </c>
      <c r="CH134">
        <v>32.5687</v>
      </c>
      <c r="CI134">
        <v>30.0001</v>
      </c>
      <c r="CJ134">
        <v>32.473500000000001</v>
      </c>
      <c r="CK134">
        <v>32.500700000000002</v>
      </c>
      <c r="CL134">
        <v>19.863900000000001</v>
      </c>
      <c r="CM134">
        <v>34.214199999999998</v>
      </c>
      <c r="CN134">
        <v>0</v>
      </c>
      <c r="CO134">
        <v>27</v>
      </c>
      <c r="CP134">
        <v>410</v>
      </c>
      <c r="CQ134">
        <v>15</v>
      </c>
      <c r="CR134">
        <v>98.850099999999998</v>
      </c>
      <c r="CS134">
        <v>105.614</v>
      </c>
    </row>
    <row r="135" spans="1:97" x14ac:dyDescent="0.25">
      <c r="A135">
        <v>119</v>
      </c>
      <c r="B135">
        <v>1589551524.3</v>
      </c>
      <c r="C135">
        <v>10094</v>
      </c>
      <c r="D135" t="s">
        <v>487</v>
      </c>
      <c r="E135" t="s">
        <v>488</v>
      </c>
      <c r="F135">
        <v>1589551516.3</v>
      </c>
      <c r="G135">
        <f t="shared" si="29"/>
        <v>1.0463588231178506E-3</v>
      </c>
      <c r="H135">
        <f t="shared" si="30"/>
        <v>-1.4751150671232824</v>
      </c>
      <c r="I135">
        <f t="shared" si="31"/>
        <v>411.99106451612897</v>
      </c>
      <c r="J135">
        <f t="shared" si="32"/>
        <v>443.32016873290581</v>
      </c>
      <c r="K135">
        <f t="shared" si="33"/>
        <v>45.243184961629858</v>
      </c>
      <c r="L135">
        <f t="shared" si="34"/>
        <v>42.045882973739033</v>
      </c>
      <c r="M135">
        <f t="shared" si="35"/>
        <v>5.2953967613628639E-2</v>
      </c>
      <c r="N135">
        <f t="shared" si="36"/>
        <v>2.7990912127962315</v>
      </c>
      <c r="O135">
        <f t="shared" si="37"/>
        <v>5.2403656511526328E-2</v>
      </c>
      <c r="P135">
        <f t="shared" si="38"/>
        <v>3.2801251906270965E-2</v>
      </c>
      <c r="Q135">
        <f t="shared" si="39"/>
        <v>7.201347672580649E-4</v>
      </c>
      <c r="R135">
        <f t="shared" si="40"/>
        <v>27.470422506771918</v>
      </c>
      <c r="S135">
        <f t="shared" si="41"/>
        <v>27.6686032258065</v>
      </c>
      <c r="T135">
        <f t="shared" si="42"/>
        <v>3.7221409925314091</v>
      </c>
      <c r="U135">
        <f t="shared" si="43"/>
        <v>46.484642848603841</v>
      </c>
      <c r="V135">
        <f t="shared" si="44"/>
        <v>1.7388940574442158</v>
      </c>
      <c r="W135">
        <f t="shared" si="45"/>
        <v>3.7407925518705865</v>
      </c>
      <c r="X135">
        <f t="shared" si="46"/>
        <v>1.9832469350871933</v>
      </c>
      <c r="Y135">
        <f t="shared" si="47"/>
        <v>-46.144424099497215</v>
      </c>
      <c r="Z135">
        <f t="shared" si="48"/>
        <v>12.91110597008864</v>
      </c>
      <c r="AA135">
        <f t="shared" si="49"/>
        <v>1.0025527029884382</v>
      </c>
      <c r="AB135">
        <f t="shared" si="50"/>
        <v>-32.230045291652878</v>
      </c>
      <c r="AC135">
        <v>-1.2264636231234501E-3</v>
      </c>
      <c r="AD135">
        <v>2.36881042254793E-2</v>
      </c>
      <c r="AE135">
        <v>2.6847123657646699</v>
      </c>
      <c r="AF135">
        <v>0</v>
      </c>
      <c r="AG135">
        <v>0</v>
      </c>
      <c r="AH135">
        <f t="shared" si="51"/>
        <v>1</v>
      </c>
      <c r="AI135">
        <f t="shared" si="52"/>
        <v>0</v>
      </c>
      <c r="AJ135">
        <f t="shared" si="53"/>
        <v>53795.021176207571</v>
      </c>
      <c r="AK135">
        <f t="shared" si="54"/>
        <v>3.7683661290322601E-3</v>
      </c>
      <c r="AL135">
        <f t="shared" si="55"/>
        <v>1.8464994032258075E-3</v>
      </c>
      <c r="AM135">
        <f t="shared" si="56"/>
        <v>0.49</v>
      </c>
      <c r="AN135">
        <f t="shared" si="57"/>
        <v>0.39</v>
      </c>
      <c r="AO135">
        <v>9.65</v>
      </c>
      <c r="AP135">
        <v>0.5</v>
      </c>
      <c r="AQ135" t="s">
        <v>195</v>
      </c>
      <c r="AR135">
        <v>1589551516.3</v>
      </c>
      <c r="AS135">
        <v>411.99106451612897</v>
      </c>
      <c r="AT135">
        <v>409.97616129032298</v>
      </c>
      <c r="AU135">
        <v>17.0387387096774</v>
      </c>
      <c r="AV135">
        <v>15.0537387096774</v>
      </c>
      <c r="AW135">
        <v>500.01593548387098</v>
      </c>
      <c r="AX135">
        <v>101.958129032258</v>
      </c>
      <c r="AY135">
        <v>9.7198364516128996E-2</v>
      </c>
      <c r="AZ135">
        <v>27.7541612903226</v>
      </c>
      <c r="BA135">
        <v>27.6686032258065</v>
      </c>
      <c r="BB135">
        <v>27.963670967741901</v>
      </c>
      <c r="BC135">
        <v>10003.419354838699</v>
      </c>
      <c r="BD135">
        <v>3.7683661290322601E-3</v>
      </c>
      <c r="BE135">
        <v>0.282605</v>
      </c>
      <c r="BF135">
        <v>1589551503.3</v>
      </c>
      <c r="BG135" t="s">
        <v>489</v>
      </c>
      <c r="BH135">
        <v>21</v>
      </c>
      <c r="BI135">
        <v>-1.2809999999999999</v>
      </c>
      <c r="BJ135">
        <v>6.7000000000000004E-2</v>
      </c>
      <c r="BK135">
        <v>410</v>
      </c>
      <c r="BL135">
        <v>15</v>
      </c>
      <c r="BM135">
        <v>0.25</v>
      </c>
      <c r="BN135">
        <v>0.04</v>
      </c>
      <c r="BO135">
        <v>1.3070099882352899</v>
      </c>
      <c r="BP135">
        <v>6.4958737360589396</v>
      </c>
      <c r="BQ135">
        <v>0.90953130865541398</v>
      </c>
      <c r="BR135">
        <v>0</v>
      </c>
      <c r="BS135">
        <v>1.29979242137255</v>
      </c>
      <c r="BT135">
        <v>6.2990517229003604</v>
      </c>
      <c r="BU135">
        <v>0.87887626797478602</v>
      </c>
      <c r="BV135">
        <v>0</v>
      </c>
      <c r="BW135">
        <v>0</v>
      </c>
      <c r="BX135">
        <v>2</v>
      </c>
      <c r="BY135" t="s">
        <v>197</v>
      </c>
      <c r="BZ135">
        <v>100</v>
      </c>
      <c r="CA135">
        <v>100</v>
      </c>
      <c r="CB135">
        <v>-1.2809999999999999</v>
      </c>
      <c r="CC135">
        <v>6.7000000000000004E-2</v>
      </c>
      <c r="CD135">
        <v>2</v>
      </c>
      <c r="CE135">
        <v>518.01400000000001</v>
      </c>
      <c r="CF135">
        <v>480.20499999999998</v>
      </c>
      <c r="CG135">
        <v>26.999199999999998</v>
      </c>
      <c r="CH135">
        <v>32.627200000000002</v>
      </c>
      <c r="CI135">
        <v>30</v>
      </c>
      <c r="CJ135">
        <v>32.576500000000003</v>
      </c>
      <c r="CK135">
        <v>32.601399999999998</v>
      </c>
      <c r="CL135">
        <v>19.881</v>
      </c>
      <c r="CM135">
        <v>34.496699999999997</v>
      </c>
      <c r="CN135">
        <v>0</v>
      </c>
      <c r="CO135">
        <v>27</v>
      </c>
      <c r="CP135">
        <v>410</v>
      </c>
      <c r="CQ135">
        <v>15</v>
      </c>
      <c r="CR135">
        <v>98.848200000000006</v>
      </c>
      <c r="CS135">
        <v>105.601</v>
      </c>
    </row>
    <row r="136" spans="1:97" x14ac:dyDescent="0.25">
      <c r="A136">
        <v>120</v>
      </c>
      <c r="B136">
        <v>1589551529.3</v>
      </c>
      <c r="C136">
        <v>10099</v>
      </c>
      <c r="D136" t="s">
        <v>490</v>
      </c>
      <c r="E136" t="s">
        <v>491</v>
      </c>
      <c r="F136">
        <v>1589551520.9451599</v>
      </c>
      <c r="G136">
        <f t="shared" si="29"/>
        <v>1.0501465138603094E-3</v>
      </c>
      <c r="H136">
        <f t="shared" si="30"/>
        <v>-1.4759600185590169</v>
      </c>
      <c r="I136">
        <f t="shared" si="31"/>
        <v>411.99335483870999</v>
      </c>
      <c r="J136">
        <f t="shared" si="32"/>
        <v>443.16121757478589</v>
      </c>
      <c r="K136">
        <f t="shared" si="33"/>
        <v>45.22715660903318</v>
      </c>
      <c r="L136">
        <f t="shared" si="34"/>
        <v>42.046296567065568</v>
      </c>
      <c r="M136">
        <f t="shared" si="35"/>
        <v>5.3194384220909628E-2</v>
      </c>
      <c r="N136">
        <f t="shared" si="36"/>
        <v>2.79795726874034</v>
      </c>
      <c r="O136">
        <f t="shared" si="37"/>
        <v>5.2638870588025258E-2</v>
      </c>
      <c r="P136">
        <f t="shared" si="38"/>
        <v>3.2948721275472478E-2</v>
      </c>
      <c r="Q136">
        <f t="shared" si="39"/>
        <v>-1.0555797480967749E-3</v>
      </c>
      <c r="R136">
        <f t="shared" si="40"/>
        <v>27.468080362191028</v>
      </c>
      <c r="S136">
        <f t="shared" si="41"/>
        <v>27.664164516128999</v>
      </c>
      <c r="T136">
        <f t="shared" si="42"/>
        <v>3.7211755771278532</v>
      </c>
      <c r="U136">
        <f t="shared" si="43"/>
        <v>46.507638395229897</v>
      </c>
      <c r="V136">
        <f t="shared" si="44"/>
        <v>1.7396326757899896</v>
      </c>
      <c r="W136">
        <f t="shared" si="45"/>
        <v>3.7405310951424631</v>
      </c>
      <c r="X136">
        <f t="shared" si="46"/>
        <v>1.9815429013378636</v>
      </c>
      <c r="Y136">
        <f t="shared" si="47"/>
        <v>-46.311461261239643</v>
      </c>
      <c r="Z136">
        <f t="shared" si="48"/>
        <v>13.394900337783236</v>
      </c>
      <c r="AA136">
        <f t="shared" si="49"/>
        <v>1.0405118218112637</v>
      </c>
      <c r="AB136">
        <f t="shared" si="50"/>
        <v>-31.877104681393241</v>
      </c>
      <c r="AC136">
        <v>-1.2256919367767201E-3</v>
      </c>
      <c r="AD136">
        <v>2.3673199758468402E-2</v>
      </c>
      <c r="AE136">
        <v>2.6836503884536098</v>
      </c>
      <c r="AF136">
        <v>0</v>
      </c>
      <c r="AG136">
        <v>0</v>
      </c>
      <c r="AH136">
        <f t="shared" si="51"/>
        <v>1</v>
      </c>
      <c r="AI136">
        <f t="shared" si="52"/>
        <v>0</v>
      </c>
      <c r="AJ136">
        <f t="shared" si="53"/>
        <v>53762.776979171278</v>
      </c>
      <c r="AK136">
        <f t="shared" si="54"/>
        <v>-5.5237035483871001E-3</v>
      </c>
      <c r="AL136">
        <f t="shared" si="55"/>
        <v>-2.7066147387096789E-3</v>
      </c>
      <c r="AM136">
        <f t="shared" si="56"/>
        <v>0.49</v>
      </c>
      <c r="AN136">
        <f t="shared" si="57"/>
        <v>0.39</v>
      </c>
      <c r="AO136">
        <v>9.65</v>
      </c>
      <c r="AP136">
        <v>0.5</v>
      </c>
      <c r="AQ136" t="s">
        <v>195</v>
      </c>
      <c r="AR136">
        <v>1589551520.9451599</v>
      </c>
      <c r="AS136">
        <v>411.99335483870999</v>
      </c>
      <c r="AT136">
        <v>409.97967741935503</v>
      </c>
      <c r="AU136">
        <v>17.045903225806502</v>
      </c>
      <c r="AV136">
        <v>15.0535741935484</v>
      </c>
      <c r="AW136">
        <v>499.976258064516</v>
      </c>
      <c r="AX136">
        <v>101.95841935483899</v>
      </c>
      <c r="AY136">
        <v>9.7344587096774196E-2</v>
      </c>
      <c r="AZ136">
        <v>27.752964516129001</v>
      </c>
      <c r="BA136">
        <v>27.664164516128999</v>
      </c>
      <c r="BB136">
        <v>27.963390322580601</v>
      </c>
      <c r="BC136">
        <v>9997.0967741935492</v>
      </c>
      <c r="BD136">
        <v>-5.5237035483871001E-3</v>
      </c>
      <c r="BE136">
        <v>0.282605</v>
      </c>
      <c r="BF136">
        <v>1589551503.3</v>
      </c>
      <c r="BG136" t="s">
        <v>489</v>
      </c>
      <c r="BH136">
        <v>21</v>
      </c>
      <c r="BI136">
        <v>-1.2809999999999999</v>
      </c>
      <c r="BJ136">
        <v>6.7000000000000004E-2</v>
      </c>
      <c r="BK136">
        <v>410</v>
      </c>
      <c r="BL136">
        <v>15</v>
      </c>
      <c r="BM136">
        <v>0.25</v>
      </c>
      <c r="BN136">
        <v>0.04</v>
      </c>
      <c r="BO136">
        <v>1.7030376098039199</v>
      </c>
      <c r="BP136">
        <v>3.6020032906518602</v>
      </c>
      <c r="BQ136">
        <v>0.64298153092851495</v>
      </c>
      <c r="BR136">
        <v>0</v>
      </c>
      <c r="BS136">
        <v>1.6891500462745099</v>
      </c>
      <c r="BT136">
        <v>3.52673105932961</v>
      </c>
      <c r="BU136">
        <v>0.61931052107601803</v>
      </c>
      <c r="BV136">
        <v>0</v>
      </c>
      <c r="BW136">
        <v>0</v>
      </c>
      <c r="BX136">
        <v>2</v>
      </c>
      <c r="BY136" t="s">
        <v>197</v>
      </c>
      <c r="BZ136">
        <v>100</v>
      </c>
      <c r="CA136">
        <v>100</v>
      </c>
      <c r="CB136">
        <v>-1.2809999999999999</v>
      </c>
      <c r="CC136">
        <v>6.7000000000000004E-2</v>
      </c>
      <c r="CD136">
        <v>2</v>
      </c>
      <c r="CE136">
        <v>517.97500000000002</v>
      </c>
      <c r="CF136">
        <v>480.09500000000003</v>
      </c>
      <c r="CG136">
        <v>26.999199999999998</v>
      </c>
      <c r="CH136">
        <v>32.627200000000002</v>
      </c>
      <c r="CI136">
        <v>30.0001</v>
      </c>
      <c r="CJ136">
        <v>32.5749</v>
      </c>
      <c r="CK136">
        <v>32.602699999999999</v>
      </c>
      <c r="CL136">
        <v>19.880800000000001</v>
      </c>
      <c r="CM136">
        <v>34.496699999999997</v>
      </c>
      <c r="CN136">
        <v>0</v>
      </c>
      <c r="CO136">
        <v>27</v>
      </c>
      <c r="CP136">
        <v>410</v>
      </c>
      <c r="CQ136">
        <v>15</v>
      </c>
      <c r="CR136">
        <v>98.8489</v>
      </c>
      <c r="CS136">
        <v>105.6</v>
      </c>
    </row>
    <row r="137" spans="1:97" x14ac:dyDescent="0.25">
      <c r="A137">
        <v>121</v>
      </c>
      <c r="B137">
        <v>1589551534.3</v>
      </c>
      <c r="C137">
        <v>10104</v>
      </c>
      <c r="D137" t="s">
        <v>492</v>
      </c>
      <c r="E137" t="s">
        <v>493</v>
      </c>
      <c r="F137">
        <v>1589551525.7354801</v>
      </c>
      <c r="G137">
        <f t="shared" si="29"/>
        <v>1.0478766185769287E-3</v>
      </c>
      <c r="H137">
        <f t="shared" si="30"/>
        <v>-1.468372881934457</v>
      </c>
      <c r="I137">
        <f t="shared" si="31"/>
        <v>411.99364516128998</v>
      </c>
      <c r="J137">
        <f t="shared" si="32"/>
        <v>443.03155032052837</v>
      </c>
      <c r="K137">
        <f t="shared" si="33"/>
        <v>45.213993258731911</v>
      </c>
      <c r="L137">
        <f t="shared" si="34"/>
        <v>42.046391236664505</v>
      </c>
      <c r="M137">
        <f t="shared" si="35"/>
        <v>5.3075215648385937E-2</v>
      </c>
      <c r="N137">
        <f t="shared" si="36"/>
        <v>2.7990911031355958</v>
      </c>
      <c r="O137">
        <f t="shared" si="37"/>
        <v>5.2522395749868445E-2</v>
      </c>
      <c r="P137">
        <f t="shared" si="38"/>
        <v>3.2875686080603782E-2</v>
      </c>
      <c r="Q137">
        <f t="shared" si="39"/>
        <v>-1.1181342988064525E-3</v>
      </c>
      <c r="R137">
        <f t="shared" si="40"/>
        <v>27.466644085086134</v>
      </c>
      <c r="S137">
        <f t="shared" si="41"/>
        <v>27.6626774193548</v>
      </c>
      <c r="T137">
        <f t="shared" si="42"/>
        <v>3.7208521837719859</v>
      </c>
      <c r="U137">
        <f t="shared" si="43"/>
        <v>46.501847833610348</v>
      </c>
      <c r="V137">
        <f t="shared" si="44"/>
        <v>1.7391968555370965</v>
      </c>
      <c r="W137">
        <f t="shared" si="45"/>
        <v>3.7400596676505602</v>
      </c>
      <c r="X137">
        <f t="shared" si="46"/>
        <v>1.9816553282348894</v>
      </c>
      <c r="Y137">
        <f t="shared" si="47"/>
        <v>-46.211358879242553</v>
      </c>
      <c r="Z137">
        <f t="shared" si="48"/>
        <v>13.299076321835386</v>
      </c>
      <c r="AA137">
        <f t="shared" si="49"/>
        <v>1.0326309970021132</v>
      </c>
      <c r="AB137">
        <f t="shared" si="50"/>
        <v>-31.880769694703858</v>
      </c>
      <c r="AC137">
        <v>-1.2264635484809899E-3</v>
      </c>
      <c r="AD137">
        <v>2.3688102783823502E-2</v>
      </c>
      <c r="AE137">
        <v>2.6847122630651201</v>
      </c>
      <c r="AF137">
        <v>0</v>
      </c>
      <c r="AG137">
        <v>0</v>
      </c>
      <c r="AH137">
        <f t="shared" si="51"/>
        <v>1</v>
      </c>
      <c r="AI137">
        <f t="shared" si="52"/>
        <v>0</v>
      </c>
      <c r="AJ137">
        <f t="shared" si="53"/>
        <v>53795.625083753162</v>
      </c>
      <c r="AK137">
        <f t="shared" si="54"/>
        <v>-5.85104290322581E-3</v>
      </c>
      <c r="AL137">
        <f t="shared" si="55"/>
        <v>-2.867011022580647E-3</v>
      </c>
      <c r="AM137">
        <f t="shared" si="56"/>
        <v>0.49</v>
      </c>
      <c r="AN137">
        <f t="shared" si="57"/>
        <v>0.39</v>
      </c>
      <c r="AO137">
        <v>9.65</v>
      </c>
      <c r="AP137">
        <v>0.5</v>
      </c>
      <c r="AQ137" t="s">
        <v>195</v>
      </c>
      <c r="AR137">
        <v>1589551525.7354801</v>
      </c>
      <c r="AS137">
        <v>411.99364516128998</v>
      </c>
      <c r="AT137">
        <v>409.99283870967702</v>
      </c>
      <c r="AU137">
        <v>17.0416064516129</v>
      </c>
      <c r="AV137">
        <v>15.0536064516129</v>
      </c>
      <c r="AW137">
        <v>499.98412903225801</v>
      </c>
      <c r="AX137">
        <v>101.958451612903</v>
      </c>
      <c r="AY137">
        <v>9.7470196774193593E-2</v>
      </c>
      <c r="AZ137">
        <v>27.750806451612899</v>
      </c>
      <c r="BA137">
        <v>27.6626774193548</v>
      </c>
      <c r="BB137">
        <v>27.962822580645199</v>
      </c>
      <c r="BC137">
        <v>10003.3870967742</v>
      </c>
      <c r="BD137">
        <v>-5.85104290322581E-3</v>
      </c>
      <c r="BE137">
        <v>0.282605</v>
      </c>
      <c r="BF137">
        <v>1589551503.3</v>
      </c>
      <c r="BG137" t="s">
        <v>489</v>
      </c>
      <c r="BH137">
        <v>21</v>
      </c>
      <c r="BI137">
        <v>-1.2809999999999999</v>
      </c>
      <c r="BJ137">
        <v>6.7000000000000004E-2</v>
      </c>
      <c r="BK137">
        <v>410</v>
      </c>
      <c r="BL137">
        <v>15</v>
      </c>
      <c r="BM137">
        <v>0.25</v>
      </c>
      <c r="BN137">
        <v>0.04</v>
      </c>
      <c r="BO137">
        <v>1.99458</v>
      </c>
      <c r="BP137">
        <v>4.7955257918542202E-2</v>
      </c>
      <c r="BQ137">
        <v>7.1974213056469297E-2</v>
      </c>
      <c r="BR137">
        <v>1</v>
      </c>
      <c r="BS137">
        <v>1.9764435294117599</v>
      </c>
      <c r="BT137">
        <v>0.163778606334823</v>
      </c>
      <c r="BU137">
        <v>7.1927852436804399E-2</v>
      </c>
      <c r="BV137">
        <v>0</v>
      </c>
      <c r="BW137">
        <v>1</v>
      </c>
      <c r="BX137">
        <v>2</v>
      </c>
      <c r="BY137" t="s">
        <v>220</v>
      </c>
      <c r="BZ137">
        <v>100</v>
      </c>
      <c r="CA137">
        <v>100</v>
      </c>
      <c r="CB137">
        <v>-1.2809999999999999</v>
      </c>
      <c r="CC137">
        <v>6.7000000000000004E-2</v>
      </c>
      <c r="CD137">
        <v>2</v>
      </c>
      <c r="CE137">
        <v>518.42100000000005</v>
      </c>
      <c r="CF137">
        <v>480.25400000000002</v>
      </c>
      <c r="CG137">
        <v>26.998999999999999</v>
      </c>
      <c r="CH137">
        <v>32.627200000000002</v>
      </c>
      <c r="CI137">
        <v>30</v>
      </c>
      <c r="CJ137">
        <v>32.5749</v>
      </c>
      <c r="CK137">
        <v>32.604300000000002</v>
      </c>
      <c r="CL137">
        <v>19.881699999999999</v>
      </c>
      <c r="CM137">
        <v>34.496699999999997</v>
      </c>
      <c r="CN137">
        <v>0</v>
      </c>
      <c r="CO137">
        <v>27</v>
      </c>
      <c r="CP137">
        <v>410</v>
      </c>
      <c r="CQ137">
        <v>15</v>
      </c>
      <c r="CR137">
        <v>98.848399999999998</v>
      </c>
      <c r="CS137">
        <v>105.601</v>
      </c>
    </row>
    <row r="138" spans="1:97" x14ac:dyDescent="0.25">
      <c r="A138">
        <v>122</v>
      </c>
      <c r="B138">
        <v>1589551539.3</v>
      </c>
      <c r="C138">
        <v>10109</v>
      </c>
      <c r="D138" t="s">
        <v>494</v>
      </c>
      <c r="E138" t="s">
        <v>495</v>
      </c>
      <c r="F138">
        <v>1589551530.67097</v>
      </c>
      <c r="G138">
        <f t="shared" si="29"/>
        <v>1.0455633702306482E-3</v>
      </c>
      <c r="H138">
        <f t="shared" si="30"/>
        <v>-1.4688430947342965</v>
      </c>
      <c r="I138">
        <f t="shared" si="31"/>
        <v>412.000870967742</v>
      </c>
      <c r="J138">
        <f t="shared" si="32"/>
        <v>443.15786723881615</v>
      </c>
      <c r="K138">
        <f t="shared" si="33"/>
        <v>45.226966669641435</v>
      </c>
      <c r="L138">
        <f t="shared" si="34"/>
        <v>42.047204927718809</v>
      </c>
      <c r="M138">
        <f t="shared" si="35"/>
        <v>5.2943264065538877E-2</v>
      </c>
      <c r="N138">
        <f t="shared" si="36"/>
        <v>2.798482079571432</v>
      </c>
      <c r="O138">
        <f t="shared" si="37"/>
        <v>5.2393055769139642E-2</v>
      </c>
      <c r="P138">
        <f t="shared" si="38"/>
        <v>3.2794617287359898E-2</v>
      </c>
      <c r="Q138">
        <f t="shared" si="39"/>
        <v>2.049918418935477E-3</v>
      </c>
      <c r="R138">
        <f t="shared" si="40"/>
        <v>27.464574996584229</v>
      </c>
      <c r="S138">
        <f t="shared" si="41"/>
        <v>27.662774193548401</v>
      </c>
      <c r="T138">
        <f t="shared" si="42"/>
        <v>3.7208732281466932</v>
      </c>
      <c r="U138">
        <f t="shared" si="43"/>
        <v>46.495858308010675</v>
      </c>
      <c r="V138">
        <f t="shared" si="44"/>
        <v>1.7387028976590431</v>
      </c>
      <c r="W138">
        <f t="shared" si="45"/>
        <v>3.7394790868060728</v>
      </c>
      <c r="X138">
        <f t="shared" si="46"/>
        <v>1.9821703304876501</v>
      </c>
      <c r="Y138">
        <f t="shared" si="47"/>
        <v>-46.109344627171588</v>
      </c>
      <c r="Z138">
        <f t="shared" si="48"/>
        <v>12.880555340703431</v>
      </c>
      <c r="AA138">
        <f t="shared" si="49"/>
        <v>1.0003390468249875</v>
      </c>
      <c r="AB138">
        <f t="shared" si="50"/>
        <v>-32.226400321224233</v>
      </c>
      <c r="AC138">
        <v>-1.2260490498706999E-3</v>
      </c>
      <c r="AD138">
        <v>2.3680097094868E-2</v>
      </c>
      <c r="AE138">
        <v>2.68414189525254</v>
      </c>
      <c r="AF138">
        <v>0</v>
      </c>
      <c r="AG138">
        <v>0</v>
      </c>
      <c r="AH138">
        <f t="shared" si="51"/>
        <v>1</v>
      </c>
      <c r="AI138">
        <f t="shared" si="52"/>
        <v>0</v>
      </c>
      <c r="AJ138">
        <f t="shared" si="53"/>
        <v>53778.664599915835</v>
      </c>
      <c r="AK138">
        <f t="shared" si="54"/>
        <v>1.07269409677419E-2</v>
      </c>
      <c r="AL138">
        <f t="shared" si="55"/>
        <v>5.2562010741935309E-3</v>
      </c>
      <c r="AM138">
        <f t="shared" si="56"/>
        <v>0.49</v>
      </c>
      <c r="AN138">
        <f t="shared" si="57"/>
        <v>0.39</v>
      </c>
      <c r="AO138">
        <v>9.65</v>
      </c>
      <c r="AP138">
        <v>0.5</v>
      </c>
      <c r="AQ138" t="s">
        <v>195</v>
      </c>
      <c r="AR138">
        <v>1589551530.67097</v>
      </c>
      <c r="AS138">
        <v>412.000870967742</v>
      </c>
      <c r="AT138">
        <v>409.99748387096798</v>
      </c>
      <c r="AU138">
        <v>17.036735483870999</v>
      </c>
      <c r="AV138">
        <v>15.053264516129</v>
      </c>
      <c r="AW138">
        <v>500.02199999999999</v>
      </c>
      <c r="AX138">
        <v>101.95851612903201</v>
      </c>
      <c r="AY138">
        <v>9.7590764516128997E-2</v>
      </c>
      <c r="AZ138">
        <v>27.748148387096801</v>
      </c>
      <c r="BA138">
        <v>27.662774193548401</v>
      </c>
      <c r="BB138">
        <v>27.9610548387097</v>
      </c>
      <c r="BC138">
        <v>10000</v>
      </c>
      <c r="BD138">
        <v>1.07269409677419E-2</v>
      </c>
      <c r="BE138">
        <v>0.282605</v>
      </c>
      <c r="BF138">
        <v>1589551503.3</v>
      </c>
      <c r="BG138" t="s">
        <v>489</v>
      </c>
      <c r="BH138">
        <v>21</v>
      </c>
      <c r="BI138">
        <v>-1.2809999999999999</v>
      </c>
      <c r="BJ138">
        <v>6.7000000000000004E-2</v>
      </c>
      <c r="BK138">
        <v>410</v>
      </c>
      <c r="BL138">
        <v>15</v>
      </c>
      <c r="BM138">
        <v>0.25</v>
      </c>
      <c r="BN138">
        <v>0.04</v>
      </c>
      <c r="BO138">
        <v>2.0110311764705902</v>
      </c>
      <c r="BP138">
        <v>-3.8013828054302701E-2</v>
      </c>
      <c r="BQ138">
        <v>2.7331507972076501E-2</v>
      </c>
      <c r="BR138">
        <v>1</v>
      </c>
      <c r="BS138">
        <v>1.98782176470588</v>
      </c>
      <c r="BT138">
        <v>-5.5093248868778998E-2</v>
      </c>
      <c r="BU138">
        <v>6.7854081345546102E-3</v>
      </c>
      <c r="BV138">
        <v>1</v>
      </c>
      <c r="BW138">
        <v>2</v>
      </c>
      <c r="BX138">
        <v>2</v>
      </c>
      <c r="BY138" t="s">
        <v>200</v>
      </c>
      <c r="BZ138">
        <v>100</v>
      </c>
      <c r="CA138">
        <v>100</v>
      </c>
      <c r="CB138">
        <v>-1.2809999999999999</v>
      </c>
      <c r="CC138">
        <v>6.7000000000000004E-2</v>
      </c>
      <c r="CD138">
        <v>2</v>
      </c>
      <c r="CE138">
        <v>518.303</v>
      </c>
      <c r="CF138">
        <v>480.28</v>
      </c>
      <c r="CG138">
        <v>26.999099999999999</v>
      </c>
      <c r="CH138">
        <v>32.627200000000002</v>
      </c>
      <c r="CI138">
        <v>30.0001</v>
      </c>
      <c r="CJ138">
        <v>32.5749</v>
      </c>
      <c r="CK138">
        <v>32.604300000000002</v>
      </c>
      <c r="CL138">
        <v>19.882200000000001</v>
      </c>
      <c r="CM138">
        <v>34.496699999999997</v>
      </c>
      <c r="CN138">
        <v>0</v>
      </c>
      <c r="CO138">
        <v>27</v>
      </c>
      <c r="CP138">
        <v>410</v>
      </c>
      <c r="CQ138">
        <v>15</v>
      </c>
      <c r="CR138">
        <v>98.851200000000006</v>
      </c>
      <c r="CS138">
        <v>105.601</v>
      </c>
    </row>
    <row r="139" spans="1:97" x14ac:dyDescent="0.25">
      <c r="A139">
        <v>123</v>
      </c>
      <c r="B139">
        <v>1589551544.3</v>
      </c>
      <c r="C139">
        <v>10114</v>
      </c>
      <c r="D139" t="s">
        <v>496</v>
      </c>
      <c r="E139" t="s">
        <v>497</v>
      </c>
      <c r="F139">
        <v>1589551535.67097</v>
      </c>
      <c r="G139">
        <f t="shared" si="29"/>
        <v>1.0430040526144501E-3</v>
      </c>
      <c r="H139">
        <f t="shared" si="30"/>
        <v>-1.4734745741659947</v>
      </c>
      <c r="I139">
        <f t="shared" si="31"/>
        <v>412.01203225806501</v>
      </c>
      <c r="J139">
        <f t="shared" si="32"/>
        <v>443.42199633436798</v>
      </c>
      <c r="K139">
        <f t="shared" si="33"/>
        <v>45.253867389305356</v>
      </c>
      <c r="L139">
        <f t="shared" si="34"/>
        <v>42.048292652909062</v>
      </c>
      <c r="M139">
        <f t="shared" si="35"/>
        <v>5.2802484742692085E-2</v>
      </c>
      <c r="N139">
        <f t="shared" si="36"/>
        <v>2.7987739007176273</v>
      </c>
      <c r="O139">
        <f t="shared" si="37"/>
        <v>5.2255238741659923E-2</v>
      </c>
      <c r="P139">
        <f t="shared" si="38"/>
        <v>3.2708219353169331E-2</v>
      </c>
      <c r="Q139">
        <f t="shared" si="39"/>
        <v>1.7552157731612898E-3</v>
      </c>
      <c r="R139">
        <f t="shared" si="40"/>
        <v>27.463178152138699</v>
      </c>
      <c r="S139">
        <f t="shared" si="41"/>
        <v>27.662099999999999</v>
      </c>
      <c r="T139">
        <f t="shared" si="42"/>
        <v>3.7207266211615719</v>
      </c>
      <c r="U139">
        <f t="shared" si="43"/>
        <v>46.487865890636201</v>
      </c>
      <c r="V139">
        <f t="shared" si="44"/>
        <v>1.7381891774596603</v>
      </c>
      <c r="W139">
        <f t="shared" si="45"/>
        <v>3.739016933039669</v>
      </c>
      <c r="X139">
        <f t="shared" si="46"/>
        <v>1.9825374437019117</v>
      </c>
      <c r="Y139">
        <f t="shared" si="47"/>
        <v>-45.996478720297247</v>
      </c>
      <c r="Z139">
        <f t="shared" si="48"/>
        <v>12.664328465787555</v>
      </c>
      <c r="AA139">
        <f t="shared" si="49"/>
        <v>0.98343003722719868</v>
      </c>
      <c r="AB139">
        <f t="shared" si="50"/>
        <v>-32.346965001509332</v>
      </c>
      <c r="AC139">
        <v>-1.22624765098338E-3</v>
      </c>
      <c r="AD139">
        <v>2.3683932906846301E-2</v>
      </c>
      <c r="AE139">
        <v>2.6844151950452599</v>
      </c>
      <c r="AF139">
        <v>0</v>
      </c>
      <c r="AG139">
        <v>0</v>
      </c>
      <c r="AH139">
        <f t="shared" si="51"/>
        <v>1</v>
      </c>
      <c r="AI139">
        <f t="shared" si="52"/>
        <v>0</v>
      </c>
      <c r="AJ139">
        <f t="shared" si="53"/>
        <v>53787.392554722115</v>
      </c>
      <c r="AK139">
        <f t="shared" si="54"/>
        <v>9.1848025806451593E-3</v>
      </c>
      <c r="AL139">
        <f t="shared" si="55"/>
        <v>4.5005532645161278E-3</v>
      </c>
      <c r="AM139">
        <f t="shared" si="56"/>
        <v>0.49</v>
      </c>
      <c r="AN139">
        <f t="shared" si="57"/>
        <v>0.39</v>
      </c>
      <c r="AO139">
        <v>9.65</v>
      </c>
      <c r="AP139">
        <v>0.5</v>
      </c>
      <c r="AQ139" t="s">
        <v>195</v>
      </c>
      <c r="AR139">
        <v>1589551535.67097</v>
      </c>
      <c r="AS139">
        <v>412.01203225806501</v>
      </c>
      <c r="AT139">
        <v>409.99764516129</v>
      </c>
      <c r="AU139">
        <v>17.031722580645202</v>
      </c>
      <c r="AV139">
        <v>15.053048387096799</v>
      </c>
      <c r="AW139">
        <v>500.00980645161297</v>
      </c>
      <c r="AX139">
        <v>101.958258064516</v>
      </c>
      <c r="AY139">
        <v>9.7724190322580701E-2</v>
      </c>
      <c r="AZ139">
        <v>27.746032258064499</v>
      </c>
      <c r="BA139">
        <v>27.662099999999999</v>
      </c>
      <c r="BB139">
        <v>27.957567741935499</v>
      </c>
      <c r="BC139">
        <v>10001.6451612903</v>
      </c>
      <c r="BD139">
        <v>9.1848025806451593E-3</v>
      </c>
      <c r="BE139">
        <v>0.282605</v>
      </c>
      <c r="BF139">
        <v>1589551503.3</v>
      </c>
      <c r="BG139" t="s">
        <v>489</v>
      </c>
      <c r="BH139">
        <v>21</v>
      </c>
      <c r="BI139">
        <v>-1.2809999999999999</v>
      </c>
      <c r="BJ139">
        <v>6.7000000000000004E-2</v>
      </c>
      <c r="BK139">
        <v>410</v>
      </c>
      <c r="BL139">
        <v>15</v>
      </c>
      <c r="BM139">
        <v>0.25</v>
      </c>
      <c r="BN139">
        <v>0.04</v>
      </c>
      <c r="BO139">
        <v>2.0143568627451001</v>
      </c>
      <c r="BP139">
        <v>8.6638153846156904E-2</v>
      </c>
      <c r="BQ139">
        <v>2.9588109528182902E-2</v>
      </c>
      <c r="BR139">
        <v>1</v>
      </c>
      <c r="BS139">
        <v>1.9831631372548999</v>
      </c>
      <c r="BT139">
        <v>-5.62159276018038E-2</v>
      </c>
      <c r="BU139">
        <v>6.9227840625892397E-3</v>
      </c>
      <c r="BV139">
        <v>1</v>
      </c>
      <c r="BW139">
        <v>2</v>
      </c>
      <c r="BX139">
        <v>2</v>
      </c>
      <c r="BY139" t="s">
        <v>200</v>
      </c>
      <c r="BZ139">
        <v>100</v>
      </c>
      <c r="CA139">
        <v>100</v>
      </c>
      <c r="CB139">
        <v>-1.2809999999999999</v>
      </c>
      <c r="CC139">
        <v>6.7000000000000004E-2</v>
      </c>
      <c r="CD139">
        <v>2</v>
      </c>
      <c r="CE139">
        <v>517.94799999999998</v>
      </c>
      <c r="CF139">
        <v>480.38600000000002</v>
      </c>
      <c r="CG139">
        <v>26.999099999999999</v>
      </c>
      <c r="CH139">
        <v>32.627200000000002</v>
      </c>
      <c r="CI139">
        <v>30.0001</v>
      </c>
      <c r="CJ139">
        <v>32.5749</v>
      </c>
      <c r="CK139">
        <v>32.604300000000002</v>
      </c>
      <c r="CL139">
        <v>19.882400000000001</v>
      </c>
      <c r="CM139">
        <v>34.496699999999997</v>
      </c>
      <c r="CN139">
        <v>0</v>
      </c>
      <c r="CO139">
        <v>27</v>
      </c>
      <c r="CP139">
        <v>410</v>
      </c>
      <c r="CQ139">
        <v>15</v>
      </c>
      <c r="CR139">
        <v>98.850999999999999</v>
      </c>
      <c r="CS139">
        <v>105.601</v>
      </c>
    </row>
    <row r="140" spans="1:97" x14ac:dyDescent="0.25">
      <c r="A140">
        <v>124</v>
      </c>
      <c r="B140">
        <v>1589551549.3</v>
      </c>
      <c r="C140">
        <v>10119</v>
      </c>
      <c r="D140" t="s">
        <v>498</v>
      </c>
      <c r="E140" t="s">
        <v>499</v>
      </c>
      <c r="F140">
        <v>1589551540.67097</v>
      </c>
      <c r="G140">
        <f t="shared" si="29"/>
        <v>1.0403692933568386E-3</v>
      </c>
      <c r="H140">
        <f t="shared" si="30"/>
        <v>-1.47760797876984</v>
      </c>
      <c r="I140">
        <f t="shared" si="31"/>
        <v>412.01732258064499</v>
      </c>
      <c r="J140">
        <f t="shared" si="32"/>
        <v>443.66176056308888</v>
      </c>
      <c r="K140">
        <f t="shared" si="33"/>
        <v>45.278294996000028</v>
      </c>
      <c r="L140">
        <f t="shared" si="34"/>
        <v>42.048793773868049</v>
      </c>
      <c r="M140">
        <f t="shared" si="35"/>
        <v>5.267196194816149E-2</v>
      </c>
      <c r="N140">
        <f t="shared" si="36"/>
        <v>2.798613006674882</v>
      </c>
      <c r="O140">
        <f t="shared" si="37"/>
        <v>5.2127372076679786E-2</v>
      </c>
      <c r="P140">
        <f t="shared" si="38"/>
        <v>3.2628067460304541E-2</v>
      </c>
      <c r="Q140">
        <f t="shared" si="39"/>
        <v>-2.9641508670967748E-4</v>
      </c>
      <c r="R140">
        <f t="shared" si="40"/>
        <v>27.462809983002451</v>
      </c>
      <c r="S140">
        <f t="shared" si="41"/>
        <v>27.659025806451599</v>
      </c>
      <c r="T140">
        <f t="shared" si="42"/>
        <v>3.7200581852604042</v>
      </c>
      <c r="U140">
        <f t="shared" si="43"/>
        <v>46.476792398414908</v>
      </c>
      <c r="V140">
        <f t="shared" si="44"/>
        <v>1.7376680766685704</v>
      </c>
      <c r="W140">
        <f t="shared" si="45"/>
        <v>3.7387865792731292</v>
      </c>
      <c r="X140">
        <f t="shared" si="46"/>
        <v>1.9823901085918338</v>
      </c>
      <c r="Y140">
        <f t="shared" si="47"/>
        <v>-45.880285837036581</v>
      </c>
      <c r="Z140">
        <f t="shared" si="48"/>
        <v>12.968278311481805</v>
      </c>
      <c r="AA140">
        <f t="shared" si="49"/>
        <v>1.007069974318165</v>
      </c>
      <c r="AB140">
        <f t="shared" si="50"/>
        <v>-31.905233966323323</v>
      </c>
      <c r="AC140">
        <v>-1.22613815080829E-3</v>
      </c>
      <c r="AD140">
        <v>2.36818180038753E-2</v>
      </c>
      <c r="AE140">
        <v>2.6842645128861302</v>
      </c>
      <c r="AF140">
        <v>0</v>
      </c>
      <c r="AG140">
        <v>0</v>
      </c>
      <c r="AH140">
        <f t="shared" si="51"/>
        <v>1</v>
      </c>
      <c r="AI140">
        <f t="shared" si="52"/>
        <v>0</v>
      </c>
      <c r="AJ140">
        <f t="shared" si="53"/>
        <v>53782.969716643092</v>
      </c>
      <c r="AK140">
        <f t="shared" si="54"/>
        <v>-1.5510993548387101E-3</v>
      </c>
      <c r="AL140">
        <f t="shared" si="55"/>
        <v>-7.6003868387096787E-4</v>
      </c>
      <c r="AM140">
        <f t="shared" si="56"/>
        <v>0.49</v>
      </c>
      <c r="AN140">
        <f t="shared" si="57"/>
        <v>0.39</v>
      </c>
      <c r="AO140">
        <v>9.65</v>
      </c>
      <c r="AP140">
        <v>0.5</v>
      </c>
      <c r="AQ140" t="s">
        <v>195</v>
      </c>
      <c r="AR140">
        <v>1589551540.67097</v>
      </c>
      <c r="AS140">
        <v>412.01732258064499</v>
      </c>
      <c r="AT140">
        <v>409.99280645161298</v>
      </c>
      <c r="AU140">
        <v>17.026632258064499</v>
      </c>
      <c r="AV140">
        <v>15.0528806451613</v>
      </c>
      <c r="AW140">
        <v>499.99319354838701</v>
      </c>
      <c r="AX140">
        <v>101.95803225806399</v>
      </c>
      <c r="AY140">
        <v>9.7855854838709705E-2</v>
      </c>
      <c r="AZ140">
        <v>27.7449774193548</v>
      </c>
      <c r="BA140">
        <v>27.659025806451599</v>
      </c>
      <c r="BB140">
        <v>27.956145161290301</v>
      </c>
      <c r="BC140">
        <v>10000.774193548399</v>
      </c>
      <c r="BD140">
        <v>-1.5510993548387101E-3</v>
      </c>
      <c r="BE140">
        <v>0.282605</v>
      </c>
      <c r="BF140">
        <v>1589551503.3</v>
      </c>
      <c r="BG140" t="s">
        <v>489</v>
      </c>
      <c r="BH140">
        <v>21</v>
      </c>
      <c r="BI140">
        <v>-1.2809999999999999</v>
      </c>
      <c r="BJ140">
        <v>6.7000000000000004E-2</v>
      </c>
      <c r="BK140">
        <v>410</v>
      </c>
      <c r="BL140">
        <v>15</v>
      </c>
      <c r="BM140">
        <v>0.25</v>
      </c>
      <c r="BN140">
        <v>0.04</v>
      </c>
      <c r="BO140">
        <v>2.00993882352941</v>
      </c>
      <c r="BP140">
        <v>9.9037791855192306E-2</v>
      </c>
      <c r="BQ140">
        <v>2.9972916836937199E-2</v>
      </c>
      <c r="BR140">
        <v>1</v>
      </c>
      <c r="BS140">
        <v>1.97854803921569</v>
      </c>
      <c r="BT140">
        <v>-5.7832506787325301E-2</v>
      </c>
      <c r="BU140">
        <v>7.1159853243045103E-3</v>
      </c>
      <c r="BV140">
        <v>1</v>
      </c>
      <c r="BW140">
        <v>2</v>
      </c>
      <c r="BX140">
        <v>2</v>
      </c>
      <c r="BY140" t="s">
        <v>200</v>
      </c>
      <c r="BZ140">
        <v>100</v>
      </c>
      <c r="CA140">
        <v>100</v>
      </c>
      <c r="CB140">
        <v>-1.2809999999999999</v>
      </c>
      <c r="CC140">
        <v>6.7000000000000004E-2</v>
      </c>
      <c r="CD140">
        <v>2</v>
      </c>
      <c r="CE140">
        <v>518.02700000000004</v>
      </c>
      <c r="CF140">
        <v>480.32</v>
      </c>
      <c r="CG140">
        <v>26.999099999999999</v>
      </c>
      <c r="CH140">
        <v>32.627200000000002</v>
      </c>
      <c r="CI140">
        <v>30</v>
      </c>
      <c r="CJ140">
        <v>32.5749</v>
      </c>
      <c r="CK140">
        <v>32.604300000000002</v>
      </c>
      <c r="CL140">
        <v>19.882200000000001</v>
      </c>
      <c r="CM140">
        <v>34.496699999999997</v>
      </c>
      <c r="CN140">
        <v>0</v>
      </c>
      <c r="CO140">
        <v>27</v>
      </c>
      <c r="CP140">
        <v>410</v>
      </c>
      <c r="CQ140">
        <v>15</v>
      </c>
      <c r="CR140">
        <v>98.8506</v>
      </c>
      <c r="CS140">
        <v>105.602</v>
      </c>
    </row>
    <row r="141" spans="1:97" x14ac:dyDescent="0.25">
      <c r="A141">
        <v>125</v>
      </c>
      <c r="B141">
        <v>1589552977</v>
      </c>
      <c r="C141">
        <v>11546.7000000477</v>
      </c>
      <c r="D141" t="s">
        <v>502</v>
      </c>
      <c r="E141" t="s">
        <v>503</v>
      </c>
      <c r="F141">
        <v>1589552969</v>
      </c>
      <c r="G141">
        <f t="shared" si="29"/>
        <v>3.7440203334565444E-4</v>
      </c>
      <c r="H141">
        <f t="shared" si="30"/>
        <v>-3.2410759736722277</v>
      </c>
      <c r="I141">
        <f t="shared" si="31"/>
        <v>415.06770967741897</v>
      </c>
      <c r="J141">
        <f t="shared" si="32"/>
        <v>911.81541191731969</v>
      </c>
      <c r="K141">
        <f t="shared" si="33"/>
        <v>93.084813209117783</v>
      </c>
      <c r="L141">
        <f t="shared" si="34"/>
        <v>42.37315987368099</v>
      </c>
      <c r="M141">
        <f t="shared" si="35"/>
        <v>9.6551145246368212E-3</v>
      </c>
      <c r="N141">
        <f t="shared" si="36"/>
        <v>2.7959737881530042</v>
      </c>
      <c r="O141">
        <f t="shared" si="37"/>
        <v>9.6366299078177071E-3</v>
      </c>
      <c r="P141">
        <f t="shared" si="38"/>
        <v>6.0245514791699723E-3</v>
      </c>
      <c r="Q141">
        <f t="shared" si="39"/>
        <v>6.9814032235161246E-3</v>
      </c>
      <c r="R141">
        <f t="shared" si="40"/>
        <v>34.882558838387908</v>
      </c>
      <c r="S141">
        <f t="shared" si="41"/>
        <v>34.9205677419355</v>
      </c>
      <c r="T141">
        <f t="shared" si="42"/>
        <v>5.623573332679646</v>
      </c>
      <c r="U141">
        <f t="shared" si="43"/>
        <v>31.923447425971535</v>
      </c>
      <c r="V141">
        <f t="shared" si="44"/>
        <v>1.8015188858978182</v>
      </c>
      <c r="W141">
        <f t="shared" si="45"/>
        <v>5.6432466765233515</v>
      </c>
      <c r="X141">
        <f t="shared" si="46"/>
        <v>3.822054446781828</v>
      </c>
      <c r="Y141">
        <f t="shared" si="47"/>
        <v>-16.511129670543362</v>
      </c>
      <c r="Z141">
        <f t="shared" si="48"/>
        <v>9.5027231583140992</v>
      </c>
      <c r="AA141">
        <f t="shared" si="49"/>
        <v>0.7933697841235936</v>
      </c>
      <c r="AB141">
        <f t="shared" si="50"/>
        <v>-6.2080553248821531</v>
      </c>
      <c r="AC141">
        <v>-1.22604124810665E-3</v>
      </c>
      <c r="AD141">
        <v>2.3679946410415199E-2</v>
      </c>
      <c r="AE141">
        <v>2.6841311584491701</v>
      </c>
      <c r="AF141">
        <v>0</v>
      </c>
      <c r="AG141">
        <v>0</v>
      </c>
      <c r="AH141">
        <f t="shared" si="51"/>
        <v>1</v>
      </c>
      <c r="AI141">
        <f t="shared" si="52"/>
        <v>0</v>
      </c>
      <c r="AJ141">
        <f t="shared" si="53"/>
        <v>52515.087836523373</v>
      </c>
      <c r="AK141">
        <f t="shared" si="54"/>
        <v>3.6532722258064497E-2</v>
      </c>
      <c r="AL141">
        <f t="shared" si="55"/>
        <v>1.7901033906451602E-2</v>
      </c>
      <c r="AM141">
        <f t="shared" si="56"/>
        <v>0.49</v>
      </c>
      <c r="AN141">
        <f t="shared" si="57"/>
        <v>0.39</v>
      </c>
      <c r="AO141">
        <v>8.23</v>
      </c>
      <c r="AP141">
        <v>0.5</v>
      </c>
      <c r="AQ141" t="s">
        <v>195</v>
      </c>
      <c r="AR141">
        <v>1589552969</v>
      </c>
      <c r="AS141">
        <v>415.06770967741897</v>
      </c>
      <c r="AT141">
        <v>409.98877419354801</v>
      </c>
      <c r="AU141">
        <v>17.6468387096774</v>
      </c>
      <c r="AV141">
        <v>17.0414580645161</v>
      </c>
      <c r="AW141">
        <v>500.008225806452</v>
      </c>
      <c r="AX141">
        <v>101.966419354839</v>
      </c>
      <c r="AY141">
        <v>0.120924193548387</v>
      </c>
      <c r="AZ141">
        <v>34.983609677419402</v>
      </c>
      <c r="BA141">
        <v>34.9205677419355</v>
      </c>
      <c r="BB141">
        <v>35.187490322580601</v>
      </c>
      <c r="BC141">
        <v>9999.1612903225796</v>
      </c>
      <c r="BD141">
        <v>3.6532722258064497E-2</v>
      </c>
      <c r="BE141">
        <v>0.28687138709677401</v>
      </c>
      <c r="BF141">
        <v>1589552950.5</v>
      </c>
      <c r="BG141" t="s">
        <v>504</v>
      </c>
      <c r="BH141">
        <v>22</v>
      </c>
      <c r="BI141">
        <v>-1.831</v>
      </c>
      <c r="BJ141">
        <v>0.105</v>
      </c>
      <c r="BK141">
        <v>410</v>
      </c>
      <c r="BL141">
        <v>17</v>
      </c>
      <c r="BM141">
        <v>0.31</v>
      </c>
      <c r="BN141">
        <v>0.19</v>
      </c>
      <c r="BO141">
        <v>4.3878071266666696</v>
      </c>
      <c r="BP141">
        <v>8.138658529193</v>
      </c>
      <c r="BQ141">
        <v>1.48315638290426</v>
      </c>
      <c r="BR141">
        <v>0</v>
      </c>
      <c r="BS141">
        <v>0.50808815350980396</v>
      </c>
      <c r="BT141">
        <v>1.15800053013148</v>
      </c>
      <c r="BU141">
        <v>0.17904549313028101</v>
      </c>
      <c r="BV141">
        <v>0</v>
      </c>
      <c r="BW141">
        <v>0</v>
      </c>
      <c r="BX141">
        <v>2</v>
      </c>
      <c r="BY141" t="s">
        <v>197</v>
      </c>
      <c r="BZ141">
        <v>100</v>
      </c>
      <c r="CA141">
        <v>100</v>
      </c>
      <c r="CB141">
        <v>-1.831</v>
      </c>
      <c r="CC141">
        <v>0.105</v>
      </c>
      <c r="CD141">
        <v>2</v>
      </c>
      <c r="CE141">
        <v>518.00599999999997</v>
      </c>
      <c r="CF141">
        <v>456.43299999999999</v>
      </c>
      <c r="CG141">
        <v>35.000500000000002</v>
      </c>
      <c r="CH141">
        <v>37.522500000000001</v>
      </c>
      <c r="CI141">
        <v>30.001100000000001</v>
      </c>
      <c r="CJ141">
        <v>37.095100000000002</v>
      </c>
      <c r="CK141">
        <v>37.1143</v>
      </c>
      <c r="CL141">
        <v>19.831900000000001</v>
      </c>
      <c r="CM141">
        <v>41.830100000000002</v>
      </c>
      <c r="CN141">
        <v>0</v>
      </c>
      <c r="CO141">
        <v>35</v>
      </c>
      <c r="CP141">
        <v>410</v>
      </c>
      <c r="CQ141">
        <v>17</v>
      </c>
      <c r="CR141">
        <v>98.238399999999999</v>
      </c>
      <c r="CS141">
        <v>104.81699999999999</v>
      </c>
    </row>
    <row r="142" spans="1:97" x14ac:dyDescent="0.25">
      <c r="A142">
        <v>126</v>
      </c>
      <c r="B142">
        <v>1589552982</v>
      </c>
      <c r="C142">
        <v>11551.7000000477</v>
      </c>
      <c r="D142" t="s">
        <v>505</v>
      </c>
      <c r="E142" t="s">
        <v>506</v>
      </c>
      <c r="F142">
        <v>1589552973.64516</v>
      </c>
      <c r="G142">
        <f t="shared" si="29"/>
        <v>3.837413731153452E-4</v>
      </c>
      <c r="H142">
        <f t="shared" si="30"/>
        <v>-3.2271444974326209</v>
      </c>
      <c r="I142">
        <f t="shared" si="31"/>
        <v>415.04522580645198</v>
      </c>
      <c r="J142">
        <f t="shared" si="32"/>
        <v>896.99318328050265</v>
      </c>
      <c r="K142">
        <f t="shared" si="33"/>
        <v>91.572200279816755</v>
      </c>
      <c r="L142">
        <f t="shared" si="34"/>
        <v>42.371118589476481</v>
      </c>
      <c r="M142">
        <f t="shared" si="35"/>
        <v>9.8945468795586921E-3</v>
      </c>
      <c r="N142">
        <f t="shared" si="36"/>
        <v>2.7962730867318299</v>
      </c>
      <c r="O142">
        <f t="shared" si="37"/>
        <v>9.8751371822651153E-3</v>
      </c>
      <c r="P142">
        <f t="shared" si="38"/>
        <v>6.1737014151601079E-3</v>
      </c>
      <c r="Q142">
        <f t="shared" si="39"/>
        <v>4.1835828990967753E-3</v>
      </c>
      <c r="R142">
        <f t="shared" si="40"/>
        <v>34.880756056747614</v>
      </c>
      <c r="S142">
        <f t="shared" si="41"/>
        <v>34.919938709677403</v>
      </c>
      <c r="T142">
        <f t="shared" si="42"/>
        <v>5.6233773328682179</v>
      </c>
      <c r="U142">
        <f t="shared" si="43"/>
        <v>31.905007128795347</v>
      </c>
      <c r="V142">
        <f t="shared" si="44"/>
        <v>1.8005506304756878</v>
      </c>
      <c r="W142">
        <f t="shared" si="45"/>
        <v>5.6434735250399921</v>
      </c>
      <c r="X142">
        <f t="shared" si="46"/>
        <v>3.82282670239253</v>
      </c>
      <c r="Y142">
        <f t="shared" si="47"/>
        <v>-16.922994554386722</v>
      </c>
      <c r="Z142">
        <f t="shared" si="48"/>
        <v>9.7079859486382762</v>
      </c>
      <c r="AA142">
        <f t="shared" si="49"/>
        <v>0.8104205328425037</v>
      </c>
      <c r="AB142">
        <f t="shared" si="50"/>
        <v>-6.400404490006844</v>
      </c>
      <c r="AC142">
        <v>-1.2262452202032601E-3</v>
      </c>
      <c r="AD142">
        <v>2.3683885958390698E-2</v>
      </c>
      <c r="AE142">
        <v>2.6844118501697798</v>
      </c>
      <c r="AF142">
        <v>0</v>
      </c>
      <c r="AG142">
        <v>0</v>
      </c>
      <c r="AH142">
        <f t="shared" si="51"/>
        <v>1</v>
      </c>
      <c r="AI142">
        <f t="shared" si="52"/>
        <v>0</v>
      </c>
      <c r="AJ142">
        <f t="shared" si="53"/>
        <v>52523.354555113692</v>
      </c>
      <c r="AK142">
        <f t="shared" si="54"/>
        <v>2.1892113548387101E-2</v>
      </c>
      <c r="AL142">
        <f t="shared" si="55"/>
        <v>1.0727135638709679E-2</v>
      </c>
      <c r="AM142">
        <f t="shared" si="56"/>
        <v>0.49</v>
      </c>
      <c r="AN142">
        <f t="shared" si="57"/>
        <v>0.39</v>
      </c>
      <c r="AO142">
        <v>8.23</v>
      </c>
      <c r="AP142">
        <v>0.5</v>
      </c>
      <c r="AQ142" t="s">
        <v>195</v>
      </c>
      <c r="AR142">
        <v>1589552973.64516</v>
      </c>
      <c r="AS142">
        <v>415.04522580645198</v>
      </c>
      <c r="AT142">
        <v>409.99564516128999</v>
      </c>
      <c r="AU142">
        <v>17.6372483870968</v>
      </c>
      <c r="AV142">
        <v>17.016767741935499</v>
      </c>
      <c r="AW142">
        <v>500.01393548387102</v>
      </c>
      <c r="AX142">
        <v>101.966935483871</v>
      </c>
      <c r="AY142">
        <v>0.12102012903225801</v>
      </c>
      <c r="AZ142">
        <v>34.984335483871</v>
      </c>
      <c r="BA142">
        <v>34.919938709677403</v>
      </c>
      <c r="BB142">
        <v>35.187222580645198</v>
      </c>
      <c r="BC142">
        <v>10000.774193548399</v>
      </c>
      <c r="BD142">
        <v>2.1892113548387101E-2</v>
      </c>
      <c r="BE142">
        <v>0.292450483870968</v>
      </c>
      <c r="BF142">
        <v>1589552950.5</v>
      </c>
      <c r="BG142" t="s">
        <v>504</v>
      </c>
      <c r="BH142">
        <v>22</v>
      </c>
      <c r="BI142">
        <v>-1.831</v>
      </c>
      <c r="BJ142">
        <v>0.105</v>
      </c>
      <c r="BK142">
        <v>410</v>
      </c>
      <c r="BL142">
        <v>17</v>
      </c>
      <c r="BM142">
        <v>0.31</v>
      </c>
      <c r="BN142">
        <v>0.19</v>
      </c>
      <c r="BO142">
        <v>5.0507896078431402</v>
      </c>
      <c r="BP142">
        <v>5.5938244343975402E-2</v>
      </c>
      <c r="BQ142">
        <v>0.108939014509032</v>
      </c>
      <c r="BR142">
        <v>1</v>
      </c>
      <c r="BS142">
        <v>0.59584700000000002</v>
      </c>
      <c r="BT142">
        <v>0.27307277104079197</v>
      </c>
      <c r="BU142">
        <v>3.91754624187831E-2</v>
      </c>
      <c r="BV142">
        <v>0</v>
      </c>
      <c r="BW142">
        <v>1</v>
      </c>
      <c r="BX142">
        <v>2</v>
      </c>
      <c r="BY142" t="s">
        <v>220</v>
      </c>
      <c r="BZ142">
        <v>100</v>
      </c>
      <c r="CA142">
        <v>100</v>
      </c>
      <c r="CB142">
        <v>-1.831</v>
      </c>
      <c r="CC142">
        <v>0.105</v>
      </c>
      <c r="CD142">
        <v>2</v>
      </c>
      <c r="CE142">
        <v>518.55700000000002</v>
      </c>
      <c r="CF142">
        <v>456.423</v>
      </c>
      <c r="CG142">
        <v>35.0002</v>
      </c>
      <c r="CH142">
        <v>37.536000000000001</v>
      </c>
      <c r="CI142">
        <v>30.001000000000001</v>
      </c>
      <c r="CJ142">
        <v>37.109099999999998</v>
      </c>
      <c r="CK142">
        <v>37.128300000000003</v>
      </c>
      <c r="CL142">
        <v>19.828600000000002</v>
      </c>
      <c r="CM142">
        <v>41.830100000000002</v>
      </c>
      <c r="CN142">
        <v>0</v>
      </c>
      <c r="CO142">
        <v>35</v>
      </c>
      <c r="CP142">
        <v>410</v>
      </c>
      <c r="CQ142">
        <v>17</v>
      </c>
      <c r="CR142">
        <v>98.236699999999999</v>
      </c>
      <c r="CS142">
        <v>104.815</v>
      </c>
    </row>
    <row r="143" spans="1:97" x14ac:dyDescent="0.25">
      <c r="A143">
        <v>127</v>
      </c>
      <c r="B143">
        <v>1589552987</v>
      </c>
      <c r="C143">
        <v>11556.7000000477</v>
      </c>
      <c r="D143" t="s">
        <v>507</v>
      </c>
      <c r="E143" t="s">
        <v>508</v>
      </c>
      <c r="F143">
        <v>1589552978.4354801</v>
      </c>
      <c r="G143">
        <f t="shared" si="29"/>
        <v>3.8638179653430676E-4</v>
      </c>
      <c r="H143">
        <f t="shared" si="30"/>
        <v>-3.2176720226989524</v>
      </c>
      <c r="I143">
        <f t="shared" si="31"/>
        <v>415.03629032258101</v>
      </c>
      <c r="J143">
        <f t="shared" si="32"/>
        <v>892.13197240263253</v>
      </c>
      <c r="K143">
        <f t="shared" si="33"/>
        <v>91.075528200559631</v>
      </c>
      <c r="L143">
        <f t="shared" si="34"/>
        <v>42.370019832077425</v>
      </c>
      <c r="M143">
        <f t="shared" si="35"/>
        <v>9.9608174881566525E-3</v>
      </c>
      <c r="N143">
        <f t="shared" si="36"/>
        <v>2.7953817064110384</v>
      </c>
      <c r="O143">
        <f t="shared" si="37"/>
        <v>9.9411409399382689E-3</v>
      </c>
      <c r="P143">
        <f t="shared" si="38"/>
        <v>6.2149776726322077E-3</v>
      </c>
      <c r="Q143">
        <f t="shared" si="39"/>
        <v>1.8872045978709675E-3</v>
      </c>
      <c r="R143">
        <f t="shared" si="40"/>
        <v>34.880601695403719</v>
      </c>
      <c r="S143">
        <f t="shared" si="41"/>
        <v>34.918361290322601</v>
      </c>
      <c r="T143">
        <f t="shared" si="42"/>
        <v>5.6228858517622928</v>
      </c>
      <c r="U143">
        <f t="shared" si="43"/>
        <v>31.881691507292764</v>
      </c>
      <c r="V143">
        <f t="shared" si="44"/>
        <v>1.7992949300404846</v>
      </c>
      <c r="W143">
        <f t="shared" si="45"/>
        <v>5.6436620673934614</v>
      </c>
      <c r="X143">
        <f t="shared" si="46"/>
        <v>3.8235909217218085</v>
      </c>
      <c r="Y143">
        <f t="shared" si="47"/>
        <v>-17.039437227162928</v>
      </c>
      <c r="Z143">
        <f t="shared" si="48"/>
        <v>10.033524588310161</v>
      </c>
      <c r="AA143">
        <f t="shared" si="49"/>
        <v>0.83785954118970385</v>
      </c>
      <c r="AB143">
        <f t="shared" si="50"/>
        <v>-6.166165893065191</v>
      </c>
      <c r="AC143">
        <v>-1.2256378071493199E-3</v>
      </c>
      <c r="AD143">
        <v>2.3672154290644301E-2</v>
      </c>
      <c r="AE143">
        <v>2.6835758796269</v>
      </c>
      <c r="AF143">
        <v>0</v>
      </c>
      <c r="AG143">
        <v>0</v>
      </c>
      <c r="AH143">
        <f t="shared" si="51"/>
        <v>1</v>
      </c>
      <c r="AI143">
        <f t="shared" si="52"/>
        <v>0</v>
      </c>
      <c r="AJ143">
        <f t="shared" si="53"/>
        <v>52498.285845376522</v>
      </c>
      <c r="AK143">
        <f t="shared" si="54"/>
        <v>9.8754819354838694E-3</v>
      </c>
      <c r="AL143">
        <f t="shared" si="55"/>
        <v>4.838986148387096E-3</v>
      </c>
      <c r="AM143">
        <f t="shared" si="56"/>
        <v>0.49</v>
      </c>
      <c r="AN143">
        <f t="shared" si="57"/>
        <v>0.39</v>
      </c>
      <c r="AO143">
        <v>8.23</v>
      </c>
      <c r="AP143">
        <v>0.5</v>
      </c>
      <c r="AQ143" t="s">
        <v>195</v>
      </c>
      <c r="AR143">
        <v>1589552978.4354801</v>
      </c>
      <c r="AS143">
        <v>415.03629032258101</v>
      </c>
      <c r="AT143">
        <v>410.00409677419401</v>
      </c>
      <c r="AU143">
        <v>17.6250258064516</v>
      </c>
      <c r="AV143">
        <v>17.000267741935499</v>
      </c>
      <c r="AW143">
        <v>500.013709677419</v>
      </c>
      <c r="AX143">
        <v>101.966419354839</v>
      </c>
      <c r="AY143">
        <v>0.12108677419354801</v>
      </c>
      <c r="AZ143">
        <v>34.984938709677401</v>
      </c>
      <c r="BA143">
        <v>34.918361290322601</v>
      </c>
      <c r="BB143">
        <v>35.188348387096802</v>
      </c>
      <c r="BC143">
        <v>9995.8709677419392</v>
      </c>
      <c r="BD143">
        <v>9.8754819354838694E-3</v>
      </c>
      <c r="BE143">
        <v>0.292450483870968</v>
      </c>
      <c r="BF143">
        <v>1589552950.5</v>
      </c>
      <c r="BG143" t="s">
        <v>504</v>
      </c>
      <c r="BH143">
        <v>22</v>
      </c>
      <c r="BI143">
        <v>-1.831</v>
      </c>
      <c r="BJ143">
        <v>0.105</v>
      </c>
      <c r="BK143">
        <v>410</v>
      </c>
      <c r="BL143">
        <v>17</v>
      </c>
      <c r="BM143">
        <v>0.31</v>
      </c>
      <c r="BN143">
        <v>0.19</v>
      </c>
      <c r="BO143">
        <v>5.0553011764705902</v>
      </c>
      <c r="BP143">
        <v>-0.28536293212668901</v>
      </c>
      <c r="BQ143">
        <v>4.0347604134573202E-2</v>
      </c>
      <c r="BR143">
        <v>0</v>
      </c>
      <c r="BS143">
        <v>0.60836690196078402</v>
      </c>
      <c r="BT143">
        <v>0.12196166877827599</v>
      </c>
      <c r="BU143">
        <v>2.67900301562858E-2</v>
      </c>
      <c r="BV143">
        <v>0</v>
      </c>
      <c r="BW143">
        <v>0</v>
      </c>
      <c r="BX143">
        <v>2</v>
      </c>
      <c r="BY143" t="s">
        <v>197</v>
      </c>
      <c r="BZ143">
        <v>100</v>
      </c>
      <c r="CA143">
        <v>100</v>
      </c>
      <c r="CB143">
        <v>-1.831</v>
      </c>
      <c r="CC143">
        <v>0.105</v>
      </c>
      <c r="CD143">
        <v>2</v>
      </c>
      <c r="CE143">
        <v>518.61400000000003</v>
      </c>
      <c r="CF143">
        <v>456.36</v>
      </c>
      <c r="CG143">
        <v>34.999899999999997</v>
      </c>
      <c r="CH143">
        <v>37.548099999999998</v>
      </c>
      <c r="CI143">
        <v>30.001000000000001</v>
      </c>
      <c r="CJ143">
        <v>37.122399999999999</v>
      </c>
      <c r="CK143">
        <v>37.142200000000003</v>
      </c>
      <c r="CL143">
        <v>19.8293</v>
      </c>
      <c r="CM143">
        <v>41.830100000000002</v>
      </c>
      <c r="CN143">
        <v>0</v>
      </c>
      <c r="CO143">
        <v>35</v>
      </c>
      <c r="CP143">
        <v>410</v>
      </c>
      <c r="CQ143">
        <v>17</v>
      </c>
      <c r="CR143">
        <v>98.235500000000002</v>
      </c>
      <c r="CS143">
        <v>104.813</v>
      </c>
    </row>
    <row r="144" spans="1:97" x14ac:dyDescent="0.25">
      <c r="A144">
        <v>128</v>
      </c>
      <c r="B144">
        <v>1589552992</v>
      </c>
      <c r="C144">
        <v>11561.7000000477</v>
      </c>
      <c r="D144" t="s">
        <v>509</v>
      </c>
      <c r="E144" t="s">
        <v>510</v>
      </c>
      <c r="F144">
        <v>1589552983.37097</v>
      </c>
      <c r="G144">
        <f t="shared" si="29"/>
        <v>3.7794006208132321E-4</v>
      </c>
      <c r="H144">
        <f t="shared" si="30"/>
        <v>-3.2192719084674848</v>
      </c>
      <c r="I144">
        <f t="shared" si="31"/>
        <v>415.04232258064502</v>
      </c>
      <c r="J144">
        <f t="shared" si="32"/>
        <v>903.75778400890249</v>
      </c>
      <c r="K144">
        <f t="shared" si="33"/>
        <v>92.262279892031742</v>
      </c>
      <c r="L144">
        <f t="shared" si="34"/>
        <v>42.370590450811754</v>
      </c>
      <c r="M144">
        <f t="shared" si="35"/>
        <v>9.7397419410185284E-3</v>
      </c>
      <c r="N144">
        <f t="shared" si="36"/>
        <v>2.7974656808069209</v>
      </c>
      <c r="O144">
        <f t="shared" si="37"/>
        <v>9.7209422186486198E-3</v>
      </c>
      <c r="P144">
        <f t="shared" si="38"/>
        <v>6.077274909021534E-3</v>
      </c>
      <c r="Q144">
        <f t="shared" si="39"/>
        <v>1.1405065607419352E-3</v>
      </c>
      <c r="R144">
        <f t="shared" si="40"/>
        <v>34.885798952506811</v>
      </c>
      <c r="S144">
        <f t="shared" si="41"/>
        <v>34.918435483871001</v>
      </c>
      <c r="T144">
        <f t="shared" si="42"/>
        <v>5.6229089676237738</v>
      </c>
      <c r="U144">
        <f t="shared" si="43"/>
        <v>31.855818138607532</v>
      </c>
      <c r="V144">
        <f t="shared" si="44"/>
        <v>1.7981186762360444</v>
      </c>
      <c r="W144">
        <f t="shared" si="45"/>
        <v>5.6445534326328337</v>
      </c>
      <c r="X144">
        <f t="shared" si="46"/>
        <v>3.8247902913877292</v>
      </c>
      <c r="Y144">
        <f t="shared" si="47"/>
        <v>-16.667156737786353</v>
      </c>
      <c r="Z144">
        <f t="shared" si="48"/>
        <v>10.459886614016566</v>
      </c>
      <c r="AA144">
        <f t="shared" si="49"/>
        <v>0.87282508247788415</v>
      </c>
      <c r="AB144">
        <f t="shared" si="50"/>
        <v>-5.3333045347311607</v>
      </c>
      <c r="AC144">
        <v>-1.22705818598979E-3</v>
      </c>
      <c r="AD144">
        <v>2.3699587702755601E-2</v>
      </c>
      <c r="AE144">
        <v>2.68553028341907</v>
      </c>
      <c r="AF144">
        <v>0</v>
      </c>
      <c r="AG144">
        <v>0</v>
      </c>
      <c r="AH144">
        <f t="shared" si="51"/>
        <v>1</v>
      </c>
      <c r="AI144">
        <f t="shared" si="52"/>
        <v>0</v>
      </c>
      <c r="AJ144">
        <f t="shared" si="53"/>
        <v>52556.145715146944</v>
      </c>
      <c r="AK144">
        <f t="shared" si="54"/>
        <v>5.9681138709677404E-3</v>
      </c>
      <c r="AL144">
        <f t="shared" si="55"/>
        <v>2.9243757967741925E-3</v>
      </c>
      <c r="AM144">
        <f t="shared" si="56"/>
        <v>0.49</v>
      </c>
      <c r="AN144">
        <f t="shared" si="57"/>
        <v>0.39</v>
      </c>
      <c r="AO144">
        <v>8.23</v>
      </c>
      <c r="AP144">
        <v>0.5</v>
      </c>
      <c r="AQ144" t="s">
        <v>195</v>
      </c>
      <c r="AR144">
        <v>1589552983.37097</v>
      </c>
      <c r="AS144">
        <v>415.04232258064502</v>
      </c>
      <c r="AT144">
        <v>410.00180645161299</v>
      </c>
      <c r="AU144">
        <v>17.613522580645199</v>
      </c>
      <c r="AV144">
        <v>17.002416129032301</v>
      </c>
      <c r="AW144">
        <v>500.02103225806502</v>
      </c>
      <c r="AX144">
        <v>101.966290322581</v>
      </c>
      <c r="AY144">
        <v>0.121106903225806</v>
      </c>
      <c r="AZ144">
        <v>34.987790322580601</v>
      </c>
      <c r="BA144">
        <v>34.918435483871001</v>
      </c>
      <c r="BB144">
        <v>35.192032258064501</v>
      </c>
      <c r="BC144">
        <v>10007.467741935499</v>
      </c>
      <c r="BD144">
        <v>5.9681138709677404E-3</v>
      </c>
      <c r="BE144">
        <v>0.291684709677419</v>
      </c>
      <c r="BF144">
        <v>1589552950.5</v>
      </c>
      <c r="BG144" t="s">
        <v>504</v>
      </c>
      <c r="BH144">
        <v>22</v>
      </c>
      <c r="BI144">
        <v>-1.831</v>
      </c>
      <c r="BJ144">
        <v>0.105</v>
      </c>
      <c r="BK144">
        <v>410</v>
      </c>
      <c r="BL144">
        <v>17</v>
      </c>
      <c r="BM144">
        <v>0.31</v>
      </c>
      <c r="BN144">
        <v>0.19</v>
      </c>
      <c r="BO144">
        <v>5.0461296078431399</v>
      </c>
      <c r="BP144">
        <v>-6.1181212669684001E-2</v>
      </c>
      <c r="BQ144">
        <v>3.0458837795395498E-2</v>
      </c>
      <c r="BR144">
        <v>1</v>
      </c>
      <c r="BS144">
        <v>0.61372209803921596</v>
      </c>
      <c r="BT144">
        <v>-3.4736524886869298E-2</v>
      </c>
      <c r="BU144">
        <v>2.04427860321213E-2</v>
      </c>
      <c r="BV144">
        <v>1</v>
      </c>
      <c r="BW144">
        <v>2</v>
      </c>
      <c r="BX144">
        <v>2</v>
      </c>
      <c r="BY144" t="s">
        <v>200</v>
      </c>
      <c r="BZ144">
        <v>100</v>
      </c>
      <c r="CA144">
        <v>100</v>
      </c>
      <c r="CB144">
        <v>-1.831</v>
      </c>
      <c r="CC144">
        <v>0.105</v>
      </c>
      <c r="CD144">
        <v>2</v>
      </c>
      <c r="CE144">
        <v>518.42399999999998</v>
      </c>
      <c r="CF144">
        <v>456.298</v>
      </c>
      <c r="CG144">
        <v>35.0002</v>
      </c>
      <c r="CH144">
        <v>37.560299999999998</v>
      </c>
      <c r="CI144">
        <v>30.000900000000001</v>
      </c>
      <c r="CJ144">
        <v>37.136400000000002</v>
      </c>
      <c r="CK144">
        <v>37.156199999999998</v>
      </c>
      <c r="CL144">
        <v>19.829599999999999</v>
      </c>
      <c r="CM144">
        <v>41.830100000000002</v>
      </c>
      <c r="CN144">
        <v>0</v>
      </c>
      <c r="CO144">
        <v>35</v>
      </c>
      <c r="CP144">
        <v>410</v>
      </c>
      <c r="CQ144">
        <v>17</v>
      </c>
      <c r="CR144">
        <v>98.234399999999994</v>
      </c>
      <c r="CS144">
        <v>104.812</v>
      </c>
    </row>
    <row r="145" spans="1:97" x14ac:dyDescent="0.25">
      <c r="A145">
        <v>129</v>
      </c>
      <c r="B145">
        <v>1589552997</v>
      </c>
      <c r="C145">
        <v>11566.7000000477</v>
      </c>
      <c r="D145" t="s">
        <v>511</v>
      </c>
      <c r="E145" t="s">
        <v>512</v>
      </c>
      <c r="F145">
        <v>1589552988.37097</v>
      </c>
      <c r="G145">
        <f t="shared" ref="G145:G208" si="58">AW145*AH145*(AU145-AV145)/(100*AO145*(1000-AH145*AU145))</f>
        <v>3.6998588513907041E-4</v>
      </c>
      <c r="H145">
        <f t="shared" ref="H145:H208" si="59">AW145*AH145*(AT145-AS145*(1000-AH145*AV145)/(1000-AH145*AU145))/(100*AO145)</f>
        <v>-3.2170559563053476</v>
      </c>
      <c r="I145">
        <f t="shared" ref="I145:I208" si="60">AS145 - IF(AH145&gt;1, H145*AO145*100/(AJ145*BC145), 0)</f>
        <v>415.05183870967801</v>
      </c>
      <c r="J145">
        <f t="shared" ref="J145:J208" si="61">((P145-G145/2)*I145-H145)/(P145+G145/2)</f>
        <v>914.75136331564875</v>
      </c>
      <c r="K145">
        <f t="shared" ref="K145:K208" si="62">J145*(AX145+AY145)/1000</f>
        <v>93.38351299286019</v>
      </c>
      <c r="L145">
        <f t="shared" ref="L145:L208" si="63">(AS145 - IF(AH145&gt;1, H145*AO145*100/(AJ145*BC145), 0))*(AX145+AY145)/1000</f>
        <v>42.371075165570815</v>
      </c>
      <c r="M145">
        <f t="shared" ref="M145:M208" si="64">2/((1/O145-1/N145)+SIGN(O145)*SQRT((1/O145-1/N145)*(1/O145-1/N145) + 4*AP145/((AP145+1)*(AP145+1))*(2*1/O145*1/N145-1/N145*1/N145)))</f>
        <v>9.5284904647716454E-3</v>
      </c>
      <c r="N145">
        <f t="shared" ref="N145:N208" si="65">AE145+AD145*AO145+AC145*AO145*AO145</f>
        <v>2.7981545862199555</v>
      </c>
      <c r="O145">
        <f t="shared" ref="O145:O208" si="66">G145*(1000-(1000*0.61365*EXP(17.502*S145/(240.97+S145))/(AX145+AY145)+AU145)/2)/(1000*0.61365*EXP(17.502*S145/(240.97+S145))/(AX145+AY145)-AU145)</f>
        <v>9.5105010242297026E-3</v>
      </c>
      <c r="P145">
        <f t="shared" ref="P145:P208" si="67">1/((AP145+1)/(M145/1.6)+1/(N145/1.37)) + AP145/((AP145+1)/(M145/1.6) + AP145/(N145/1.37))</f>
        <v>5.9456765568609701E-3</v>
      </c>
      <c r="Q145">
        <f t="shared" ref="Q145:Q208" si="68">(AL145*AN145)</f>
        <v>3.5620736089354765E-3</v>
      </c>
      <c r="R145">
        <f t="shared" ref="R145:R208" si="69">(AZ145+(Q145+2*0.95*0.0000000567*(((AZ145+$B$7)+273)^4-(AZ145+273)^4)-44100*G145)/(1.84*29.3*N145+8*0.95*0.0000000567*(AZ145+273)^3))</f>
        <v>34.892454430217725</v>
      </c>
      <c r="S145">
        <f t="shared" ref="S145:S208" si="70">($C$7*BA145+$D$7*BB145+$E$7*R145)</f>
        <v>34.923190322580602</v>
      </c>
      <c r="T145">
        <f t="shared" ref="T145:T208" si="71">0.61365*EXP(17.502*S145/(240.97+S145))</f>
        <v>5.6243905651092909</v>
      </c>
      <c r="U145">
        <f t="shared" ref="U145:U208" si="72">(V145/W145*100)</f>
        <v>31.833520481039063</v>
      </c>
      <c r="V145">
        <f t="shared" ref="V145:V208" si="73">AU145*(AX145+AY145)/1000</f>
        <v>1.797305040104588</v>
      </c>
      <c r="W145">
        <f t="shared" ref="W145:W208" si="74">0.61365*EXP(17.502*AZ145/(240.97+AZ145))</f>
        <v>5.6459512267112064</v>
      </c>
      <c r="X145">
        <f t="shared" ref="X145:X208" si="75">(T145-AU145*(AX145+AY145)/1000)</f>
        <v>3.8270855250047031</v>
      </c>
      <c r="Y145">
        <f t="shared" ref="Y145:Y208" si="76">(-G145*44100)</f>
        <v>-16.316377534633006</v>
      </c>
      <c r="Z145">
        <f t="shared" ref="Z145:Z208" si="77">2*29.3*N145*0.92*(AZ145-S145)</f>
        <v>10.4196393691699</v>
      </c>
      <c r="AA145">
        <f t="shared" ref="AA145:AA208" si="78">2*0.95*0.0000000567*(((AZ145+$B$7)+273)^4-(S145+273)^4)</f>
        <v>0.86929165184025992</v>
      </c>
      <c r="AB145">
        <f t="shared" ref="AB145:AB208" si="79">Q145+AA145+Y145+Z145</f>
        <v>-5.0238844400139104</v>
      </c>
      <c r="AC145">
        <v>-1.22752795292607E-3</v>
      </c>
      <c r="AD145">
        <v>2.3708660852532398E-2</v>
      </c>
      <c r="AE145">
        <v>2.6861763354863601</v>
      </c>
      <c r="AF145">
        <v>0</v>
      </c>
      <c r="AG145">
        <v>0</v>
      </c>
      <c r="AH145">
        <f t="shared" ref="AH145:AH208" si="80">IF(AF145*$H$13&gt;=AJ145,1,(AJ145/(AJ145-AF145*$H$13)))</f>
        <v>1</v>
      </c>
      <c r="AI145">
        <f t="shared" ref="AI145:AI208" si="81">(AH145-1)*100</f>
        <v>0</v>
      </c>
      <c r="AJ145">
        <f t="shared" ref="AJ145:AJ208" si="82">MAX(0,($B$13+$C$13*BC145)/(1+$D$13*BC145)*AX145/(AZ145+273)*$E$13)</f>
        <v>52574.650013833743</v>
      </c>
      <c r="AK145">
        <f t="shared" ref="AK145:AK208" si="83">$B$11*BD145+$C$11*BE145</f>
        <v>1.8639840967741898E-2</v>
      </c>
      <c r="AL145">
        <f t="shared" ref="AL145:AL208" si="84">AK145*AM145</f>
        <v>9.1335220741935296E-3</v>
      </c>
      <c r="AM145">
        <f t="shared" ref="AM145:AM208" si="85">($B$11*$D$9+$C$11*$D$9)/($B$11+$C$11)</f>
        <v>0.49</v>
      </c>
      <c r="AN145">
        <f t="shared" ref="AN145:AN208" si="86">($B$11*$K$9+$C$11*$K$9)/($B$11+$C$11)</f>
        <v>0.39</v>
      </c>
      <c r="AO145">
        <v>8.23</v>
      </c>
      <c r="AP145">
        <v>0.5</v>
      </c>
      <c r="AQ145" t="s">
        <v>195</v>
      </c>
      <c r="AR145">
        <v>1589552988.37097</v>
      </c>
      <c r="AS145">
        <v>415.05183870967801</v>
      </c>
      <c r="AT145">
        <v>410.00958064516101</v>
      </c>
      <c r="AU145">
        <v>17.6057548387097</v>
      </c>
      <c r="AV145">
        <v>17.0075096774193</v>
      </c>
      <c r="AW145">
        <v>500.024870967742</v>
      </c>
      <c r="AX145">
        <v>101.965064516129</v>
      </c>
      <c r="AY145">
        <v>0.121159935483871</v>
      </c>
      <c r="AZ145">
        <v>34.992261290322602</v>
      </c>
      <c r="BA145">
        <v>34.923190322580602</v>
      </c>
      <c r="BB145">
        <v>35.1966258064516</v>
      </c>
      <c r="BC145">
        <v>10011.419354838699</v>
      </c>
      <c r="BD145">
        <v>1.8639840967741898E-2</v>
      </c>
      <c r="BE145">
        <v>0.283480129032258</v>
      </c>
      <c r="BF145">
        <v>1589552950.5</v>
      </c>
      <c r="BG145" t="s">
        <v>504</v>
      </c>
      <c r="BH145">
        <v>22</v>
      </c>
      <c r="BI145">
        <v>-1.831</v>
      </c>
      <c r="BJ145">
        <v>0.105</v>
      </c>
      <c r="BK145">
        <v>410</v>
      </c>
      <c r="BL145">
        <v>17</v>
      </c>
      <c r="BM145">
        <v>0.31</v>
      </c>
      <c r="BN145">
        <v>0.19</v>
      </c>
      <c r="BO145">
        <v>5.04379490196078</v>
      </c>
      <c r="BP145">
        <v>5.40612488687977E-2</v>
      </c>
      <c r="BQ145">
        <v>2.8310479343816499E-2</v>
      </c>
      <c r="BR145">
        <v>1</v>
      </c>
      <c r="BS145">
        <v>0.61192311764705898</v>
      </c>
      <c r="BT145">
        <v>-0.16240157104070799</v>
      </c>
      <c r="BU145">
        <v>2.0120579485912001E-2</v>
      </c>
      <c r="BV145">
        <v>0</v>
      </c>
      <c r="BW145">
        <v>1</v>
      </c>
      <c r="BX145">
        <v>2</v>
      </c>
      <c r="BY145" t="s">
        <v>220</v>
      </c>
      <c r="BZ145">
        <v>100</v>
      </c>
      <c r="CA145">
        <v>100</v>
      </c>
      <c r="CB145">
        <v>-1.831</v>
      </c>
      <c r="CC145">
        <v>0.105</v>
      </c>
      <c r="CD145">
        <v>2</v>
      </c>
      <c r="CE145">
        <v>518.48099999999999</v>
      </c>
      <c r="CF145">
        <v>456.23700000000002</v>
      </c>
      <c r="CG145">
        <v>35.000300000000003</v>
      </c>
      <c r="CH145">
        <v>37.572299999999998</v>
      </c>
      <c r="CI145">
        <v>30.000900000000001</v>
      </c>
      <c r="CJ145">
        <v>37.150399999999998</v>
      </c>
      <c r="CK145">
        <v>37.170200000000001</v>
      </c>
      <c r="CL145">
        <v>19.829499999999999</v>
      </c>
      <c r="CM145">
        <v>41.830100000000002</v>
      </c>
      <c r="CN145">
        <v>0</v>
      </c>
      <c r="CO145">
        <v>35</v>
      </c>
      <c r="CP145">
        <v>410</v>
      </c>
      <c r="CQ145">
        <v>17</v>
      </c>
      <c r="CR145">
        <v>98.235200000000006</v>
      </c>
      <c r="CS145">
        <v>104.81</v>
      </c>
    </row>
    <row r="146" spans="1:97" x14ac:dyDescent="0.25">
      <c r="A146">
        <v>130</v>
      </c>
      <c r="B146">
        <v>1589553002</v>
      </c>
      <c r="C146">
        <v>11571.7000000477</v>
      </c>
      <c r="D146" t="s">
        <v>513</v>
      </c>
      <c r="E146" t="s">
        <v>514</v>
      </c>
      <c r="F146">
        <v>1589552993.37097</v>
      </c>
      <c r="G146">
        <f t="shared" si="58"/>
        <v>3.6366332496578379E-4</v>
      </c>
      <c r="H146">
        <f t="shared" si="59"/>
        <v>-3.2205504978509318</v>
      </c>
      <c r="I146">
        <f t="shared" si="60"/>
        <v>415.06412903225799</v>
      </c>
      <c r="J146">
        <f t="shared" si="61"/>
        <v>924.06336855049346</v>
      </c>
      <c r="K146">
        <f t="shared" si="62"/>
        <v>94.332674974282043</v>
      </c>
      <c r="L146">
        <f t="shared" si="63"/>
        <v>42.371671586659119</v>
      </c>
      <c r="M146">
        <f t="shared" si="64"/>
        <v>9.3730587931953029E-3</v>
      </c>
      <c r="N146">
        <f t="shared" si="65"/>
        <v>2.7969875174954817</v>
      </c>
      <c r="O146">
        <f t="shared" si="66"/>
        <v>9.3556436364870023E-3</v>
      </c>
      <c r="P146">
        <f t="shared" si="67"/>
        <v>5.8488392271600822E-3</v>
      </c>
      <c r="Q146">
        <f t="shared" si="68"/>
        <v>6.3976994929354778E-3</v>
      </c>
      <c r="R146">
        <f t="shared" si="69"/>
        <v>34.88323268919622</v>
      </c>
      <c r="S146">
        <f t="shared" si="70"/>
        <v>34.911654838709701</v>
      </c>
      <c r="T146">
        <f t="shared" si="71"/>
        <v>5.6207967200273536</v>
      </c>
      <c r="U146">
        <f t="shared" si="72"/>
        <v>31.844316614216119</v>
      </c>
      <c r="V146">
        <f t="shared" si="73"/>
        <v>1.7968289345874333</v>
      </c>
      <c r="W146">
        <f t="shared" si="74"/>
        <v>5.6425419843529721</v>
      </c>
      <c r="X146">
        <f t="shared" si="75"/>
        <v>3.8239677854399203</v>
      </c>
      <c r="Y146">
        <f t="shared" si="76"/>
        <v>-16.037552630991065</v>
      </c>
      <c r="Z146">
        <f t="shared" si="77"/>
        <v>10.510146015711797</v>
      </c>
      <c r="AA146">
        <f t="shared" si="78"/>
        <v>0.87711244402852029</v>
      </c>
      <c r="AB146">
        <f t="shared" si="79"/>
        <v>-4.6438964717578131</v>
      </c>
      <c r="AC146">
        <v>-1.2267321915139799E-3</v>
      </c>
      <c r="AD146">
        <v>2.36932913960618E-2</v>
      </c>
      <c r="AE146">
        <v>2.6850818581604901</v>
      </c>
      <c r="AF146">
        <v>0</v>
      </c>
      <c r="AG146">
        <v>0</v>
      </c>
      <c r="AH146">
        <f t="shared" si="80"/>
        <v>1</v>
      </c>
      <c r="AI146">
        <f t="shared" si="81"/>
        <v>0</v>
      </c>
      <c r="AJ146">
        <f t="shared" si="82"/>
        <v>52543.788225344164</v>
      </c>
      <c r="AK146">
        <f t="shared" si="83"/>
        <v>3.34782809677419E-2</v>
      </c>
      <c r="AL146">
        <f t="shared" si="84"/>
        <v>1.6404357674193532E-2</v>
      </c>
      <c r="AM146">
        <f t="shared" si="85"/>
        <v>0.49</v>
      </c>
      <c r="AN146">
        <f t="shared" si="86"/>
        <v>0.39</v>
      </c>
      <c r="AO146">
        <v>8.23</v>
      </c>
      <c r="AP146">
        <v>0.5</v>
      </c>
      <c r="AQ146" t="s">
        <v>195</v>
      </c>
      <c r="AR146">
        <v>1589552993.37097</v>
      </c>
      <c r="AS146">
        <v>415.06412903225799</v>
      </c>
      <c r="AT146">
        <v>410.01193548387101</v>
      </c>
      <c r="AU146">
        <v>17.601364516128999</v>
      </c>
      <c r="AV146">
        <v>17.013354838709699</v>
      </c>
      <c r="AW146">
        <v>500.03754838709699</v>
      </c>
      <c r="AX146">
        <v>101.963193548387</v>
      </c>
      <c r="AY146">
        <v>0.121445</v>
      </c>
      <c r="AZ146">
        <v>34.981354838709699</v>
      </c>
      <c r="BA146">
        <v>34.911654838709701</v>
      </c>
      <c r="BB146">
        <v>35.1892225806452</v>
      </c>
      <c r="BC146">
        <v>10005.1129032258</v>
      </c>
      <c r="BD146">
        <v>3.34782809677419E-2</v>
      </c>
      <c r="BE146">
        <v>0.282605</v>
      </c>
      <c r="BF146">
        <v>1589552950.5</v>
      </c>
      <c r="BG146" t="s">
        <v>504</v>
      </c>
      <c r="BH146">
        <v>22</v>
      </c>
      <c r="BI146">
        <v>-1.831</v>
      </c>
      <c r="BJ146">
        <v>0.105</v>
      </c>
      <c r="BK146">
        <v>410</v>
      </c>
      <c r="BL146">
        <v>17</v>
      </c>
      <c r="BM146">
        <v>0.31</v>
      </c>
      <c r="BN146">
        <v>0.19</v>
      </c>
      <c r="BO146">
        <v>5.0405356862745103</v>
      </c>
      <c r="BP146">
        <v>7.5597176470597799E-2</v>
      </c>
      <c r="BQ146">
        <v>2.6808068455838899E-2</v>
      </c>
      <c r="BR146">
        <v>1</v>
      </c>
      <c r="BS146">
        <v>0.59945331372549004</v>
      </c>
      <c r="BT146">
        <v>-0.138038432579184</v>
      </c>
      <c r="BU146">
        <v>1.71184896214936E-2</v>
      </c>
      <c r="BV146">
        <v>0</v>
      </c>
      <c r="BW146">
        <v>1</v>
      </c>
      <c r="BX146">
        <v>2</v>
      </c>
      <c r="BY146" t="s">
        <v>220</v>
      </c>
      <c r="BZ146">
        <v>100</v>
      </c>
      <c r="CA146">
        <v>100</v>
      </c>
      <c r="CB146">
        <v>-1.831</v>
      </c>
      <c r="CC146">
        <v>0.105</v>
      </c>
      <c r="CD146">
        <v>2</v>
      </c>
      <c r="CE146">
        <v>514.78599999999994</v>
      </c>
      <c r="CF146">
        <v>456.35500000000002</v>
      </c>
      <c r="CG146">
        <v>34.999699999999997</v>
      </c>
      <c r="CH146">
        <v>37.583100000000002</v>
      </c>
      <c r="CI146">
        <v>30.000900000000001</v>
      </c>
      <c r="CJ146">
        <v>37.165799999999997</v>
      </c>
      <c r="CK146">
        <v>37.184199999999997</v>
      </c>
      <c r="CL146">
        <v>19.829599999999999</v>
      </c>
      <c r="CM146">
        <v>41.830100000000002</v>
      </c>
      <c r="CN146">
        <v>0</v>
      </c>
      <c r="CO146">
        <v>35</v>
      </c>
      <c r="CP146">
        <v>410</v>
      </c>
      <c r="CQ146">
        <v>17</v>
      </c>
      <c r="CR146">
        <v>98.231899999999996</v>
      </c>
      <c r="CS146">
        <v>104.80800000000001</v>
      </c>
    </row>
    <row r="147" spans="1:97" x14ac:dyDescent="0.25">
      <c r="A147">
        <v>131</v>
      </c>
      <c r="B147">
        <v>1589553298.5</v>
      </c>
      <c r="C147">
        <v>11868.2000000477</v>
      </c>
      <c r="D147" t="s">
        <v>516</v>
      </c>
      <c r="E147" t="s">
        <v>517</v>
      </c>
      <c r="F147">
        <v>1589553289.89677</v>
      </c>
      <c r="G147">
        <f t="shared" si="58"/>
        <v>3.7738345345487973E-4</v>
      </c>
      <c r="H147">
        <f t="shared" si="59"/>
        <v>-1.76726237947029</v>
      </c>
      <c r="I147">
        <f t="shared" si="60"/>
        <v>411.70380645161299</v>
      </c>
      <c r="J147">
        <f t="shared" si="61"/>
        <v>671.88494891882181</v>
      </c>
      <c r="K147">
        <f t="shared" si="62"/>
        <v>68.595233001857906</v>
      </c>
      <c r="L147">
        <f t="shared" si="63"/>
        <v>42.032372620855234</v>
      </c>
      <c r="M147">
        <f t="shared" si="64"/>
        <v>9.6263873610246131E-3</v>
      </c>
      <c r="N147">
        <f t="shared" si="65"/>
        <v>2.7738152821230653</v>
      </c>
      <c r="O147">
        <f t="shared" si="66"/>
        <v>9.6078659811247961E-3</v>
      </c>
      <c r="P147">
        <f t="shared" si="67"/>
        <v>6.0065773074002397E-3</v>
      </c>
      <c r="Q147">
        <f t="shared" si="68"/>
        <v>-1.5384231795483875E-2</v>
      </c>
      <c r="R147">
        <f t="shared" si="69"/>
        <v>34.961816825635367</v>
      </c>
      <c r="S147">
        <f t="shared" si="70"/>
        <v>34.998980645161303</v>
      </c>
      <c r="T147">
        <f t="shared" si="71"/>
        <v>5.6480525176878986</v>
      </c>
      <c r="U147">
        <f t="shared" si="72"/>
        <v>31.470119177545719</v>
      </c>
      <c r="V147">
        <f t="shared" si="73"/>
        <v>1.7839135170243092</v>
      </c>
      <c r="W147">
        <f t="shared" si="74"/>
        <v>5.6685947293683956</v>
      </c>
      <c r="X147">
        <f t="shared" si="75"/>
        <v>3.8641390006635894</v>
      </c>
      <c r="Y147">
        <f t="shared" si="76"/>
        <v>-16.642610297360196</v>
      </c>
      <c r="Z147">
        <f t="shared" si="77"/>
        <v>9.8060914279655265</v>
      </c>
      <c r="AA147">
        <f t="shared" si="78"/>
        <v>0.82587845926942116</v>
      </c>
      <c r="AB147">
        <f t="shared" si="79"/>
        <v>-6.0260246419207331</v>
      </c>
      <c r="AC147">
        <v>-1.2254600884837501E-3</v>
      </c>
      <c r="AD147">
        <v>2.3668721805413101E-2</v>
      </c>
      <c r="AE147">
        <v>2.6833312363334798</v>
      </c>
      <c r="AF147">
        <v>0</v>
      </c>
      <c r="AG147">
        <v>0</v>
      </c>
      <c r="AH147">
        <f t="shared" si="80"/>
        <v>1</v>
      </c>
      <c r="AI147">
        <f t="shared" si="81"/>
        <v>0</v>
      </c>
      <c r="AJ147">
        <f t="shared" si="82"/>
        <v>52477.428831144811</v>
      </c>
      <c r="AK147">
        <f t="shared" si="83"/>
        <v>-8.0503567741935497E-2</v>
      </c>
      <c r="AL147">
        <f t="shared" si="84"/>
        <v>-3.9446748193548396E-2</v>
      </c>
      <c r="AM147">
        <f t="shared" si="85"/>
        <v>0.49</v>
      </c>
      <c r="AN147">
        <f t="shared" si="86"/>
        <v>0.39</v>
      </c>
      <c r="AO147">
        <v>5.25</v>
      </c>
      <c r="AP147">
        <v>0.5</v>
      </c>
      <c r="AQ147" t="s">
        <v>195</v>
      </c>
      <c r="AR147">
        <v>1589553289.89677</v>
      </c>
      <c r="AS147">
        <v>411.70380645161299</v>
      </c>
      <c r="AT147">
        <v>410.01290322580599</v>
      </c>
      <c r="AU147">
        <v>17.473293548387101</v>
      </c>
      <c r="AV147">
        <v>17.084329032258101</v>
      </c>
      <c r="AW147">
        <v>500.46825806451602</v>
      </c>
      <c r="AX147">
        <v>101.966935483871</v>
      </c>
      <c r="AY147">
        <v>0.12678325806451601</v>
      </c>
      <c r="AZ147">
        <v>35.064554838709697</v>
      </c>
      <c r="BA147">
        <v>34.998980645161303</v>
      </c>
      <c r="BB147">
        <v>35.299670967741903</v>
      </c>
      <c r="BC147">
        <v>9994.3709677419392</v>
      </c>
      <c r="BD147">
        <v>-8.0503567741935497E-2</v>
      </c>
      <c r="BE147">
        <v>0.28643380645161298</v>
      </c>
      <c r="BF147">
        <v>1589553283.5</v>
      </c>
      <c r="BG147" t="s">
        <v>518</v>
      </c>
      <c r="BH147">
        <v>23</v>
      </c>
      <c r="BI147">
        <v>-1.8859999999999999</v>
      </c>
      <c r="BJ147">
        <v>0.10299999999999999</v>
      </c>
      <c r="BK147">
        <v>410</v>
      </c>
      <c r="BL147">
        <v>17</v>
      </c>
      <c r="BM147">
        <v>0.34</v>
      </c>
      <c r="BN147">
        <v>7.0000000000000007E-2</v>
      </c>
      <c r="BO147">
        <v>0.96401492745098005</v>
      </c>
      <c r="BP147">
        <v>7.4059408357753904</v>
      </c>
      <c r="BQ147">
        <v>1.0125050007363501</v>
      </c>
      <c r="BR147">
        <v>0</v>
      </c>
      <c r="BS147">
        <v>0.21615025885294101</v>
      </c>
      <c r="BT147">
        <v>1.7691643153024701</v>
      </c>
      <c r="BU147">
        <v>0.23836989592480901</v>
      </c>
      <c r="BV147">
        <v>0</v>
      </c>
      <c r="BW147">
        <v>0</v>
      </c>
      <c r="BX147">
        <v>2</v>
      </c>
      <c r="BY147" t="s">
        <v>197</v>
      </c>
      <c r="BZ147">
        <v>100</v>
      </c>
      <c r="CA147">
        <v>100</v>
      </c>
      <c r="CB147">
        <v>-1.8859999999999999</v>
      </c>
      <c r="CC147">
        <v>0.10299999999999999</v>
      </c>
      <c r="CD147">
        <v>2</v>
      </c>
      <c r="CE147">
        <v>519.226</v>
      </c>
      <c r="CF147">
        <v>452.476</v>
      </c>
      <c r="CG147">
        <v>35</v>
      </c>
      <c r="CH147">
        <v>38.162700000000001</v>
      </c>
      <c r="CI147">
        <v>30.000900000000001</v>
      </c>
      <c r="CJ147">
        <v>37.848700000000001</v>
      </c>
      <c r="CK147">
        <v>37.868699999999997</v>
      </c>
      <c r="CL147">
        <v>19.834</v>
      </c>
      <c r="CM147">
        <v>43.222499999999997</v>
      </c>
      <c r="CN147">
        <v>0</v>
      </c>
      <c r="CO147">
        <v>35</v>
      </c>
      <c r="CP147">
        <v>410</v>
      </c>
      <c r="CQ147">
        <v>17</v>
      </c>
      <c r="CR147">
        <v>98.163899999999998</v>
      </c>
      <c r="CS147">
        <v>104.712</v>
      </c>
    </row>
    <row r="148" spans="1:97" x14ac:dyDescent="0.25">
      <c r="A148">
        <v>132</v>
      </c>
      <c r="B148">
        <v>1589553303.5</v>
      </c>
      <c r="C148">
        <v>11873.2000000477</v>
      </c>
      <c r="D148" t="s">
        <v>519</v>
      </c>
      <c r="E148" t="s">
        <v>520</v>
      </c>
      <c r="F148">
        <v>1589553295.14516</v>
      </c>
      <c r="G148">
        <f t="shared" si="58"/>
        <v>4.9382109663374742E-4</v>
      </c>
      <c r="H148">
        <f t="shared" si="59"/>
        <v>-2.2738976886806914</v>
      </c>
      <c r="I148">
        <f t="shared" si="60"/>
        <v>412.16606451612898</v>
      </c>
      <c r="J148">
        <f t="shared" si="61"/>
        <v>666.83665610401908</v>
      </c>
      <c r="K148">
        <f t="shared" si="62"/>
        <v>68.077584280305686</v>
      </c>
      <c r="L148">
        <f t="shared" si="63"/>
        <v>42.078175723743882</v>
      </c>
      <c r="M148">
        <f t="shared" si="64"/>
        <v>1.2639581821012647E-2</v>
      </c>
      <c r="N148">
        <f t="shared" si="65"/>
        <v>2.7738953788462921</v>
      </c>
      <c r="O148">
        <f t="shared" si="66"/>
        <v>1.2607672522245992E-2</v>
      </c>
      <c r="P148">
        <f t="shared" si="67"/>
        <v>7.8826554836197646E-3</v>
      </c>
      <c r="Q148">
        <f t="shared" si="68"/>
        <v>-1.2354396776129045E-2</v>
      </c>
      <c r="R148">
        <f t="shared" si="69"/>
        <v>34.929214710995751</v>
      </c>
      <c r="S148">
        <f t="shared" si="70"/>
        <v>34.9992612903226</v>
      </c>
      <c r="T148">
        <f t="shared" si="71"/>
        <v>5.6481402964266749</v>
      </c>
      <c r="U148">
        <f t="shared" si="72"/>
        <v>31.671016377424166</v>
      </c>
      <c r="V148">
        <f t="shared" si="73"/>
        <v>1.7952066836814151</v>
      </c>
      <c r="W148">
        <f t="shared" si="74"/>
        <v>5.6682951449612462</v>
      </c>
      <c r="X148">
        <f t="shared" si="75"/>
        <v>3.85293361274526</v>
      </c>
      <c r="Y148">
        <f t="shared" si="76"/>
        <v>-21.777510361548263</v>
      </c>
      <c r="Z148">
        <f t="shared" si="77"/>
        <v>9.6216126118219947</v>
      </c>
      <c r="AA148">
        <f t="shared" si="78"/>
        <v>0.81031541637089</v>
      </c>
      <c r="AB148">
        <f t="shared" si="79"/>
        <v>-11.357936730131506</v>
      </c>
      <c r="AC148">
        <v>-1.2255153101137801E-3</v>
      </c>
      <c r="AD148">
        <v>2.3669788364341599E-2</v>
      </c>
      <c r="AE148">
        <v>2.6834072556685098</v>
      </c>
      <c r="AF148">
        <v>0</v>
      </c>
      <c r="AG148">
        <v>0</v>
      </c>
      <c r="AH148">
        <f t="shared" si="80"/>
        <v>1</v>
      </c>
      <c r="AI148">
        <f t="shared" si="81"/>
        <v>0</v>
      </c>
      <c r="AJ148">
        <f t="shared" si="82"/>
        <v>52479.838906704324</v>
      </c>
      <c r="AK148">
        <f t="shared" si="83"/>
        <v>-6.4648858064516201E-2</v>
      </c>
      <c r="AL148">
        <f t="shared" si="84"/>
        <v>-3.1677940451612936E-2</v>
      </c>
      <c r="AM148">
        <f t="shared" si="85"/>
        <v>0.49</v>
      </c>
      <c r="AN148">
        <f t="shared" si="86"/>
        <v>0.39</v>
      </c>
      <c r="AO148">
        <v>5.25</v>
      </c>
      <c r="AP148">
        <v>0.5</v>
      </c>
      <c r="AQ148" t="s">
        <v>195</v>
      </c>
      <c r="AR148">
        <v>1589553295.14516</v>
      </c>
      <c r="AS148">
        <v>412.16606451612898</v>
      </c>
      <c r="AT148">
        <v>409.99319354838701</v>
      </c>
      <c r="AU148">
        <v>17.584490322580599</v>
      </c>
      <c r="AV148">
        <v>17.075332258064499</v>
      </c>
      <c r="AW148">
        <v>500.23206451612901</v>
      </c>
      <c r="AX148">
        <v>101.96593548387099</v>
      </c>
      <c r="AY148">
        <v>0.12440951612903201</v>
      </c>
      <c r="AZ148">
        <v>35.063600000000001</v>
      </c>
      <c r="BA148">
        <v>34.9992612903226</v>
      </c>
      <c r="BB148">
        <v>35.298283870967701</v>
      </c>
      <c r="BC148">
        <v>9994.9193548387102</v>
      </c>
      <c r="BD148">
        <v>-6.4648858064516201E-2</v>
      </c>
      <c r="BE148">
        <v>0.293362193548387</v>
      </c>
      <c r="BF148">
        <v>1589553283.5</v>
      </c>
      <c r="BG148" t="s">
        <v>518</v>
      </c>
      <c r="BH148">
        <v>23</v>
      </c>
      <c r="BI148">
        <v>-1.8859999999999999</v>
      </c>
      <c r="BJ148">
        <v>0.10299999999999999</v>
      </c>
      <c r="BK148">
        <v>410</v>
      </c>
      <c r="BL148">
        <v>17</v>
      </c>
      <c r="BM148">
        <v>0.34</v>
      </c>
      <c r="BN148">
        <v>7.0000000000000007E-2</v>
      </c>
      <c r="BO148">
        <v>1.39356490784314</v>
      </c>
      <c r="BP148">
        <v>7.31851955574112</v>
      </c>
      <c r="BQ148">
        <v>1.0038794225168099</v>
      </c>
      <c r="BR148">
        <v>0</v>
      </c>
      <c r="BS148">
        <v>0.32328598238235301</v>
      </c>
      <c r="BT148">
        <v>1.8005869518300699</v>
      </c>
      <c r="BU148">
        <v>0.24069287832101199</v>
      </c>
      <c r="BV148">
        <v>0</v>
      </c>
      <c r="BW148">
        <v>0</v>
      </c>
      <c r="BX148">
        <v>2</v>
      </c>
      <c r="BY148" t="s">
        <v>197</v>
      </c>
      <c r="BZ148">
        <v>100</v>
      </c>
      <c r="CA148">
        <v>100</v>
      </c>
      <c r="CB148">
        <v>-1.8859999999999999</v>
      </c>
      <c r="CC148">
        <v>0.10299999999999999</v>
      </c>
      <c r="CD148">
        <v>2</v>
      </c>
      <c r="CE148">
        <v>519.57299999999998</v>
      </c>
      <c r="CF148">
        <v>452.56700000000001</v>
      </c>
      <c r="CG148">
        <v>34.999899999999997</v>
      </c>
      <c r="CH148">
        <v>38.171799999999998</v>
      </c>
      <c r="CI148">
        <v>30.000699999999998</v>
      </c>
      <c r="CJ148">
        <v>37.853299999999997</v>
      </c>
      <c r="CK148">
        <v>37.876600000000003</v>
      </c>
      <c r="CL148">
        <v>19.834099999999999</v>
      </c>
      <c r="CM148">
        <v>43.222499999999997</v>
      </c>
      <c r="CN148">
        <v>0</v>
      </c>
      <c r="CO148">
        <v>35</v>
      </c>
      <c r="CP148">
        <v>410</v>
      </c>
      <c r="CQ148">
        <v>17</v>
      </c>
      <c r="CR148">
        <v>98.164100000000005</v>
      </c>
      <c r="CS148">
        <v>104.711</v>
      </c>
    </row>
    <row r="149" spans="1:97" x14ac:dyDescent="0.25">
      <c r="A149">
        <v>133</v>
      </c>
      <c r="B149">
        <v>1589553308.5</v>
      </c>
      <c r="C149">
        <v>11878.2000000477</v>
      </c>
      <c r="D149" t="s">
        <v>521</v>
      </c>
      <c r="E149" t="s">
        <v>522</v>
      </c>
      <c r="F149">
        <v>1589553299.9354801</v>
      </c>
      <c r="G149">
        <f t="shared" si="58"/>
        <v>5.2170684117230416E-4</v>
      </c>
      <c r="H149">
        <f t="shared" si="59"/>
        <v>-2.3586336039322644</v>
      </c>
      <c r="I149">
        <f t="shared" si="60"/>
        <v>412.227709677419</v>
      </c>
      <c r="J149">
        <f t="shared" si="61"/>
        <v>661.63235742842596</v>
      </c>
      <c r="K149">
        <f t="shared" si="62"/>
        <v>67.545385438708934</v>
      </c>
      <c r="L149">
        <f t="shared" si="63"/>
        <v>42.083914467090715</v>
      </c>
      <c r="M149">
        <f t="shared" si="64"/>
        <v>1.3364783012771443E-2</v>
      </c>
      <c r="N149">
        <f t="shared" si="65"/>
        <v>2.7751059847882464</v>
      </c>
      <c r="O149">
        <f t="shared" si="66"/>
        <v>1.3329128146867148E-2</v>
      </c>
      <c r="P149">
        <f t="shared" si="67"/>
        <v>8.3339005545394317E-3</v>
      </c>
      <c r="Q149">
        <f t="shared" si="68"/>
        <v>-1.1683325084516126E-2</v>
      </c>
      <c r="R149">
        <f t="shared" si="69"/>
        <v>34.920801208164711</v>
      </c>
      <c r="S149">
        <f t="shared" si="70"/>
        <v>34.996067741935498</v>
      </c>
      <c r="T149">
        <f t="shared" si="71"/>
        <v>5.6471415049325842</v>
      </c>
      <c r="U149">
        <f t="shared" si="72"/>
        <v>31.704661660663358</v>
      </c>
      <c r="V149">
        <f t="shared" si="73"/>
        <v>1.7970252370633761</v>
      </c>
      <c r="W149">
        <f t="shared" si="74"/>
        <v>5.6680158151411</v>
      </c>
      <c r="X149">
        <f t="shared" si="75"/>
        <v>3.850116267869208</v>
      </c>
      <c r="Y149">
        <f t="shared" si="76"/>
        <v>-23.007271695698613</v>
      </c>
      <c r="Z149">
        <f t="shared" si="77"/>
        <v>9.9704008537673037</v>
      </c>
      <c r="AA149">
        <f t="shared" si="78"/>
        <v>0.83930675801652299</v>
      </c>
      <c r="AB149">
        <f t="shared" si="79"/>
        <v>-12.209247408999301</v>
      </c>
      <c r="AC149">
        <v>-1.2263501396032499E-3</v>
      </c>
      <c r="AD149">
        <v>2.3685912387577401E-2</v>
      </c>
      <c r="AE149">
        <v>2.6845562204762801</v>
      </c>
      <c r="AF149">
        <v>0</v>
      </c>
      <c r="AG149">
        <v>0</v>
      </c>
      <c r="AH149">
        <f t="shared" si="80"/>
        <v>1</v>
      </c>
      <c r="AI149">
        <f t="shared" si="81"/>
        <v>0</v>
      </c>
      <c r="AJ149">
        <f t="shared" si="82"/>
        <v>52514.256295651976</v>
      </c>
      <c r="AK149">
        <f t="shared" si="83"/>
        <v>-6.11372322580645E-2</v>
      </c>
      <c r="AL149">
        <f t="shared" si="84"/>
        <v>-2.9957243806451605E-2</v>
      </c>
      <c r="AM149">
        <f t="shared" si="85"/>
        <v>0.49</v>
      </c>
      <c r="AN149">
        <f t="shared" si="86"/>
        <v>0.39</v>
      </c>
      <c r="AO149">
        <v>5.25</v>
      </c>
      <c r="AP149">
        <v>0.5</v>
      </c>
      <c r="AQ149" t="s">
        <v>195</v>
      </c>
      <c r="AR149">
        <v>1589553299.9354801</v>
      </c>
      <c r="AS149">
        <v>412.227709677419</v>
      </c>
      <c r="AT149">
        <v>409.97703225806498</v>
      </c>
      <c r="AU149">
        <v>17.602535483871002</v>
      </c>
      <c r="AV149">
        <v>17.064403225806501</v>
      </c>
      <c r="AW149">
        <v>500.016161290323</v>
      </c>
      <c r="AX149">
        <v>101.964806451613</v>
      </c>
      <c r="AY149">
        <v>0.124193096774194</v>
      </c>
      <c r="AZ149">
        <v>35.062709677419399</v>
      </c>
      <c r="BA149">
        <v>34.996067741935498</v>
      </c>
      <c r="BB149">
        <v>35.298964516128997</v>
      </c>
      <c r="BC149">
        <v>10001.8387096774</v>
      </c>
      <c r="BD149">
        <v>-6.11372322580645E-2</v>
      </c>
      <c r="BE149">
        <v>0.29573238709677402</v>
      </c>
      <c r="BF149">
        <v>1589553283.5</v>
      </c>
      <c r="BG149" t="s">
        <v>518</v>
      </c>
      <c r="BH149">
        <v>23</v>
      </c>
      <c r="BI149">
        <v>-1.8859999999999999</v>
      </c>
      <c r="BJ149">
        <v>0.10299999999999999</v>
      </c>
      <c r="BK149">
        <v>410</v>
      </c>
      <c r="BL149">
        <v>17</v>
      </c>
      <c r="BM149">
        <v>0.34</v>
      </c>
      <c r="BN149">
        <v>7.0000000000000007E-2</v>
      </c>
      <c r="BO149">
        <v>1.82218416666667</v>
      </c>
      <c r="BP149">
        <v>4.7414654176540596</v>
      </c>
      <c r="BQ149">
        <v>0.78096425686757598</v>
      </c>
      <c r="BR149">
        <v>0</v>
      </c>
      <c r="BS149">
        <v>0.42867427591176499</v>
      </c>
      <c r="BT149">
        <v>1.2165612788840601</v>
      </c>
      <c r="BU149">
        <v>0.189052374096945</v>
      </c>
      <c r="BV149">
        <v>0</v>
      </c>
      <c r="BW149">
        <v>0</v>
      </c>
      <c r="BX149">
        <v>2</v>
      </c>
      <c r="BY149" t="s">
        <v>197</v>
      </c>
      <c r="BZ149">
        <v>100</v>
      </c>
      <c r="CA149">
        <v>100</v>
      </c>
      <c r="CB149">
        <v>-1.8859999999999999</v>
      </c>
      <c r="CC149">
        <v>0.10299999999999999</v>
      </c>
      <c r="CD149">
        <v>2</v>
      </c>
      <c r="CE149">
        <v>519.60400000000004</v>
      </c>
      <c r="CF149">
        <v>452.58600000000001</v>
      </c>
      <c r="CG149">
        <v>34.999899999999997</v>
      </c>
      <c r="CH149">
        <v>38.180999999999997</v>
      </c>
      <c r="CI149">
        <v>30.000800000000002</v>
      </c>
      <c r="CJ149">
        <v>37.861199999999997</v>
      </c>
      <c r="CK149">
        <v>37.885399999999997</v>
      </c>
      <c r="CL149">
        <v>19.834499999999998</v>
      </c>
      <c r="CM149">
        <v>43.222499999999997</v>
      </c>
      <c r="CN149">
        <v>0</v>
      </c>
      <c r="CO149">
        <v>35</v>
      </c>
      <c r="CP149">
        <v>410</v>
      </c>
      <c r="CQ149">
        <v>17</v>
      </c>
      <c r="CR149">
        <v>98.164299999999997</v>
      </c>
      <c r="CS149">
        <v>104.71</v>
      </c>
    </row>
    <row r="150" spans="1:97" x14ac:dyDescent="0.25">
      <c r="A150">
        <v>134</v>
      </c>
      <c r="B150">
        <v>1589553313.5</v>
      </c>
      <c r="C150">
        <v>11883.2000000477</v>
      </c>
      <c r="D150" t="s">
        <v>523</v>
      </c>
      <c r="E150" t="s">
        <v>524</v>
      </c>
      <c r="F150">
        <v>1589553304.87097</v>
      </c>
      <c r="G150">
        <f t="shared" si="58"/>
        <v>5.2342680164674054E-4</v>
      </c>
      <c r="H150">
        <f t="shared" si="59"/>
        <v>-2.3460786905431252</v>
      </c>
      <c r="I150">
        <f t="shared" si="60"/>
        <v>412.22206451612902</v>
      </c>
      <c r="J150">
        <f t="shared" si="61"/>
        <v>659.30536747899339</v>
      </c>
      <c r="K150">
        <f t="shared" si="62"/>
        <v>67.307565107335506</v>
      </c>
      <c r="L150">
        <f t="shared" si="63"/>
        <v>42.083175436886826</v>
      </c>
      <c r="M150">
        <f t="shared" si="64"/>
        <v>1.3406929885642535E-2</v>
      </c>
      <c r="N150">
        <f t="shared" si="65"/>
        <v>2.7745590304375236</v>
      </c>
      <c r="O150">
        <f t="shared" si="66"/>
        <v>1.3371043057724952E-2</v>
      </c>
      <c r="P150">
        <f t="shared" si="67"/>
        <v>8.3601181361518707E-3</v>
      </c>
      <c r="Q150">
        <f t="shared" si="68"/>
        <v>-1.1501368294838721E-2</v>
      </c>
      <c r="R150">
        <f t="shared" si="69"/>
        <v>34.919069994710121</v>
      </c>
      <c r="S150">
        <f t="shared" si="70"/>
        <v>34.996903225806399</v>
      </c>
      <c r="T150">
        <f t="shared" si="71"/>
        <v>5.6474027901015873</v>
      </c>
      <c r="U150">
        <f t="shared" si="72"/>
        <v>31.701396341810469</v>
      </c>
      <c r="V150">
        <f t="shared" si="73"/>
        <v>1.7967169625612269</v>
      </c>
      <c r="W150">
        <f t="shared" si="74"/>
        <v>5.6676272022490242</v>
      </c>
      <c r="X150">
        <f t="shared" si="75"/>
        <v>3.8506858275403602</v>
      </c>
      <c r="Y150">
        <f t="shared" si="76"/>
        <v>-23.083121952621259</v>
      </c>
      <c r="Z150">
        <f t="shared" si="77"/>
        <v>9.6581736819445254</v>
      </c>
      <c r="AA150">
        <f t="shared" si="78"/>
        <v>0.81318219997247099</v>
      </c>
      <c r="AB150">
        <f t="shared" si="79"/>
        <v>-12.6232674389991</v>
      </c>
      <c r="AC150">
        <v>-1.2259729169673899E-3</v>
      </c>
      <c r="AD150">
        <v>2.3678626652439499E-2</v>
      </c>
      <c r="AE150">
        <v>2.6840371190361298</v>
      </c>
      <c r="AF150">
        <v>0</v>
      </c>
      <c r="AG150">
        <v>0</v>
      </c>
      <c r="AH150">
        <f t="shared" si="80"/>
        <v>1</v>
      </c>
      <c r="AI150">
        <f t="shared" si="81"/>
        <v>0</v>
      </c>
      <c r="AJ150">
        <f t="shared" si="82"/>
        <v>52498.964871615171</v>
      </c>
      <c r="AK150">
        <f t="shared" si="83"/>
        <v>-6.0185077419354902E-2</v>
      </c>
      <c r="AL150">
        <f t="shared" si="84"/>
        <v>-2.94906879354839E-2</v>
      </c>
      <c r="AM150">
        <f t="shared" si="85"/>
        <v>0.49</v>
      </c>
      <c r="AN150">
        <f t="shared" si="86"/>
        <v>0.39</v>
      </c>
      <c r="AO150">
        <v>5.25</v>
      </c>
      <c r="AP150">
        <v>0.5</v>
      </c>
      <c r="AQ150" t="s">
        <v>195</v>
      </c>
      <c r="AR150">
        <v>1589553304.87097</v>
      </c>
      <c r="AS150">
        <v>412.22206451612902</v>
      </c>
      <c r="AT150">
        <v>409.98529032258102</v>
      </c>
      <c r="AU150">
        <v>17.599583870967699</v>
      </c>
      <c r="AV150">
        <v>17.059670967741901</v>
      </c>
      <c r="AW150">
        <v>500.01161290322602</v>
      </c>
      <c r="AX150">
        <v>101.96435483870999</v>
      </c>
      <c r="AY150">
        <v>0.124249967741935</v>
      </c>
      <c r="AZ150">
        <v>35.061470967741897</v>
      </c>
      <c r="BA150">
        <v>34.996903225806399</v>
      </c>
      <c r="BB150">
        <v>35.299767741935497</v>
      </c>
      <c r="BC150">
        <v>9998.8064516128998</v>
      </c>
      <c r="BD150">
        <v>-6.0185077419354902E-2</v>
      </c>
      <c r="BE150">
        <v>0.29573238709677402</v>
      </c>
      <c r="BF150">
        <v>1589553283.5</v>
      </c>
      <c r="BG150" t="s">
        <v>518</v>
      </c>
      <c r="BH150">
        <v>23</v>
      </c>
      <c r="BI150">
        <v>-1.8859999999999999</v>
      </c>
      <c r="BJ150">
        <v>0.10299999999999999</v>
      </c>
      <c r="BK150">
        <v>410</v>
      </c>
      <c r="BL150">
        <v>17</v>
      </c>
      <c r="BM150">
        <v>0.34</v>
      </c>
      <c r="BN150">
        <v>7.0000000000000007E-2</v>
      </c>
      <c r="BO150">
        <v>2.1957045098039201</v>
      </c>
      <c r="BP150">
        <v>0.57268723981890601</v>
      </c>
      <c r="BQ150">
        <v>0.19048652554182099</v>
      </c>
      <c r="BR150">
        <v>0</v>
      </c>
      <c r="BS150">
        <v>0.51966609803921604</v>
      </c>
      <c r="BT150">
        <v>0.22572213936646901</v>
      </c>
      <c r="BU150">
        <v>5.1045518651514903E-2</v>
      </c>
      <c r="BV150">
        <v>0</v>
      </c>
      <c r="BW150">
        <v>0</v>
      </c>
      <c r="BX150">
        <v>2</v>
      </c>
      <c r="BY150" t="s">
        <v>197</v>
      </c>
      <c r="BZ150">
        <v>100</v>
      </c>
      <c r="CA150">
        <v>100</v>
      </c>
      <c r="CB150">
        <v>-1.8859999999999999</v>
      </c>
      <c r="CC150">
        <v>0.10299999999999999</v>
      </c>
      <c r="CD150">
        <v>2</v>
      </c>
      <c r="CE150">
        <v>519.56399999999996</v>
      </c>
      <c r="CF150">
        <v>452.44</v>
      </c>
      <c r="CG150">
        <v>34.999899999999997</v>
      </c>
      <c r="CH150">
        <v>38.189</v>
      </c>
      <c r="CI150">
        <v>30.000599999999999</v>
      </c>
      <c r="CJ150">
        <v>37.870199999999997</v>
      </c>
      <c r="CK150">
        <v>37.8947</v>
      </c>
      <c r="CL150">
        <v>19.834700000000002</v>
      </c>
      <c r="CM150">
        <v>43.222499999999997</v>
      </c>
      <c r="CN150">
        <v>0</v>
      </c>
      <c r="CO150">
        <v>35</v>
      </c>
      <c r="CP150">
        <v>410</v>
      </c>
      <c r="CQ150">
        <v>17</v>
      </c>
      <c r="CR150">
        <v>98.1631</v>
      </c>
      <c r="CS150">
        <v>104.709</v>
      </c>
    </row>
    <row r="151" spans="1:97" x14ac:dyDescent="0.25">
      <c r="A151">
        <v>135</v>
      </c>
      <c r="B151">
        <v>1589553318.5</v>
      </c>
      <c r="C151">
        <v>11888.2000000477</v>
      </c>
      <c r="D151" t="s">
        <v>525</v>
      </c>
      <c r="E151" t="s">
        <v>526</v>
      </c>
      <c r="F151">
        <v>1589553309.87097</v>
      </c>
      <c r="G151">
        <f t="shared" si="58"/>
        <v>5.1669018955012591E-4</v>
      </c>
      <c r="H151">
        <f t="shared" si="59"/>
        <v>-2.340094135480506</v>
      </c>
      <c r="I151">
        <f t="shared" si="60"/>
        <v>412.21503225806498</v>
      </c>
      <c r="J151">
        <f t="shared" si="61"/>
        <v>662.18072532923941</v>
      </c>
      <c r="K151">
        <f t="shared" si="62"/>
        <v>67.602034841405626</v>
      </c>
      <c r="L151">
        <f t="shared" si="63"/>
        <v>42.083035502136461</v>
      </c>
      <c r="M151">
        <f t="shared" si="64"/>
        <v>1.3231944934538397E-2</v>
      </c>
      <c r="N151">
        <f t="shared" si="65"/>
        <v>2.7744330195292708</v>
      </c>
      <c r="O151">
        <f t="shared" si="66"/>
        <v>1.3196985868940655E-2</v>
      </c>
      <c r="P151">
        <f t="shared" si="67"/>
        <v>8.2512493467389956E-3</v>
      </c>
      <c r="Q151">
        <f t="shared" si="68"/>
        <v>-1.5321710656451602E-2</v>
      </c>
      <c r="R151">
        <f t="shared" si="69"/>
        <v>34.920294885811458</v>
      </c>
      <c r="S151">
        <f t="shared" si="70"/>
        <v>34.998125806451597</v>
      </c>
      <c r="T151">
        <f t="shared" si="71"/>
        <v>5.6477851529734142</v>
      </c>
      <c r="U151">
        <f t="shared" si="72"/>
        <v>31.698097589296324</v>
      </c>
      <c r="V151">
        <f t="shared" si="73"/>
        <v>1.7964725828820594</v>
      </c>
      <c r="W151">
        <f t="shared" si="74"/>
        <v>5.6674460598817902</v>
      </c>
      <c r="X151">
        <f t="shared" si="75"/>
        <v>3.8513125700913546</v>
      </c>
      <c r="Y151">
        <f t="shared" si="76"/>
        <v>-22.786037359160552</v>
      </c>
      <c r="Z151">
        <f t="shared" si="77"/>
        <v>9.3884996216768268</v>
      </c>
      <c r="AA151">
        <f t="shared" si="78"/>
        <v>0.79051503540740442</v>
      </c>
      <c r="AB151">
        <f t="shared" si="79"/>
        <v>-12.622344412732774</v>
      </c>
      <c r="AC151">
        <v>-1.2258860204468901E-3</v>
      </c>
      <c r="AD151">
        <v>2.3676948319877801E-2</v>
      </c>
      <c r="AE151">
        <v>2.6839175242884799</v>
      </c>
      <c r="AF151">
        <v>0</v>
      </c>
      <c r="AG151">
        <v>0</v>
      </c>
      <c r="AH151">
        <f t="shared" si="80"/>
        <v>1</v>
      </c>
      <c r="AI151">
        <f t="shared" si="81"/>
        <v>0</v>
      </c>
      <c r="AJ151">
        <f t="shared" si="82"/>
        <v>52495.51851607945</v>
      </c>
      <c r="AK151">
        <f t="shared" si="83"/>
        <v>-8.0176403225806395E-2</v>
      </c>
      <c r="AL151">
        <f t="shared" si="84"/>
        <v>-3.928643758064513E-2</v>
      </c>
      <c r="AM151">
        <f t="shared" si="85"/>
        <v>0.49</v>
      </c>
      <c r="AN151">
        <f t="shared" si="86"/>
        <v>0.39</v>
      </c>
      <c r="AO151">
        <v>5.25</v>
      </c>
      <c r="AP151">
        <v>0.5</v>
      </c>
      <c r="AQ151" t="s">
        <v>195</v>
      </c>
      <c r="AR151">
        <v>1589553309.87097</v>
      </c>
      <c r="AS151">
        <v>412.21503225806498</v>
      </c>
      <c r="AT151">
        <v>409.98161290322599</v>
      </c>
      <c r="AU151">
        <v>17.596948387096798</v>
      </c>
      <c r="AV151">
        <v>17.063980645161301</v>
      </c>
      <c r="AW151">
        <v>500.00954838709703</v>
      </c>
      <c r="AX151">
        <v>101.965516129032</v>
      </c>
      <c r="AY151">
        <v>0.12449080645161301</v>
      </c>
      <c r="AZ151">
        <v>35.060893548387099</v>
      </c>
      <c r="BA151">
        <v>34.998125806451597</v>
      </c>
      <c r="BB151">
        <v>35.3012709677419</v>
      </c>
      <c r="BC151">
        <v>9997.9838709677406</v>
      </c>
      <c r="BD151">
        <v>-8.0176403225806395E-2</v>
      </c>
      <c r="BE151">
        <v>0.29048145161290301</v>
      </c>
      <c r="BF151">
        <v>1589553283.5</v>
      </c>
      <c r="BG151" t="s">
        <v>518</v>
      </c>
      <c r="BH151">
        <v>23</v>
      </c>
      <c r="BI151">
        <v>-1.8859999999999999</v>
      </c>
      <c r="BJ151">
        <v>0.10299999999999999</v>
      </c>
      <c r="BK151">
        <v>410</v>
      </c>
      <c r="BL151">
        <v>17</v>
      </c>
      <c r="BM151">
        <v>0.34</v>
      </c>
      <c r="BN151">
        <v>7.0000000000000007E-2</v>
      </c>
      <c r="BO151">
        <v>2.2413811764705902</v>
      </c>
      <c r="BP151">
        <v>-9.8182479638008302E-2</v>
      </c>
      <c r="BQ151">
        <v>2.4125714102775499E-2</v>
      </c>
      <c r="BR151">
        <v>1</v>
      </c>
      <c r="BS151">
        <v>0.53539805882352898</v>
      </c>
      <c r="BT151">
        <v>-2.9754266063349102E-2</v>
      </c>
      <c r="BU151">
        <v>1.0046328788855899E-2</v>
      </c>
      <c r="BV151">
        <v>1</v>
      </c>
      <c r="BW151">
        <v>2</v>
      </c>
      <c r="BX151">
        <v>2</v>
      </c>
      <c r="BY151" t="s">
        <v>200</v>
      </c>
      <c r="BZ151">
        <v>100</v>
      </c>
      <c r="CA151">
        <v>100</v>
      </c>
      <c r="CB151">
        <v>-1.8859999999999999</v>
      </c>
      <c r="CC151">
        <v>0.10299999999999999</v>
      </c>
      <c r="CD151">
        <v>2</v>
      </c>
      <c r="CE151">
        <v>519.82000000000005</v>
      </c>
      <c r="CF151">
        <v>452.661</v>
      </c>
      <c r="CG151">
        <v>34.999899999999997</v>
      </c>
      <c r="CH151">
        <v>38.197299999999998</v>
      </c>
      <c r="CI151">
        <v>30.000699999999998</v>
      </c>
      <c r="CJ151">
        <v>37.879300000000001</v>
      </c>
      <c r="CK151">
        <v>37.902799999999999</v>
      </c>
      <c r="CL151">
        <v>19.8324</v>
      </c>
      <c r="CM151">
        <v>43.493499999999997</v>
      </c>
      <c r="CN151">
        <v>0</v>
      </c>
      <c r="CO151">
        <v>35</v>
      </c>
      <c r="CP151">
        <v>410</v>
      </c>
      <c r="CQ151">
        <v>17</v>
      </c>
      <c r="CR151">
        <v>98.161500000000004</v>
      </c>
      <c r="CS151">
        <v>104.708</v>
      </c>
    </row>
    <row r="152" spans="1:97" x14ac:dyDescent="0.25">
      <c r="A152">
        <v>136</v>
      </c>
      <c r="B152">
        <v>1589553323.5</v>
      </c>
      <c r="C152">
        <v>11893.2000000477</v>
      </c>
      <c r="D152" t="s">
        <v>527</v>
      </c>
      <c r="E152" t="s">
        <v>528</v>
      </c>
      <c r="F152">
        <v>1589553314.87097</v>
      </c>
      <c r="G152">
        <f t="shared" si="58"/>
        <v>5.1329827484077192E-4</v>
      </c>
      <c r="H152">
        <f t="shared" si="59"/>
        <v>-2.3159055146983887</v>
      </c>
      <c r="I152">
        <f t="shared" si="60"/>
        <v>412.21293548387098</v>
      </c>
      <c r="J152">
        <f t="shared" si="61"/>
        <v>661.23939001627809</v>
      </c>
      <c r="K152">
        <f t="shared" si="62"/>
        <v>67.506353863780518</v>
      </c>
      <c r="L152">
        <f t="shared" si="63"/>
        <v>42.083083237550156</v>
      </c>
      <c r="M152">
        <f t="shared" si="64"/>
        <v>1.3139174192321522E-2</v>
      </c>
      <c r="N152">
        <f t="shared" si="65"/>
        <v>2.7741087606896424</v>
      </c>
      <c r="O152">
        <f t="shared" si="66"/>
        <v>1.3104698905364141E-2</v>
      </c>
      <c r="P152">
        <f t="shared" si="67"/>
        <v>8.1935266882713458E-3</v>
      </c>
      <c r="Q152">
        <f t="shared" si="68"/>
        <v>-1.5942855931935476E-2</v>
      </c>
      <c r="R152">
        <f t="shared" si="69"/>
        <v>34.922453336054822</v>
      </c>
      <c r="S152">
        <f t="shared" si="70"/>
        <v>35.003167741935499</v>
      </c>
      <c r="T152">
        <f t="shared" si="71"/>
        <v>5.6493622592342847</v>
      </c>
      <c r="U152">
        <f t="shared" si="72"/>
        <v>31.694489490467969</v>
      </c>
      <c r="V152">
        <f t="shared" si="73"/>
        <v>1.7963928650433409</v>
      </c>
      <c r="W152">
        <f t="shared" si="74"/>
        <v>5.6678397220551577</v>
      </c>
      <c r="X152">
        <f t="shared" si="75"/>
        <v>3.8529693941909438</v>
      </c>
      <c r="Y152">
        <f t="shared" si="76"/>
        <v>-22.63645392047804</v>
      </c>
      <c r="Z152">
        <f t="shared" si="77"/>
        <v>8.8210126727147582</v>
      </c>
      <c r="AA152">
        <f t="shared" si="78"/>
        <v>0.74284202348490502</v>
      </c>
      <c r="AB152">
        <f t="shared" si="79"/>
        <v>-13.088542080210313</v>
      </c>
      <c r="AC152">
        <v>-1.22566243115248E-3</v>
      </c>
      <c r="AD152">
        <v>2.3672629882371898E-2</v>
      </c>
      <c r="AE152">
        <v>2.6836097745658298</v>
      </c>
      <c r="AF152">
        <v>0</v>
      </c>
      <c r="AG152">
        <v>0</v>
      </c>
      <c r="AH152">
        <f t="shared" si="80"/>
        <v>1</v>
      </c>
      <c r="AI152">
        <f t="shared" si="81"/>
        <v>0</v>
      </c>
      <c r="AJ152">
        <f t="shared" si="82"/>
        <v>52486.130856590949</v>
      </c>
      <c r="AK152">
        <f t="shared" si="83"/>
        <v>-8.3426770967741898E-2</v>
      </c>
      <c r="AL152">
        <f t="shared" si="84"/>
        <v>-4.0879117774193528E-2</v>
      </c>
      <c r="AM152">
        <f t="shared" si="85"/>
        <v>0.49</v>
      </c>
      <c r="AN152">
        <f t="shared" si="86"/>
        <v>0.39</v>
      </c>
      <c r="AO152">
        <v>5.25</v>
      </c>
      <c r="AP152">
        <v>0.5</v>
      </c>
      <c r="AQ152" t="s">
        <v>195</v>
      </c>
      <c r="AR152">
        <v>1589553314.87097</v>
      </c>
      <c r="AS152">
        <v>412.21293548387098</v>
      </c>
      <c r="AT152">
        <v>410.00345161290301</v>
      </c>
      <c r="AU152">
        <v>17.5960580645161</v>
      </c>
      <c r="AV152">
        <v>17.066590322580598</v>
      </c>
      <c r="AW152">
        <v>500.011161290323</v>
      </c>
      <c r="AX152">
        <v>101.96599999999999</v>
      </c>
      <c r="AY152">
        <v>0.124642032258065</v>
      </c>
      <c r="AZ152">
        <v>35.062148387096798</v>
      </c>
      <c r="BA152">
        <v>35.003167741935499</v>
      </c>
      <c r="BB152">
        <v>35.303287096774199</v>
      </c>
      <c r="BC152">
        <v>9996.1129032258104</v>
      </c>
      <c r="BD152">
        <v>-8.3426770967741898E-2</v>
      </c>
      <c r="BE152">
        <v>0.282605</v>
      </c>
      <c r="BF152">
        <v>1589553283.5</v>
      </c>
      <c r="BG152" t="s">
        <v>518</v>
      </c>
      <c r="BH152">
        <v>23</v>
      </c>
      <c r="BI152">
        <v>-1.8859999999999999</v>
      </c>
      <c r="BJ152">
        <v>0.10299999999999999</v>
      </c>
      <c r="BK152">
        <v>410</v>
      </c>
      <c r="BL152">
        <v>17</v>
      </c>
      <c r="BM152">
        <v>0.34</v>
      </c>
      <c r="BN152">
        <v>7.0000000000000007E-2</v>
      </c>
      <c r="BO152">
        <v>2.2230341176470598</v>
      </c>
      <c r="BP152">
        <v>-0.19552756561085999</v>
      </c>
      <c r="BQ152">
        <v>3.2177177527452902E-2</v>
      </c>
      <c r="BR152">
        <v>0</v>
      </c>
      <c r="BS152">
        <v>0.53475099999999998</v>
      </c>
      <c r="BT152">
        <v>-6.5339098642537494E-2</v>
      </c>
      <c r="BU152">
        <v>8.9649693896221901E-3</v>
      </c>
      <c r="BV152">
        <v>1</v>
      </c>
      <c r="BW152">
        <v>1</v>
      </c>
      <c r="BX152">
        <v>2</v>
      </c>
      <c r="BY152" t="s">
        <v>220</v>
      </c>
      <c r="BZ152">
        <v>100</v>
      </c>
      <c r="CA152">
        <v>100</v>
      </c>
      <c r="CB152">
        <v>-1.8859999999999999</v>
      </c>
      <c r="CC152">
        <v>0.10299999999999999</v>
      </c>
      <c r="CD152">
        <v>2</v>
      </c>
      <c r="CE152">
        <v>519.66800000000001</v>
      </c>
      <c r="CF152">
        <v>452.33199999999999</v>
      </c>
      <c r="CG152">
        <v>34.9998</v>
      </c>
      <c r="CH152">
        <v>38.205100000000002</v>
      </c>
      <c r="CI152">
        <v>30.000699999999998</v>
      </c>
      <c r="CJ152">
        <v>37.888199999999998</v>
      </c>
      <c r="CK152">
        <v>37.911999999999999</v>
      </c>
      <c r="CL152">
        <v>19.831099999999999</v>
      </c>
      <c r="CM152">
        <v>43.493499999999997</v>
      </c>
      <c r="CN152">
        <v>0</v>
      </c>
      <c r="CO152">
        <v>35</v>
      </c>
      <c r="CP152">
        <v>410</v>
      </c>
      <c r="CQ152">
        <v>17</v>
      </c>
      <c r="CR152">
        <v>98.160700000000006</v>
      </c>
      <c r="CS152">
        <v>104.708</v>
      </c>
    </row>
    <row r="153" spans="1:97" x14ac:dyDescent="0.25">
      <c r="A153">
        <v>137</v>
      </c>
      <c r="B153">
        <v>1589553684.5</v>
      </c>
      <c r="C153">
        <v>12254.2000000477</v>
      </c>
      <c r="D153" t="s">
        <v>530</v>
      </c>
      <c r="E153" t="s">
        <v>531</v>
      </c>
      <c r="F153">
        <v>1589553676.5387101</v>
      </c>
      <c r="G153">
        <f t="shared" si="58"/>
        <v>7.3891465012401898E-4</v>
      </c>
      <c r="H153">
        <f t="shared" si="59"/>
        <v>-1.9331897679585617</v>
      </c>
      <c r="I153">
        <f t="shared" si="60"/>
        <v>413.14354838709698</v>
      </c>
      <c r="J153">
        <f t="shared" si="61"/>
        <v>543.94224193086313</v>
      </c>
      <c r="K153">
        <f t="shared" si="62"/>
        <v>55.536416361685134</v>
      </c>
      <c r="L153">
        <f t="shared" si="63"/>
        <v>42.181890560516813</v>
      </c>
      <c r="M153">
        <f t="shared" si="64"/>
        <v>1.9386057286390718E-2</v>
      </c>
      <c r="N153">
        <f t="shared" si="65"/>
        <v>2.7968182418081406</v>
      </c>
      <c r="O153">
        <f t="shared" si="66"/>
        <v>1.9311714271467727E-2</v>
      </c>
      <c r="P153">
        <f t="shared" si="67"/>
        <v>1.2076476983191638E-2</v>
      </c>
      <c r="Q153">
        <f t="shared" si="68"/>
        <v>-1.3596234851612899E-2</v>
      </c>
      <c r="R153">
        <f t="shared" si="69"/>
        <v>34.926609094296083</v>
      </c>
      <c r="S153">
        <f t="shared" si="70"/>
        <v>34.993048387096799</v>
      </c>
      <c r="T153">
        <f t="shared" si="71"/>
        <v>5.6461973341543192</v>
      </c>
      <c r="U153">
        <f t="shared" si="72"/>
        <v>33.116654658977254</v>
      </c>
      <c r="V153">
        <f t="shared" si="73"/>
        <v>1.8836567618942113</v>
      </c>
      <c r="W153">
        <f t="shared" si="74"/>
        <v>5.6879439704625785</v>
      </c>
      <c r="X153">
        <f t="shared" si="75"/>
        <v>3.7625405722601082</v>
      </c>
      <c r="Y153">
        <f t="shared" si="76"/>
        <v>-32.586136070469237</v>
      </c>
      <c r="Z153">
        <f t="shared" si="77"/>
        <v>20.066660889672061</v>
      </c>
      <c r="AA153">
        <f t="shared" si="78"/>
        <v>1.6765877806209852</v>
      </c>
      <c r="AB153">
        <f t="shared" si="79"/>
        <v>-10.856483635027804</v>
      </c>
      <c r="AC153">
        <v>-1.22491709888436E-3</v>
      </c>
      <c r="AD153">
        <v>2.3658234422027899E-2</v>
      </c>
      <c r="AE153">
        <v>2.6825836221764301</v>
      </c>
      <c r="AF153">
        <v>0</v>
      </c>
      <c r="AG153">
        <v>0</v>
      </c>
      <c r="AH153">
        <f t="shared" si="80"/>
        <v>1</v>
      </c>
      <c r="AI153">
        <f t="shared" si="81"/>
        <v>0</v>
      </c>
      <c r="AJ153">
        <f t="shared" si="82"/>
        <v>52444.699478453273</v>
      </c>
      <c r="AK153">
        <f t="shared" si="83"/>
        <v>-7.1147225806451594E-2</v>
      </c>
      <c r="AL153">
        <f t="shared" si="84"/>
        <v>-3.4862140645161278E-2</v>
      </c>
      <c r="AM153">
        <f t="shared" si="85"/>
        <v>0.49</v>
      </c>
      <c r="AN153">
        <f t="shared" si="86"/>
        <v>0.39</v>
      </c>
      <c r="AO153">
        <v>9.65</v>
      </c>
      <c r="AP153">
        <v>0.5</v>
      </c>
      <c r="AQ153" t="s">
        <v>195</v>
      </c>
      <c r="AR153">
        <v>1589553676.5387101</v>
      </c>
      <c r="AS153">
        <v>413.14354838709698</v>
      </c>
      <c r="AT153">
        <v>410.00454838709697</v>
      </c>
      <c r="AU153">
        <v>18.449164516128999</v>
      </c>
      <c r="AV153">
        <v>17.0506483870968</v>
      </c>
      <c r="AW153">
        <v>500.45716129032297</v>
      </c>
      <c r="AX153">
        <v>101.969806451613</v>
      </c>
      <c r="AY153">
        <v>0.130034451612903</v>
      </c>
      <c r="AZ153">
        <v>35.126132258064501</v>
      </c>
      <c r="BA153">
        <v>34.993048387096799</v>
      </c>
      <c r="BB153">
        <v>35.336025806451602</v>
      </c>
      <c r="BC153">
        <v>9989.6612903225796</v>
      </c>
      <c r="BD153">
        <v>-7.1147225806451594E-2</v>
      </c>
      <c r="BE153">
        <v>0.28555864516128998</v>
      </c>
      <c r="BF153">
        <v>1589553669</v>
      </c>
      <c r="BG153" t="s">
        <v>532</v>
      </c>
      <c r="BH153">
        <v>24</v>
      </c>
      <c r="BI153">
        <v>-1.96</v>
      </c>
      <c r="BJ153">
        <v>0.1</v>
      </c>
      <c r="BK153">
        <v>410</v>
      </c>
      <c r="BL153">
        <v>17</v>
      </c>
      <c r="BM153">
        <v>0.19</v>
      </c>
      <c r="BN153">
        <v>0.03</v>
      </c>
      <c r="BO153">
        <v>1.92725640686275</v>
      </c>
      <c r="BP153">
        <v>14.5596491471854</v>
      </c>
      <c r="BQ153">
        <v>1.97833416182042</v>
      </c>
      <c r="BR153">
        <v>0</v>
      </c>
      <c r="BS153">
        <v>0.85129985707647005</v>
      </c>
      <c r="BT153">
        <v>6.5812464427345203</v>
      </c>
      <c r="BU153">
        <v>0.88631434133309805</v>
      </c>
      <c r="BV153">
        <v>0</v>
      </c>
      <c r="BW153">
        <v>0</v>
      </c>
      <c r="BX153">
        <v>2</v>
      </c>
      <c r="BY153" t="s">
        <v>197</v>
      </c>
      <c r="BZ153">
        <v>100</v>
      </c>
      <c r="CA153">
        <v>100</v>
      </c>
      <c r="CB153">
        <v>-1.96</v>
      </c>
      <c r="CC153">
        <v>0.1</v>
      </c>
      <c r="CD153">
        <v>2</v>
      </c>
      <c r="CE153">
        <v>520.18499999999995</v>
      </c>
      <c r="CF153">
        <v>448.19200000000001</v>
      </c>
      <c r="CG153">
        <v>34.999699999999997</v>
      </c>
      <c r="CH153">
        <v>38.665300000000002</v>
      </c>
      <c r="CI153">
        <v>30.000499999999999</v>
      </c>
      <c r="CJ153">
        <v>38.420299999999997</v>
      </c>
      <c r="CK153">
        <v>38.441899999999997</v>
      </c>
      <c r="CL153">
        <v>19.845400000000001</v>
      </c>
      <c r="CM153">
        <v>44.328000000000003</v>
      </c>
      <c r="CN153">
        <v>0</v>
      </c>
      <c r="CO153">
        <v>35</v>
      </c>
      <c r="CP153">
        <v>410</v>
      </c>
      <c r="CQ153">
        <v>17</v>
      </c>
      <c r="CR153">
        <v>98.112700000000004</v>
      </c>
      <c r="CS153">
        <v>104.63800000000001</v>
      </c>
    </row>
    <row r="154" spans="1:97" x14ac:dyDescent="0.25">
      <c r="A154">
        <v>138</v>
      </c>
      <c r="B154">
        <v>1589553689.5</v>
      </c>
      <c r="C154">
        <v>12259.2000000477</v>
      </c>
      <c r="D154" t="s">
        <v>533</v>
      </c>
      <c r="E154" t="s">
        <v>534</v>
      </c>
      <c r="F154">
        <v>1589553681.1580601</v>
      </c>
      <c r="G154">
        <f t="shared" si="58"/>
        <v>9.8216753538961257E-4</v>
      </c>
      <c r="H154">
        <f t="shared" si="59"/>
        <v>-2.5787186395431454</v>
      </c>
      <c r="I154">
        <f t="shared" si="60"/>
        <v>414.17441935483902</v>
      </c>
      <c r="J154">
        <f t="shared" si="61"/>
        <v>543.85748494323843</v>
      </c>
      <c r="K154">
        <f t="shared" si="62"/>
        <v>55.525385310228806</v>
      </c>
      <c r="L154">
        <f t="shared" si="63"/>
        <v>42.285331832323507</v>
      </c>
      <c r="M154">
        <f t="shared" si="64"/>
        <v>2.6126568695969445E-2</v>
      </c>
      <c r="N154">
        <f t="shared" si="65"/>
        <v>2.7972340501072153</v>
      </c>
      <c r="O154">
        <f t="shared" si="66"/>
        <v>2.5991754049145322E-2</v>
      </c>
      <c r="P154">
        <f t="shared" si="67"/>
        <v>1.6256900720561043E-2</v>
      </c>
      <c r="Q154">
        <f t="shared" si="68"/>
        <v>-1.563493526903225E-2</v>
      </c>
      <c r="R154">
        <f t="shared" si="69"/>
        <v>34.859941085774707</v>
      </c>
      <c r="S154">
        <f t="shared" si="70"/>
        <v>34.991312903225797</v>
      </c>
      <c r="T154">
        <f t="shared" si="71"/>
        <v>5.6456546998001418</v>
      </c>
      <c r="U154">
        <f t="shared" si="72"/>
        <v>33.948397525693927</v>
      </c>
      <c r="V154">
        <f t="shared" si="73"/>
        <v>1.930855209246674</v>
      </c>
      <c r="W154">
        <f t="shared" si="74"/>
        <v>5.6876181203701934</v>
      </c>
      <c r="X154">
        <f t="shared" si="75"/>
        <v>3.7147994905534678</v>
      </c>
      <c r="Y154">
        <f t="shared" si="76"/>
        <v>-43.313588310681915</v>
      </c>
      <c r="Z154">
        <f t="shared" si="77"/>
        <v>20.175207375872805</v>
      </c>
      <c r="AA154">
        <f t="shared" si="78"/>
        <v>1.6853836265766828</v>
      </c>
      <c r="AB154">
        <f t="shared" si="79"/>
        <v>-21.468632243501457</v>
      </c>
      <c r="AC154">
        <v>-1.22519992219404E-3</v>
      </c>
      <c r="AD154">
        <v>2.3663696914278699E-2</v>
      </c>
      <c r="AE154">
        <v>2.6829730546389401</v>
      </c>
      <c r="AF154">
        <v>0</v>
      </c>
      <c r="AG154">
        <v>0</v>
      </c>
      <c r="AH154">
        <f t="shared" si="80"/>
        <v>1</v>
      </c>
      <c r="AI154">
        <f t="shared" si="81"/>
        <v>0</v>
      </c>
      <c r="AJ154">
        <f t="shared" si="82"/>
        <v>52456.458079422337</v>
      </c>
      <c r="AK154">
        <f t="shared" si="83"/>
        <v>-8.1815464516129005E-2</v>
      </c>
      <c r="AL154">
        <f t="shared" si="84"/>
        <v>-4.0089577612903209E-2</v>
      </c>
      <c r="AM154">
        <f t="shared" si="85"/>
        <v>0.49</v>
      </c>
      <c r="AN154">
        <f t="shared" si="86"/>
        <v>0.39</v>
      </c>
      <c r="AO154">
        <v>9.65</v>
      </c>
      <c r="AP154">
        <v>0.5</v>
      </c>
      <c r="AQ154" t="s">
        <v>195</v>
      </c>
      <c r="AR154">
        <v>1589553681.1580601</v>
      </c>
      <c r="AS154">
        <v>414.17441935483902</v>
      </c>
      <c r="AT154">
        <v>409.984451612903</v>
      </c>
      <c r="AU154">
        <v>18.912251612903201</v>
      </c>
      <c r="AV154">
        <v>17.0533419354839</v>
      </c>
      <c r="AW154">
        <v>500.221612903226</v>
      </c>
      <c r="AX154">
        <v>101.968161290323</v>
      </c>
      <c r="AY154">
        <v>0.12730829032258101</v>
      </c>
      <c r="AZ154">
        <v>35.125096774193501</v>
      </c>
      <c r="BA154">
        <v>34.991312903225797</v>
      </c>
      <c r="BB154">
        <v>35.334387096774201</v>
      </c>
      <c r="BC154">
        <v>9992.1290322580608</v>
      </c>
      <c r="BD154">
        <v>-8.1815464516129005E-2</v>
      </c>
      <c r="BE154">
        <v>0.29558654838709703</v>
      </c>
      <c r="BF154">
        <v>1589553669</v>
      </c>
      <c r="BG154" t="s">
        <v>532</v>
      </c>
      <c r="BH154">
        <v>24</v>
      </c>
      <c r="BI154">
        <v>-1.96</v>
      </c>
      <c r="BJ154">
        <v>0.1</v>
      </c>
      <c r="BK154">
        <v>410</v>
      </c>
      <c r="BL154">
        <v>17</v>
      </c>
      <c r="BM154">
        <v>0.19</v>
      </c>
      <c r="BN154">
        <v>0.03</v>
      </c>
      <c r="BO154">
        <v>2.6803242990196101</v>
      </c>
      <c r="BP154">
        <v>14.134408408455601</v>
      </c>
      <c r="BQ154">
        <v>1.9435137877045101</v>
      </c>
      <c r="BR154">
        <v>0</v>
      </c>
      <c r="BS154">
        <v>1.1893439357039199</v>
      </c>
      <c r="BT154">
        <v>6.2976952740301497</v>
      </c>
      <c r="BU154">
        <v>0.86354391593078605</v>
      </c>
      <c r="BV154">
        <v>0</v>
      </c>
      <c r="BW154">
        <v>0</v>
      </c>
      <c r="BX154">
        <v>2</v>
      </c>
      <c r="BY154" t="s">
        <v>197</v>
      </c>
      <c r="BZ154">
        <v>100</v>
      </c>
      <c r="CA154">
        <v>100</v>
      </c>
      <c r="CB154">
        <v>-1.96</v>
      </c>
      <c r="CC154">
        <v>0.1</v>
      </c>
      <c r="CD154">
        <v>2</v>
      </c>
      <c r="CE154">
        <v>520.38699999999994</v>
      </c>
      <c r="CF154">
        <v>448.185</v>
      </c>
      <c r="CG154">
        <v>34.999699999999997</v>
      </c>
      <c r="CH154">
        <v>38.670299999999997</v>
      </c>
      <c r="CI154">
        <v>30.000399999999999</v>
      </c>
      <c r="CJ154">
        <v>38.422199999999997</v>
      </c>
      <c r="CK154">
        <v>38.445</v>
      </c>
      <c r="CL154">
        <v>19.847899999999999</v>
      </c>
      <c r="CM154">
        <v>44.328000000000003</v>
      </c>
      <c r="CN154">
        <v>0</v>
      </c>
      <c r="CO154">
        <v>35</v>
      </c>
      <c r="CP154">
        <v>410</v>
      </c>
      <c r="CQ154">
        <v>17</v>
      </c>
      <c r="CR154">
        <v>98.111000000000004</v>
      </c>
      <c r="CS154">
        <v>104.63800000000001</v>
      </c>
    </row>
    <row r="155" spans="1:97" x14ac:dyDescent="0.25">
      <c r="A155">
        <v>139</v>
      </c>
      <c r="B155">
        <v>1589553694.5</v>
      </c>
      <c r="C155">
        <v>12264.2000000477</v>
      </c>
      <c r="D155" t="s">
        <v>535</v>
      </c>
      <c r="E155" t="s">
        <v>536</v>
      </c>
      <c r="F155">
        <v>1589553685.9516101</v>
      </c>
      <c r="G155">
        <f t="shared" si="58"/>
        <v>1.0135645021868654E-3</v>
      </c>
      <c r="H155">
        <f t="shared" si="59"/>
        <v>-2.6535586676992411</v>
      </c>
      <c r="I155">
        <f t="shared" si="60"/>
        <v>414.29080645161298</v>
      </c>
      <c r="J155">
        <f t="shared" si="61"/>
        <v>543.28785841475656</v>
      </c>
      <c r="K155">
        <f t="shared" si="62"/>
        <v>55.466888889067214</v>
      </c>
      <c r="L155">
        <f t="shared" si="63"/>
        <v>42.296955054848162</v>
      </c>
      <c r="M155">
        <f t="shared" si="64"/>
        <v>2.7017413601738875E-2</v>
      </c>
      <c r="N155">
        <f t="shared" si="65"/>
        <v>2.7984160876067028</v>
      </c>
      <c r="O155">
        <f t="shared" si="66"/>
        <v>2.6873336497049739E-2</v>
      </c>
      <c r="P155">
        <f t="shared" si="67"/>
        <v>1.6808715883977948E-2</v>
      </c>
      <c r="Q155">
        <f t="shared" si="68"/>
        <v>-1.9323926586774235E-2</v>
      </c>
      <c r="R155">
        <f t="shared" si="69"/>
        <v>34.850203344405386</v>
      </c>
      <c r="S155">
        <f t="shared" si="70"/>
        <v>34.988767741935497</v>
      </c>
      <c r="T155">
        <f t="shared" si="71"/>
        <v>5.6448589853000088</v>
      </c>
      <c r="U155">
        <f t="shared" si="72"/>
        <v>34.062433785754017</v>
      </c>
      <c r="V155">
        <f t="shared" si="73"/>
        <v>1.9371966322675545</v>
      </c>
      <c r="W155">
        <f t="shared" si="74"/>
        <v>5.6871938289910196</v>
      </c>
      <c r="X155">
        <f t="shared" si="75"/>
        <v>3.7076623530324544</v>
      </c>
      <c r="Y155">
        <f t="shared" si="76"/>
        <v>-44.698194546440767</v>
      </c>
      <c r="Z155">
        <f t="shared" si="77"/>
        <v>20.364288065700016</v>
      </c>
      <c r="AA155">
        <f t="shared" si="78"/>
        <v>1.7004281225024993</v>
      </c>
      <c r="AB155">
        <f t="shared" si="79"/>
        <v>-22.652802284825029</v>
      </c>
      <c r="AC155">
        <v>-1.22600414134094E-3</v>
      </c>
      <c r="AD155">
        <v>2.36792297247207E-2</v>
      </c>
      <c r="AE155">
        <v>2.6840800914151699</v>
      </c>
      <c r="AF155">
        <v>0</v>
      </c>
      <c r="AG155">
        <v>0</v>
      </c>
      <c r="AH155">
        <f t="shared" si="80"/>
        <v>1</v>
      </c>
      <c r="AI155">
        <f t="shared" si="81"/>
        <v>0</v>
      </c>
      <c r="AJ155">
        <f t="shared" si="82"/>
        <v>52489.707994996243</v>
      </c>
      <c r="AK155">
        <f t="shared" si="83"/>
        <v>-0.10111944838709699</v>
      </c>
      <c r="AL155">
        <f t="shared" si="84"/>
        <v>-4.9548529709677526E-2</v>
      </c>
      <c r="AM155">
        <f t="shared" si="85"/>
        <v>0.49</v>
      </c>
      <c r="AN155">
        <f t="shared" si="86"/>
        <v>0.39</v>
      </c>
      <c r="AO155">
        <v>9.65</v>
      </c>
      <c r="AP155">
        <v>0.5</v>
      </c>
      <c r="AQ155" t="s">
        <v>195</v>
      </c>
      <c r="AR155">
        <v>1589553685.9516101</v>
      </c>
      <c r="AS155">
        <v>414.29080645161298</v>
      </c>
      <c r="AT155">
        <v>409.97990322580603</v>
      </c>
      <c r="AU155">
        <v>18.9744806451613</v>
      </c>
      <c r="AV155">
        <v>17.055435483871001</v>
      </c>
      <c r="AW155">
        <v>500.004387096774</v>
      </c>
      <c r="AX155">
        <v>101.967774193548</v>
      </c>
      <c r="AY155">
        <v>0.12706932258064499</v>
      </c>
      <c r="AZ155">
        <v>35.123748387096803</v>
      </c>
      <c r="BA155">
        <v>34.988767741935497</v>
      </c>
      <c r="BB155">
        <v>35.333193548387101</v>
      </c>
      <c r="BC155">
        <v>9998.72580645161</v>
      </c>
      <c r="BD155">
        <v>-0.10111944838709699</v>
      </c>
      <c r="BE155">
        <v>0.29817551612903198</v>
      </c>
      <c r="BF155">
        <v>1589553669</v>
      </c>
      <c r="BG155" t="s">
        <v>532</v>
      </c>
      <c r="BH155">
        <v>24</v>
      </c>
      <c r="BI155">
        <v>-1.96</v>
      </c>
      <c r="BJ155">
        <v>0.1</v>
      </c>
      <c r="BK155">
        <v>410</v>
      </c>
      <c r="BL155">
        <v>17</v>
      </c>
      <c r="BM155">
        <v>0.19</v>
      </c>
      <c r="BN155">
        <v>0.03</v>
      </c>
      <c r="BO155">
        <v>3.5216267372549002</v>
      </c>
      <c r="BP155">
        <v>9.0041246175403806</v>
      </c>
      <c r="BQ155">
        <v>1.4895539812577601</v>
      </c>
      <c r="BR155">
        <v>0</v>
      </c>
      <c r="BS155">
        <v>1.5648763972725499</v>
      </c>
      <c r="BT155">
        <v>3.9854446174566198</v>
      </c>
      <c r="BU155">
        <v>0.65778035854219297</v>
      </c>
      <c r="BV155">
        <v>0</v>
      </c>
      <c r="BW155">
        <v>0</v>
      </c>
      <c r="BX155">
        <v>2</v>
      </c>
      <c r="BY155" t="s">
        <v>197</v>
      </c>
      <c r="BZ155">
        <v>100</v>
      </c>
      <c r="CA155">
        <v>100</v>
      </c>
      <c r="CB155">
        <v>-1.96</v>
      </c>
      <c r="CC155">
        <v>0.1</v>
      </c>
      <c r="CD155">
        <v>2</v>
      </c>
      <c r="CE155">
        <v>520.45799999999997</v>
      </c>
      <c r="CF155">
        <v>448.14600000000002</v>
      </c>
      <c r="CG155">
        <v>34.9998</v>
      </c>
      <c r="CH155">
        <v>38.675800000000002</v>
      </c>
      <c r="CI155">
        <v>30.000399999999999</v>
      </c>
      <c r="CJ155">
        <v>38.425899999999999</v>
      </c>
      <c r="CK155">
        <v>38.450800000000001</v>
      </c>
      <c r="CL155">
        <v>19.851299999999998</v>
      </c>
      <c r="CM155">
        <v>44.328000000000003</v>
      </c>
      <c r="CN155">
        <v>0</v>
      </c>
      <c r="CO155">
        <v>35</v>
      </c>
      <c r="CP155">
        <v>410</v>
      </c>
      <c r="CQ155">
        <v>17</v>
      </c>
      <c r="CR155">
        <v>98.109899999999996</v>
      </c>
      <c r="CS155">
        <v>104.637</v>
      </c>
    </row>
    <row r="156" spans="1:97" x14ac:dyDescent="0.25">
      <c r="A156">
        <v>140</v>
      </c>
      <c r="B156">
        <v>1589553699.5</v>
      </c>
      <c r="C156">
        <v>12269.2000000477</v>
      </c>
      <c r="D156" t="s">
        <v>537</v>
      </c>
      <c r="E156" t="s">
        <v>538</v>
      </c>
      <c r="F156">
        <v>1589553690.88065</v>
      </c>
      <c r="G156">
        <f t="shared" si="58"/>
        <v>1.012794520684313E-3</v>
      </c>
      <c r="H156">
        <f t="shared" si="59"/>
        <v>-2.6505157818949683</v>
      </c>
      <c r="I156">
        <f t="shared" si="60"/>
        <v>414.27432258064499</v>
      </c>
      <c r="J156">
        <f t="shared" si="61"/>
        <v>543.23170777701114</v>
      </c>
      <c r="K156">
        <f t="shared" si="62"/>
        <v>55.462283824853628</v>
      </c>
      <c r="L156">
        <f t="shared" si="63"/>
        <v>42.296132076569187</v>
      </c>
      <c r="M156">
        <f t="shared" si="64"/>
        <v>2.6992691240221651E-2</v>
      </c>
      <c r="N156">
        <f t="shared" si="65"/>
        <v>2.7994712648302755</v>
      </c>
      <c r="O156">
        <f t="shared" si="66"/>
        <v>2.6848930828635022E-2</v>
      </c>
      <c r="P156">
        <f t="shared" si="67"/>
        <v>1.6793434110524939E-2</v>
      </c>
      <c r="Q156">
        <f t="shared" si="68"/>
        <v>-2.0101879891935497E-2</v>
      </c>
      <c r="R156">
        <f t="shared" si="69"/>
        <v>34.850362649623939</v>
      </c>
      <c r="S156">
        <f t="shared" si="70"/>
        <v>34.9909258064516</v>
      </c>
      <c r="T156">
        <f t="shared" si="71"/>
        <v>5.6455336722977956</v>
      </c>
      <c r="U156">
        <f t="shared" si="72"/>
        <v>34.063735214338891</v>
      </c>
      <c r="V156">
        <f t="shared" si="73"/>
        <v>1.9372557796988783</v>
      </c>
      <c r="W156">
        <f t="shared" si="74"/>
        <v>5.6871501833521885</v>
      </c>
      <c r="X156">
        <f t="shared" si="75"/>
        <v>3.7082778925989173</v>
      </c>
      <c r="Y156">
        <f t="shared" si="76"/>
        <v>-44.664238362178203</v>
      </c>
      <c r="Z156">
        <f t="shared" si="77"/>
        <v>20.025325808164748</v>
      </c>
      <c r="AA156">
        <f t="shared" si="78"/>
        <v>1.6715107815751913</v>
      </c>
      <c r="AB156">
        <f t="shared" si="79"/>
        <v>-22.987503652330201</v>
      </c>
      <c r="AC156">
        <v>-1.22672232948244E-3</v>
      </c>
      <c r="AD156">
        <v>2.36931009192906E-2</v>
      </c>
      <c r="AE156">
        <v>2.6850682910863499</v>
      </c>
      <c r="AF156">
        <v>0</v>
      </c>
      <c r="AG156">
        <v>0</v>
      </c>
      <c r="AH156">
        <f t="shared" si="80"/>
        <v>1</v>
      </c>
      <c r="AI156">
        <f t="shared" si="81"/>
        <v>0</v>
      </c>
      <c r="AJ156">
        <f t="shared" si="82"/>
        <v>52519.267167216982</v>
      </c>
      <c r="AK156">
        <f t="shared" si="83"/>
        <v>-0.105190370967742</v>
      </c>
      <c r="AL156">
        <f t="shared" si="84"/>
        <v>-5.1543281774193581E-2</v>
      </c>
      <c r="AM156">
        <f t="shared" si="85"/>
        <v>0.49</v>
      </c>
      <c r="AN156">
        <f t="shared" si="86"/>
        <v>0.39</v>
      </c>
      <c r="AO156">
        <v>9.65</v>
      </c>
      <c r="AP156">
        <v>0.5</v>
      </c>
      <c r="AQ156" t="s">
        <v>195</v>
      </c>
      <c r="AR156">
        <v>1589553690.88065</v>
      </c>
      <c r="AS156">
        <v>414.27432258064499</v>
      </c>
      <c r="AT156">
        <v>409.96877419354797</v>
      </c>
      <c r="AU156">
        <v>18.974674193548399</v>
      </c>
      <c r="AV156">
        <v>17.0571451612903</v>
      </c>
      <c r="AW156">
        <v>500.01948387096797</v>
      </c>
      <c r="AX156">
        <v>101.969935483871</v>
      </c>
      <c r="AY156">
        <v>0.126983806451613</v>
      </c>
      <c r="AZ156">
        <v>35.123609677419402</v>
      </c>
      <c r="BA156">
        <v>34.9909258064516</v>
      </c>
      <c r="BB156">
        <v>35.332467741935503</v>
      </c>
      <c r="BC156">
        <v>10004.370967741899</v>
      </c>
      <c r="BD156">
        <v>-0.105190370967742</v>
      </c>
      <c r="BE156">
        <v>0.298759</v>
      </c>
      <c r="BF156">
        <v>1589553669</v>
      </c>
      <c r="BG156" t="s">
        <v>532</v>
      </c>
      <c r="BH156">
        <v>24</v>
      </c>
      <c r="BI156">
        <v>-1.96</v>
      </c>
      <c r="BJ156">
        <v>0.1</v>
      </c>
      <c r="BK156">
        <v>410</v>
      </c>
      <c r="BL156">
        <v>17</v>
      </c>
      <c r="BM156">
        <v>0.19</v>
      </c>
      <c r="BN156">
        <v>0.03</v>
      </c>
      <c r="BO156">
        <v>4.2314158823529402</v>
      </c>
      <c r="BP156">
        <v>0.95923621217473198</v>
      </c>
      <c r="BQ156">
        <v>0.30113844002304901</v>
      </c>
      <c r="BR156">
        <v>0</v>
      </c>
      <c r="BS156">
        <v>1.8815166666666701</v>
      </c>
      <c r="BT156">
        <v>0.47799988865660797</v>
      </c>
      <c r="BU156">
        <v>0.13841797597567501</v>
      </c>
      <c r="BV156">
        <v>0</v>
      </c>
      <c r="BW156">
        <v>0</v>
      </c>
      <c r="BX156">
        <v>2</v>
      </c>
      <c r="BY156" t="s">
        <v>197</v>
      </c>
      <c r="BZ156">
        <v>100</v>
      </c>
      <c r="CA156">
        <v>100</v>
      </c>
      <c r="CB156">
        <v>-1.96</v>
      </c>
      <c r="CC156">
        <v>0.1</v>
      </c>
      <c r="CD156">
        <v>2</v>
      </c>
      <c r="CE156">
        <v>520.399</v>
      </c>
      <c r="CF156">
        <v>448.31700000000001</v>
      </c>
      <c r="CG156">
        <v>34.999699999999997</v>
      </c>
      <c r="CH156">
        <v>38.680799999999998</v>
      </c>
      <c r="CI156">
        <v>30.000399999999999</v>
      </c>
      <c r="CJ156">
        <v>38.4313</v>
      </c>
      <c r="CK156">
        <v>38.455300000000001</v>
      </c>
      <c r="CL156">
        <v>19.8461</v>
      </c>
      <c r="CM156">
        <v>44.328000000000003</v>
      </c>
      <c r="CN156">
        <v>0</v>
      </c>
      <c r="CO156">
        <v>35</v>
      </c>
      <c r="CP156">
        <v>410</v>
      </c>
      <c r="CQ156">
        <v>17</v>
      </c>
      <c r="CR156">
        <v>98.110399999999998</v>
      </c>
      <c r="CS156">
        <v>104.636</v>
      </c>
    </row>
    <row r="157" spans="1:97" x14ac:dyDescent="0.25">
      <c r="A157">
        <v>141</v>
      </c>
      <c r="B157">
        <v>1589553704.5</v>
      </c>
      <c r="C157">
        <v>12274.2000000477</v>
      </c>
      <c r="D157" t="s">
        <v>539</v>
      </c>
      <c r="E157" t="s">
        <v>540</v>
      </c>
      <c r="F157">
        <v>1589553695.88065</v>
      </c>
      <c r="G157">
        <f t="shared" si="58"/>
        <v>1.01216632227474E-3</v>
      </c>
      <c r="H157">
        <f t="shared" si="59"/>
        <v>-2.6348362059473467</v>
      </c>
      <c r="I157">
        <f t="shared" si="60"/>
        <v>414.265193548387</v>
      </c>
      <c r="J157">
        <f t="shared" si="61"/>
        <v>542.46950877666836</v>
      </c>
      <c r="K157">
        <f t="shared" si="62"/>
        <v>55.386182641024043</v>
      </c>
      <c r="L157">
        <f t="shared" si="63"/>
        <v>42.296511233290879</v>
      </c>
      <c r="M157">
        <f t="shared" si="64"/>
        <v>2.696322325958847E-2</v>
      </c>
      <c r="N157">
        <f t="shared" si="65"/>
        <v>2.7988646664457102</v>
      </c>
      <c r="O157">
        <f t="shared" si="66"/>
        <v>2.6819744752672531E-2</v>
      </c>
      <c r="P157">
        <f t="shared" si="67"/>
        <v>1.6775167665732667E-2</v>
      </c>
      <c r="Q157">
        <f t="shared" si="68"/>
        <v>-1.8702880559999999E-2</v>
      </c>
      <c r="R157">
        <f t="shared" si="69"/>
        <v>34.851021587559813</v>
      </c>
      <c r="S157">
        <f t="shared" si="70"/>
        <v>34.996941935483903</v>
      </c>
      <c r="T157">
        <f t="shared" si="71"/>
        <v>5.6474148962328545</v>
      </c>
      <c r="U157">
        <f t="shared" si="72"/>
        <v>34.063880466512991</v>
      </c>
      <c r="V157">
        <f t="shared" si="73"/>
        <v>1.937321436027944</v>
      </c>
      <c r="W157">
        <f t="shared" si="74"/>
        <v>5.687318677425659</v>
      </c>
      <c r="X157">
        <f t="shared" si="75"/>
        <v>3.7100934602049103</v>
      </c>
      <c r="Y157">
        <f t="shared" si="76"/>
        <v>-44.636534812316036</v>
      </c>
      <c r="Z157">
        <f t="shared" si="77"/>
        <v>19.193998998995056</v>
      </c>
      <c r="AA157">
        <f t="shared" si="78"/>
        <v>1.6025184071627243</v>
      </c>
      <c r="AB157">
        <f t="shared" si="79"/>
        <v>-23.858720286718253</v>
      </c>
      <c r="AC157">
        <v>-1.22630942642174E-3</v>
      </c>
      <c r="AD157">
        <v>2.3685126047021599E-2</v>
      </c>
      <c r="AE157">
        <v>2.6845001996539102</v>
      </c>
      <c r="AF157">
        <v>0</v>
      </c>
      <c r="AG157">
        <v>0</v>
      </c>
      <c r="AH157">
        <f t="shared" si="80"/>
        <v>1</v>
      </c>
      <c r="AI157">
        <f t="shared" si="81"/>
        <v>0</v>
      </c>
      <c r="AJ157">
        <f t="shared" si="82"/>
        <v>52502.288552571517</v>
      </c>
      <c r="AK157">
        <f t="shared" si="83"/>
        <v>-9.7869600000000001E-2</v>
      </c>
      <c r="AL157">
        <f t="shared" si="84"/>
        <v>-4.7956103999999999E-2</v>
      </c>
      <c r="AM157">
        <f t="shared" si="85"/>
        <v>0.49</v>
      </c>
      <c r="AN157">
        <f t="shared" si="86"/>
        <v>0.39</v>
      </c>
      <c r="AO157">
        <v>9.65</v>
      </c>
      <c r="AP157">
        <v>0.5</v>
      </c>
      <c r="AQ157" t="s">
        <v>195</v>
      </c>
      <c r="AR157">
        <v>1589553695.88065</v>
      </c>
      <c r="AS157">
        <v>414.265193548387</v>
      </c>
      <c r="AT157">
        <v>409.98932258064502</v>
      </c>
      <c r="AU157">
        <v>18.9747290322581</v>
      </c>
      <c r="AV157">
        <v>17.058361290322601</v>
      </c>
      <c r="AW157">
        <v>500.01212903225797</v>
      </c>
      <c r="AX157">
        <v>101.973096774194</v>
      </c>
      <c r="AY157">
        <v>0.12698764516128999</v>
      </c>
      <c r="AZ157">
        <v>35.124145161290301</v>
      </c>
      <c r="BA157">
        <v>34.996941935483903</v>
      </c>
      <c r="BB157">
        <v>35.332225806451603</v>
      </c>
      <c r="BC157">
        <v>10000.6935483871</v>
      </c>
      <c r="BD157">
        <v>-9.7869600000000001E-2</v>
      </c>
      <c r="BE157">
        <v>0.28916867741935498</v>
      </c>
      <c r="BF157">
        <v>1589553669</v>
      </c>
      <c r="BG157" t="s">
        <v>532</v>
      </c>
      <c r="BH157">
        <v>24</v>
      </c>
      <c r="BI157">
        <v>-1.96</v>
      </c>
      <c r="BJ157">
        <v>0.1</v>
      </c>
      <c r="BK157">
        <v>410</v>
      </c>
      <c r="BL157">
        <v>17</v>
      </c>
      <c r="BM157">
        <v>0.19</v>
      </c>
      <c r="BN157">
        <v>0.03</v>
      </c>
      <c r="BO157">
        <v>4.2846266666666697</v>
      </c>
      <c r="BP157">
        <v>-0.22993991408665401</v>
      </c>
      <c r="BQ157">
        <v>5.2801803135679802E-2</v>
      </c>
      <c r="BR157">
        <v>0</v>
      </c>
      <c r="BS157">
        <v>1.9176456862745099</v>
      </c>
      <c r="BT157">
        <v>-1.5464214379169901E-2</v>
      </c>
      <c r="BU157">
        <v>2.0615368861480101E-3</v>
      </c>
      <c r="BV157">
        <v>1</v>
      </c>
      <c r="BW157">
        <v>1</v>
      </c>
      <c r="BX157">
        <v>2</v>
      </c>
      <c r="BY157" t="s">
        <v>220</v>
      </c>
      <c r="BZ157">
        <v>100</v>
      </c>
      <c r="CA157">
        <v>100</v>
      </c>
      <c r="CB157">
        <v>-1.96</v>
      </c>
      <c r="CC157">
        <v>0.1</v>
      </c>
      <c r="CD157">
        <v>2</v>
      </c>
      <c r="CE157">
        <v>520.69600000000003</v>
      </c>
      <c r="CF157">
        <v>448.32100000000003</v>
      </c>
      <c r="CG157">
        <v>34.999699999999997</v>
      </c>
      <c r="CH157">
        <v>38.686</v>
      </c>
      <c r="CI157">
        <v>30.000499999999999</v>
      </c>
      <c r="CJ157">
        <v>38.436199999999999</v>
      </c>
      <c r="CK157">
        <v>38.4619</v>
      </c>
      <c r="CL157">
        <v>19.848099999999999</v>
      </c>
      <c r="CM157">
        <v>44.328000000000003</v>
      </c>
      <c r="CN157">
        <v>0</v>
      </c>
      <c r="CO157">
        <v>35</v>
      </c>
      <c r="CP157">
        <v>410</v>
      </c>
      <c r="CQ157">
        <v>17</v>
      </c>
      <c r="CR157">
        <v>98.109800000000007</v>
      </c>
      <c r="CS157">
        <v>104.636</v>
      </c>
    </row>
    <row r="158" spans="1:97" x14ac:dyDescent="0.25">
      <c r="A158">
        <v>142</v>
      </c>
      <c r="B158">
        <v>1589553709.5999999</v>
      </c>
      <c r="C158">
        <v>12279.2999999523</v>
      </c>
      <c r="D158" t="s">
        <v>541</v>
      </c>
      <c r="E158" t="s">
        <v>542</v>
      </c>
      <c r="F158">
        <v>1589553700.8774199</v>
      </c>
      <c r="G158">
        <f t="shared" si="58"/>
        <v>1.0115784049749589E-3</v>
      </c>
      <c r="H158">
        <f t="shared" si="59"/>
        <v>-2.6317425916197243</v>
      </c>
      <c r="I158">
        <f t="shared" si="60"/>
        <v>414.26561290322599</v>
      </c>
      <c r="J158">
        <f t="shared" si="61"/>
        <v>542.44596300102387</v>
      </c>
      <c r="K158">
        <f t="shared" si="62"/>
        <v>55.385678086122454</v>
      </c>
      <c r="L158">
        <f t="shared" si="63"/>
        <v>42.298004673997326</v>
      </c>
      <c r="M158">
        <f t="shared" si="64"/>
        <v>2.6932979533120259E-2</v>
      </c>
      <c r="N158">
        <f t="shared" si="65"/>
        <v>2.7994997706192151</v>
      </c>
      <c r="O158">
        <f t="shared" si="66"/>
        <v>2.6789854084241026E-2</v>
      </c>
      <c r="P158">
        <f t="shared" si="67"/>
        <v>1.6756454518916747E-2</v>
      </c>
      <c r="Q158">
        <f t="shared" si="68"/>
        <v>-1.5936389970967749E-2</v>
      </c>
      <c r="R158">
        <f t="shared" si="69"/>
        <v>34.854706554214573</v>
      </c>
      <c r="S158">
        <f t="shared" si="70"/>
        <v>35.0037290322581</v>
      </c>
      <c r="T158">
        <f t="shared" si="71"/>
        <v>5.649537853279802</v>
      </c>
      <c r="U158">
        <f t="shared" si="72"/>
        <v>34.058248843991151</v>
      </c>
      <c r="V158">
        <f t="shared" si="73"/>
        <v>1.9373710817213678</v>
      </c>
      <c r="W158">
        <f t="shared" si="74"/>
        <v>5.6884048577946063</v>
      </c>
      <c r="X158">
        <f t="shared" si="75"/>
        <v>3.7121667715584339</v>
      </c>
      <c r="Y158">
        <f t="shared" si="76"/>
        <v>-44.61060765939569</v>
      </c>
      <c r="Z158">
        <f t="shared" si="77"/>
        <v>18.69494105838768</v>
      </c>
      <c r="AA158">
        <f t="shared" si="78"/>
        <v>1.5605754572495663</v>
      </c>
      <c r="AB158">
        <f t="shared" si="79"/>
        <v>-24.371027533729414</v>
      </c>
      <c r="AC158">
        <v>-1.22674173512882E-3</v>
      </c>
      <c r="AD158">
        <v>2.3693475722884799E-2</v>
      </c>
      <c r="AE158">
        <v>2.6850949871229099</v>
      </c>
      <c r="AF158">
        <v>0</v>
      </c>
      <c r="AG158">
        <v>0</v>
      </c>
      <c r="AH158">
        <f t="shared" si="80"/>
        <v>1</v>
      </c>
      <c r="AI158">
        <f t="shared" si="81"/>
        <v>0</v>
      </c>
      <c r="AJ158">
        <f t="shared" si="82"/>
        <v>52519.525924348614</v>
      </c>
      <c r="AK158">
        <f t="shared" si="83"/>
        <v>-8.3392935483871E-2</v>
      </c>
      <c r="AL158">
        <f t="shared" si="84"/>
        <v>-4.0862538387096789E-2</v>
      </c>
      <c r="AM158">
        <f t="shared" si="85"/>
        <v>0.49</v>
      </c>
      <c r="AN158">
        <f t="shared" si="86"/>
        <v>0.39</v>
      </c>
      <c r="AO158">
        <v>9.65</v>
      </c>
      <c r="AP158">
        <v>0.5</v>
      </c>
      <c r="AQ158" t="s">
        <v>195</v>
      </c>
      <c r="AR158">
        <v>1589553700.8774199</v>
      </c>
      <c r="AS158">
        <v>414.26561290322599</v>
      </c>
      <c r="AT158">
        <v>409.995322580645</v>
      </c>
      <c r="AU158">
        <v>18.974564516129</v>
      </c>
      <c r="AV158">
        <v>17.059345161290299</v>
      </c>
      <c r="AW158">
        <v>500.021419354839</v>
      </c>
      <c r="AX158">
        <v>101.97664516128999</v>
      </c>
      <c r="AY158">
        <v>0.126940935483871</v>
      </c>
      <c r="AZ158">
        <v>35.127596774193599</v>
      </c>
      <c r="BA158">
        <v>35.0037290322581</v>
      </c>
      <c r="BB158">
        <v>35.336870967741902</v>
      </c>
      <c r="BC158">
        <v>10003.870967741899</v>
      </c>
      <c r="BD158">
        <v>-8.3392935483871E-2</v>
      </c>
      <c r="BE158">
        <v>0.28490229032258102</v>
      </c>
      <c r="BF158">
        <v>1589553669</v>
      </c>
      <c r="BG158" t="s">
        <v>532</v>
      </c>
      <c r="BH158">
        <v>24</v>
      </c>
      <c r="BI158">
        <v>-1.96</v>
      </c>
      <c r="BJ158">
        <v>0.1</v>
      </c>
      <c r="BK158">
        <v>410</v>
      </c>
      <c r="BL158">
        <v>17</v>
      </c>
      <c r="BM158">
        <v>0.19</v>
      </c>
      <c r="BN158">
        <v>0.03</v>
      </c>
      <c r="BO158">
        <v>4.2923170588235298</v>
      </c>
      <c r="BP158">
        <v>-0.18152545019677299</v>
      </c>
      <c r="BQ158">
        <v>5.4035033853106297E-2</v>
      </c>
      <c r="BR158">
        <v>0</v>
      </c>
      <c r="BS158">
        <v>1.91646901960784</v>
      </c>
      <c r="BT158">
        <v>-1.36621753230664E-2</v>
      </c>
      <c r="BU158">
        <v>1.88235590277544E-3</v>
      </c>
      <c r="BV158">
        <v>1</v>
      </c>
      <c r="BW158">
        <v>1</v>
      </c>
      <c r="BX158">
        <v>2</v>
      </c>
      <c r="BY158" t="s">
        <v>220</v>
      </c>
      <c r="BZ158">
        <v>100</v>
      </c>
      <c r="CA158">
        <v>100</v>
      </c>
      <c r="CB158">
        <v>-1.96</v>
      </c>
      <c r="CC158">
        <v>0.1</v>
      </c>
      <c r="CD158">
        <v>2</v>
      </c>
      <c r="CE158">
        <v>520.63300000000004</v>
      </c>
      <c r="CF158">
        <v>448.26400000000001</v>
      </c>
      <c r="CG158">
        <v>35.0002</v>
      </c>
      <c r="CH158">
        <v>38.6907</v>
      </c>
      <c r="CI158">
        <v>30.000399999999999</v>
      </c>
      <c r="CJ158">
        <v>38.440899999999999</v>
      </c>
      <c r="CK158">
        <v>38.467100000000002</v>
      </c>
      <c r="CL158">
        <v>19.848600000000001</v>
      </c>
      <c r="CM158">
        <v>44.328000000000003</v>
      </c>
      <c r="CN158">
        <v>0</v>
      </c>
      <c r="CO158">
        <v>35</v>
      </c>
      <c r="CP158">
        <v>410</v>
      </c>
      <c r="CQ158">
        <v>17</v>
      </c>
      <c r="CR158">
        <v>98.110600000000005</v>
      </c>
      <c r="CS158">
        <v>104.63500000000001</v>
      </c>
    </row>
    <row r="159" spans="1:97" x14ac:dyDescent="0.25">
      <c r="A159">
        <v>143</v>
      </c>
      <c r="B159">
        <v>1589554036.5999999</v>
      </c>
      <c r="C159">
        <v>12606.2999999523</v>
      </c>
      <c r="D159" t="s">
        <v>544</v>
      </c>
      <c r="E159" t="s">
        <v>545</v>
      </c>
      <c r="F159">
        <v>1589554028.5999999</v>
      </c>
      <c r="G159">
        <f t="shared" si="58"/>
        <v>5.7986422269840944E-4</v>
      </c>
      <c r="H159">
        <f t="shared" si="59"/>
        <v>-2.470371859600156</v>
      </c>
      <c r="I159">
        <f t="shared" si="60"/>
        <v>414.06506451612898</v>
      </c>
      <c r="J159">
        <f t="shared" si="61"/>
        <v>647.66695458103618</v>
      </c>
      <c r="K159">
        <f t="shared" si="62"/>
        <v>66.127383245941715</v>
      </c>
      <c r="L159">
        <f t="shared" si="63"/>
        <v>42.27641848382698</v>
      </c>
      <c r="M159">
        <f t="shared" si="64"/>
        <v>1.4849181502072543E-2</v>
      </c>
      <c r="N159">
        <f t="shared" si="65"/>
        <v>2.7989968360284303</v>
      </c>
      <c r="O159">
        <f t="shared" si="66"/>
        <v>1.4805555027013407E-2</v>
      </c>
      <c r="P159">
        <f t="shared" si="67"/>
        <v>9.2573808072160275E-3</v>
      </c>
      <c r="Q159">
        <f t="shared" si="68"/>
        <v>-6.0617718921290266E-3</v>
      </c>
      <c r="R159">
        <f t="shared" si="69"/>
        <v>35.014827961068917</v>
      </c>
      <c r="S159">
        <f t="shared" si="70"/>
        <v>35.126861290322601</v>
      </c>
      <c r="T159">
        <f t="shared" si="71"/>
        <v>5.6881733949015603</v>
      </c>
      <c r="U159">
        <f t="shared" si="72"/>
        <v>32.210891312817886</v>
      </c>
      <c r="V159">
        <f t="shared" si="73"/>
        <v>1.8367165934607093</v>
      </c>
      <c r="W159">
        <f t="shared" si="74"/>
        <v>5.7021601036225062</v>
      </c>
      <c r="X159">
        <f t="shared" si="75"/>
        <v>3.8514568014408512</v>
      </c>
      <c r="Y159">
        <f t="shared" si="76"/>
        <v>-25.572012220999856</v>
      </c>
      <c r="Z159">
        <f t="shared" si="77"/>
        <v>6.6994518009800608</v>
      </c>
      <c r="AA159">
        <f t="shared" si="78"/>
        <v>0.55979705566672056</v>
      </c>
      <c r="AB159">
        <f t="shared" si="79"/>
        <v>-18.318825136245202</v>
      </c>
      <c r="AC159">
        <v>-1.22664924188701E-3</v>
      </c>
      <c r="AD159">
        <v>2.3691689294399701E-2</v>
      </c>
      <c r="AE159">
        <v>2.6849677431040599</v>
      </c>
      <c r="AF159">
        <v>0</v>
      </c>
      <c r="AG159">
        <v>0</v>
      </c>
      <c r="AH159">
        <f t="shared" si="80"/>
        <v>1</v>
      </c>
      <c r="AI159">
        <f t="shared" si="81"/>
        <v>0</v>
      </c>
      <c r="AJ159">
        <f t="shared" si="82"/>
        <v>52508.174299722668</v>
      </c>
      <c r="AK159">
        <f t="shared" si="83"/>
        <v>-3.1720418064516101E-2</v>
      </c>
      <c r="AL159">
        <f t="shared" si="84"/>
        <v>-1.5543004851612889E-2</v>
      </c>
      <c r="AM159">
        <f t="shared" si="85"/>
        <v>0.49</v>
      </c>
      <c r="AN159">
        <f t="shared" si="86"/>
        <v>0.39</v>
      </c>
      <c r="AO159">
        <v>9.11</v>
      </c>
      <c r="AP159">
        <v>0.5</v>
      </c>
      <c r="AQ159" t="s">
        <v>195</v>
      </c>
      <c r="AR159">
        <v>1589554028.5999999</v>
      </c>
      <c r="AS159">
        <v>414.06506451612898</v>
      </c>
      <c r="AT159">
        <v>410.00470967741899</v>
      </c>
      <c r="AU159">
        <v>17.989229032258098</v>
      </c>
      <c r="AV159">
        <v>16.952538709677398</v>
      </c>
      <c r="AW159">
        <v>500.39377419354798</v>
      </c>
      <c r="AX159">
        <v>101.97125806451599</v>
      </c>
      <c r="AY159">
        <v>0.129648548387097</v>
      </c>
      <c r="AZ159">
        <v>35.171258064516103</v>
      </c>
      <c r="BA159">
        <v>35.126861290322601</v>
      </c>
      <c r="BB159">
        <v>35.385622580645197</v>
      </c>
      <c r="BC159">
        <v>10003.6451612903</v>
      </c>
      <c r="BD159">
        <v>-3.1720418064516101E-2</v>
      </c>
      <c r="BE159">
        <v>0.282605</v>
      </c>
      <c r="BF159">
        <v>1589554018.5999999</v>
      </c>
      <c r="BG159" t="s">
        <v>546</v>
      </c>
      <c r="BH159">
        <v>25</v>
      </c>
      <c r="BI159">
        <v>-1.9370000000000001</v>
      </c>
      <c r="BJ159">
        <v>0.10100000000000001</v>
      </c>
      <c r="BK159">
        <v>410</v>
      </c>
      <c r="BL159">
        <v>17</v>
      </c>
      <c r="BM159">
        <v>0.11</v>
      </c>
      <c r="BN159">
        <v>0.08</v>
      </c>
      <c r="BO159">
        <v>2.4818688407843101</v>
      </c>
      <c r="BP159">
        <v>15.5313466573244</v>
      </c>
      <c r="BQ159">
        <v>2.0949014313073002</v>
      </c>
      <c r="BR159">
        <v>0</v>
      </c>
      <c r="BS159">
        <v>0.63537843300392105</v>
      </c>
      <c r="BT159">
        <v>3.9497445144730698</v>
      </c>
      <c r="BU159">
        <v>0.53211707229190397</v>
      </c>
      <c r="BV159">
        <v>0</v>
      </c>
      <c r="BW159">
        <v>0</v>
      </c>
      <c r="BX159">
        <v>2</v>
      </c>
      <c r="BY159" t="s">
        <v>197</v>
      </c>
      <c r="BZ159">
        <v>100</v>
      </c>
      <c r="CA159">
        <v>100</v>
      </c>
      <c r="CB159">
        <v>-1.9370000000000001</v>
      </c>
      <c r="CC159">
        <v>0.10100000000000001</v>
      </c>
      <c r="CD159">
        <v>2</v>
      </c>
      <c r="CE159">
        <v>520.73599999999999</v>
      </c>
      <c r="CF159">
        <v>445.00599999999997</v>
      </c>
      <c r="CG159">
        <v>34.999499999999998</v>
      </c>
      <c r="CH159">
        <v>38.992699999999999</v>
      </c>
      <c r="CI159">
        <v>30.000499999999999</v>
      </c>
      <c r="CJ159">
        <v>38.776899999999998</v>
      </c>
      <c r="CK159">
        <v>38.803100000000001</v>
      </c>
      <c r="CL159">
        <v>19.859300000000001</v>
      </c>
      <c r="CM159">
        <v>45.153199999999998</v>
      </c>
      <c r="CN159">
        <v>0</v>
      </c>
      <c r="CO159">
        <v>35</v>
      </c>
      <c r="CP159">
        <v>410</v>
      </c>
      <c r="CQ159">
        <v>17</v>
      </c>
      <c r="CR159">
        <v>98.075000000000003</v>
      </c>
      <c r="CS159">
        <v>104.583</v>
      </c>
    </row>
    <row r="160" spans="1:97" x14ac:dyDescent="0.25">
      <c r="A160">
        <v>144</v>
      </c>
      <c r="B160">
        <v>1589554041.5999999</v>
      </c>
      <c r="C160">
        <v>12611.2999999523</v>
      </c>
      <c r="D160" t="s">
        <v>547</v>
      </c>
      <c r="E160" t="s">
        <v>548</v>
      </c>
      <c r="F160">
        <v>1589554033.2451601</v>
      </c>
      <c r="G160">
        <f t="shared" si="58"/>
        <v>6.404496883167278E-4</v>
      </c>
      <c r="H160">
        <f t="shared" si="59"/>
        <v>-2.7284546436051396</v>
      </c>
      <c r="I160">
        <f t="shared" si="60"/>
        <v>414.469290322581</v>
      </c>
      <c r="J160">
        <f t="shared" si="61"/>
        <v>647.37394208425576</v>
      </c>
      <c r="K160">
        <f t="shared" si="62"/>
        <v>66.096298145002706</v>
      </c>
      <c r="L160">
        <f t="shared" si="63"/>
        <v>42.316942348512931</v>
      </c>
      <c r="M160">
        <f t="shared" si="64"/>
        <v>1.6453800017051358E-2</v>
      </c>
      <c r="N160">
        <f t="shared" si="65"/>
        <v>2.7987234863793446</v>
      </c>
      <c r="O160">
        <f t="shared" si="66"/>
        <v>1.6400248601861126E-2</v>
      </c>
      <c r="P160">
        <f t="shared" si="67"/>
        <v>1.0254952152828024E-2</v>
      </c>
      <c r="Q160">
        <f t="shared" si="68"/>
        <v>-9.3929362271612978E-3</v>
      </c>
      <c r="R160">
        <f t="shared" si="69"/>
        <v>34.997896821647373</v>
      </c>
      <c r="S160">
        <f t="shared" si="70"/>
        <v>35.1257387096774</v>
      </c>
      <c r="T160">
        <f t="shared" si="71"/>
        <v>5.6878201252140208</v>
      </c>
      <c r="U160">
        <f t="shared" si="72"/>
        <v>32.407391464166054</v>
      </c>
      <c r="V160">
        <f t="shared" si="73"/>
        <v>1.8478646402387697</v>
      </c>
      <c r="W160">
        <f t="shared" si="74"/>
        <v>5.7019851236160619</v>
      </c>
      <c r="X160">
        <f t="shared" si="75"/>
        <v>3.8399554849752509</v>
      </c>
      <c r="Y160">
        <f t="shared" si="76"/>
        <v>-28.243831254767695</v>
      </c>
      <c r="Z160">
        <f t="shared" si="77"/>
        <v>6.7844611508050532</v>
      </c>
      <c r="AA160">
        <f t="shared" si="78"/>
        <v>0.56695106054193856</v>
      </c>
      <c r="AB160">
        <f t="shared" si="79"/>
        <v>-20.901811979647864</v>
      </c>
      <c r="AC160">
        <v>-1.2264631348335899E-3</v>
      </c>
      <c r="AD160">
        <v>2.3688094794574899E-2</v>
      </c>
      <c r="AE160">
        <v>2.6847116939331901</v>
      </c>
      <c r="AF160">
        <v>0</v>
      </c>
      <c r="AG160">
        <v>0</v>
      </c>
      <c r="AH160">
        <f t="shared" si="80"/>
        <v>1</v>
      </c>
      <c r="AI160">
        <f t="shared" si="81"/>
        <v>0</v>
      </c>
      <c r="AJ160">
        <f t="shared" si="82"/>
        <v>52500.610761701901</v>
      </c>
      <c r="AK160">
        <f t="shared" si="83"/>
        <v>-4.9151942580645203E-2</v>
      </c>
      <c r="AL160">
        <f t="shared" si="84"/>
        <v>-2.4084451864516149E-2</v>
      </c>
      <c r="AM160">
        <f t="shared" si="85"/>
        <v>0.49</v>
      </c>
      <c r="AN160">
        <f t="shared" si="86"/>
        <v>0.39</v>
      </c>
      <c r="AO160">
        <v>9.11</v>
      </c>
      <c r="AP160">
        <v>0.5</v>
      </c>
      <c r="AQ160" t="s">
        <v>195</v>
      </c>
      <c r="AR160">
        <v>1589554033.2451601</v>
      </c>
      <c r="AS160">
        <v>414.469290322581</v>
      </c>
      <c r="AT160">
        <v>409.98183870967699</v>
      </c>
      <c r="AU160">
        <v>18.098735483871</v>
      </c>
      <c r="AV160">
        <v>16.952993548387099</v>
      </c>
      <c r="AW160">
        <v>500.01658064516101</v>
      </c>
      <c r="AX160">
        <v>101.970419354839</v>
      </c>
      <c r="AY160">
        <v>0.12868264516128999</v>
      </c>
      <c r="AZ160">
        <v>35.170703225806399</v>
      </c>
      <c r="BA160">
        <v>35.1257387096774</v>
      </c>
      <c r="BB160">
        <v>35.383658064516098</v>
      </c>
      <c r="BC160">
        <v>10002.2096774194</v>
      </c>
      <c r="BD160">
        <v>-4.9151942580645203E-2</v>
      </c>
      <c r="BE160">
        <v>0.282605</v>
      </c>
      <c r="BF160">
        <v>1589554018.5999999</v>
      </c>
      <c r="BG160" t="s">
        <v>546</v>
      </c>
      <c r="BH160">
        <v>25</v>
      </c>
      <c r="BI160">
        <v>-1.9370000000000001</v>
      </c>
      <c r="BJ160">
        <v>0.10100000000000001</v>
      </c>
      <c r="BK160">
        <v>410</v>
      </c>
      <c r="BL160">
        <v>17</v>
      </c>
      <c r="BM160">
        <v>0.11</v>
      </c>
      <c r="BN160">
        <v>0.08</v>
      </c>
      <c r="BO160">
        <v>3.3590468074509801</v>
      </c>
      <c r="BP160">
        <v>11.614797012633501</v>
      </c>
      <c r="BQ160">
        <v>1.7735329507964399</v>
      </c>
      <c r="BR160">
        <v>0</v>
      </c>
      <c r="BS160">
        <v>0.85893810999999998</v>
      </c>
      <c r="BT160">
        <v>2.9691497777696698</v>
      </c>
      <c r="BU160">
        <v>0.451469719106672</v>
      </c>
      <c r="BV160">
        <v>0</v>
      </c>
      <c r="BW160">
        <v>0</v>
      </c>
      <c r="BX160">
        <v>2</v>
      </c>
      <c r="BY160" t="s">
        <v>197</v>
      </c>
      <c r="BZ160">
        <v>100</v>
      </c>
      <c r="CA160">
        <v>100</v>
      </c>
      <c r="CB160">
        <v>-1.9370000000000001</v>
      </c>
      <c r="CC160">
        <v>0.10100000000000001</v>
      </c>
      <c r="CD160">
        <v>2</v>
      </c>
      <c r="CE160">
        <v>520.89</v>
      </c>
      <c r="CF160">
        <v>445.17200000000003</v>
      </c>
      <c r="CG160">
        <v>34.999600000000001</v>
      </c>
      <c r="CH160">
        <v>38.997900000000001</v>
      </c>
      <c r="CI160">
        <v>30.000399999999999</v>
      </c>
      <c r="CJ160">
        <v>38.779400000000003</v>
      </c>
      <c r="CK160">
        <v>38.806800000000003</v>
      </c>
      <c r="CL160">
        <v>19.859500000000001</v>
      </c>
      <c r="CM160">
        <v>45.153199999999998</v>
      </c>
      <c r="CN160">
        <v>0</v>
      </c>
      <c r="CO160">
        <v>35</v>
      </c>
      <c r="CP160">
        <v>410</v>
      </c>
      <c r="CQ160">
        <v>17</v>
      </c>
      <c r="CR160">
        <v>98.074399999999997</v>
      </c>
      <c r="CS160">
        <v>104.58199999999999</v>
      </c>
    </row>
    <row r="161" spans="1:97" x14ac:dyDescent="0.25">
      <c r="A161">
        <v>145</v>
      </c>
      <c r="B161">
        <v>1589554046.5999999</v>
      </c>
      <c r="C161">
        <v>12616.2999999523</v>
      </c>
      <c r="D161" t="s">
        <v>549</v>
      </c>
      <c r="E161" t="s">
        <v>550</v>
      </c>
      <c r="F161">
        <v>1589554038.03548</v>
      </c>
      <c r="G161">
        <f t="shared" si="58"/>
        <v>6.3769448925119919E-4</v>
      </c>
      <c r="H161">
        <f t="shared" si="59"/>
        <v>-2.7142560990723656</v>
      </c>
      <c r="I161">
        <f t="shared" si="60"/>
        <v>414.44422580645198</v>
      </c>
      <c r="J161">
        <f t="shared" si="61"/>
        <v>647.06733146836416</v>
      </c>
      <c r="K161">
        <f t="shared" si="62"/>
        <v>66.065427136807529</v>
      </c>
      <c r="L161">
        <f t="shared" si="63"/>
        <v>42.314661041770457</v>
      </c>
      <c r="M161">
        <f t="shared" si="64"/>
        <v>1.6386406282620499E-2</v>
      </c>
      <c r="N161">
        <f t="shared" si="65"/>
        <v>2.7992060235206302</v>
      </c>
      <c r="O161">
        <f t="shared" si="66"/>
        <v>1.6333301015072566E-2</v>
      </c>
      <c r="P161">
        <f t="shared" si="67"/>
        <v>1.0213070009262006E-2</v>
      </c>
      <c r="Q161">
        <f t="shared" si="68"/>
        <v>-8.7153795878709729E-3</v>
      </c>
      <c r="R161">
        <f t="shared" si="69"/>
        <v>34.997471345274796</v>
      </c>
      <c r="S161">
        <f t="shared" si="70"/>
        <v>35.121822580645201</v>
      </c>
      <c r="T161">
        <f t="shared" si="71"/>
        <v>5.6865878911559102</v>
      </c>
      <c r="U161">
        <f t="shared" si="72"/>
        <v>32.401766241935078</v>
      </c>
      <c r="V161">
        <f t="shared" si="73"/>
        <v>1.8474212731689013</v>
      </c>
      <c r="W161">
        <f t="shared" si="74"/>
        <v>5.7016066944459585</v>
      </c>
      <c r="X161">
        <f t="shared" si="75"/>
        <v>3.8391666179870088</v>
      </c>
      <c r="Y161">
        <f t="shared" si="76"/>
        <v>-28.122326975977884</v>
      </c>
      <c r="Z161">
        <f t="shared" si="77"/>
        <v>7.1955240740821012</v>
      </c>
      <c r="AA161">
        <f t="shared" si="78"/>
        <v>0.60118336560480645</v>
      </c>
      <c r="AB161">
        <f t="shared" si="79"/>
        <v>-20.334334915878848</v>
      </c>
      <c r="AC161">
        <v>-1.2267916768675901E-3</v>
      </c>
      <c r="AD161">
        <v>2.36944403051935E-2</v>
      </c>
      <c r="AE161">
        <v>2.68516368986608</v>
      </c>
      <c r="AF161">
        <v>0</v>
      </c>
      <c r="AG161">
        <v>0</v>
      </c>
      <c r="AH161">
        <f t="shared" si="80"/>
        <v>1</v>
      </c>
      <c r="AI161">
        <f t="shared" si="81"/>
        <v>0</v>
      </c>
      <c r="AJ161">
        <f t="shared" si="82"/>
        <v>52514.317189635825</v>
      </c>
      <c r="AK161">
        <f t="shared" si="83"/>
        <v>-4.56063819354839E-2</v>
      </c>
      <c r="AL161">
        <f t="shared" si="84"/>
        <v>-2.234712714838711E-2</v>
      </c>
      <c r="AM161">
        <f t="shared" si="85"/>
        <v>0.49</v>
      </c>
      <c r="AN161">
        <f t="shared" si="86"/>
        <v>0.39</v>
      </c>
      <c r="AO161">
        <v>9.11</v>
      </c>
      <c r="AP161">
        <v>0.5</v>
      </c>
      <c r="AQ161" t="s">
        <v>195</v>
      </c>
      <c r="AR161">
        <v>1589554038.03548</v>
      </c>
      <c r="AS161">
        <v>414.44422580645198</v>
      </c>
      <c r="AT161">
        <v>409.98051612903203</v>
      </c>
      <c r="AU161">
        <v>18.094274193548401</v>
      </c>
      <c r="AV161">
        <v>16.953451612903201</v>
      </c>
      <c r="AW161">
        <v>500.01464516128999</v>
      </c>
      <c r="AX161">
        <v>101.971096774194</v>
      </c>
      <c r="AY161">
        <v>0.128675419354839</v>
      </c>
      <c r="AZ161">
        <v>35.169503225806501</v>
      </c>
      <c r="BA161">
        <v>35.121822580645201</v>
      </c>
      <c r="BB161">
        <v>35.382103225806397</v>
      </c>
      <c r="BC161">
        <v>10004.822580645199</v>
      </c>
      <c r="BD161">
        <v>-4.56063819354839E-2</v>
      </c>
      <c r="BE161">
        <v>0.282605</v>
      </c>
      <c r="BF161">
        <v>1589554018.5999999</v>
      </c>
      <c r="BG161" t="s">
        <v>546</v>
      </c>
      <c r="BH161">
        <v>25</v>
      </c>
      <c r="BI161">
        <v>-1.9370000000000001</v>
      </c>
      <c r="BJ161">
        <v>0.10100000000000001</v>
      </c>
      <c r="BK161">
        <v>410</v>
      </c>
      <c r="BL161">
        <v>17</v>
      </c>
      <c r="BM161">
        <v>0.11</v>
      </c>
      <c r="BN161">
        <v>0.08</v>
      </c>
      <c r="BO161">
        <v>4.2161694117647102</v>
      </c>
      <c r="BP161">
        <v>3.2223393665149902</v>
      </c>
      <c r="BQ161">
        <v>0.74263622909890603</v>
      </c>
      <c r="BR161">
        <v>0</v>
      </c>
      <c r="BS161">
        <v>1.07630605882353</v>
      </c>
      <c r="BT161">
        <v>0.81539147511290899</v>
      </c>
      <c r="BU161">
        <v>0.187454197989322</v>
      </c>
      <c r="BV161">
        <v>0</v>
      </c>
      <c r="BW161">
        <v>0</v>
      </c>
      <c r="BX161">
        <v>2</v>
      </c>
      <c r="BY161" t="s">
        <v>197</v>
      </c>
      <c r="BZ161">
        <v>100</v>
      </c>
      <c r="CA161">
        <v>100</v>
      </c>
      <c r="CB161">
        <v>-1.9370000000000001</v>
      </c>
      <c r="CC161">
        <v>0.10100000000000001</v>
      </c>
      <c r="CD161">
        <v>2</v>
      </c>
      <c r="CE161">
        <v>520.428</v>
      </c>
      <c r="CF161">
        <v>444.92899999999997</v>
      </c>
      <c r="CG161">
        <v>34.999200000000002</v>
      </c>
      <c r="CH161">
        <v>39.001800000000003</v>
      </c>
      <c r="CI161">
        <v>30.000399999999999</v>
      </c>
      <c r="CJ161">
        <v>38.783099999999997</v>
      </c>
      <c r="CK161">
        <v>38.810600000000001</v>
      </c>
      <c r="CL161">
        <v>19.861599999999999</v>
      </c>
      <c r="CM161">
        <v>45.153199999999998</v>
      </c>
      <c r="CN161">
        <v>0</v>
      </c>
      <c r="CO161">
        <v>35</v>
      </c>
      <c r="CP161">
        <v>410</v>
      </c>
      <c r="CQ161">
        <v>17</v>
      </c>
      <c r="CR161">
        <v>98.075900000000004</v>
      </c>
      <c r="CS161">
        <v>104.58199999999999</v>
      </c>
    </row>
    <row r="162" spans="1:97" x14ac:dyDescent="0.25">
      <c r="A162">
        <v>146</v>
      </c>
      <c r="B162">
        <v>1589554051.5999999</v>
      </c>
      <c r="C162">
        <v>12621.2999999523</v>
      </c>
      <c r="D162" t="s">
        <v>551</v>
      </c>
      <c r="E162" t="s">
        <v>552</v>
      </c>
      <c r="F162">
        <v>1589554042.9806399</v>
      </c>
      <c r="G162">
        <f t="shared" si="58"/>
        <v>6.3569597730181579E-4</v>
      </c>
      <c r="H162">
        <f t="shared" si="59"/>
        <v>-2.7083953016497198</v>
      </c>
      <c r="I162">
        <f t="shared" si="60"/>
        <v>414.44235483871</v>
      </c>
      <c r="J162">
        <f t="shared" si="61"/>
        <v>647.31829341841808</v>
      </c>
      <c r="K162">
        <f t="shared" si="62"/>
        <v>66.091182076213016</v>
      </c>
      <c r="L162">
        <f t="shared" si="63"/>
        <v>42.314554388832171</v>
      </c>
      <c r="M162">
        <f t="shared" si="64"/>
        <v>1.6334874689224781E-2</v>
      </c>
      <c r="N162">
        <f t="shared" si="65"/>
        <v>2.7980648363998366</v>
      </c>
      <c r="O162">
        <f t="shared" si="66"/>
        <v>1.6282080876229992E-2</v>
      </c>
      <c r="P162">
        <f t="shared" si="67"/>
        <v>1.0181029562918964E-2</v>
      </c>
      <c r="Q162">
        <f t="shared" si="68"/>
        <v>-8.4582218659354762E-3</v>
      </c>
      <c r="R162">
        <f t="shared" si="69"/>
        <v>34.995901921617211</v>
      </c>
      <c r="S162">
        <f t="shared" si="70"/>
        <v>35.120800000000003</v>
      </c>
      <c r="T162">
        <f t="shared" si="71"/>
        <v>5.6862661680764042</v>
      </c>
      <c r="U162">
        <f t="shared" si="72"/>
        <v>32.399285757259264</v>
      </c>
      <c r="V162">
        <f t="shared" si="73"/>
        <v>1.8470709004453079</v>
      </c>
      <c r="W162">
        <f t="shared" si="74"/>
        <v>5.7009617875031697</v>
      </c>
      <c r="X162">
        <f t="shared" si="75"/>
        <v>3.8391952676310961</v>
      </c>
      <c r="Y162">
        <f t="shared" si="76"/>
        <v>-28.034192599010076</v>
      </c>
      <c r="Z162">
        <f t="shared" si="77"/>
        <v>7.0383350399859808</v>
      </c>
      <c r="AA162">
        <f t="shared" si="78"/>
        <v>0.58828133051214671</v>
      </c>
      <c r="AB162">
        <f t="shared" si="79"/>
        <v>-20.416034450377886</v>
      </c>
      <c r="AC162">
        <v>-1.2260147733928501E-3</v>
      </c>
      <c r="AD162">
        <v>2.3679435073781899E-2</v>
      </c>
      <c r="AE162">
        <v>2.6840947235525801</v>
      </c>
      <c r="AF162">
        <v>0</v>
      </c>
      <c r="AG162">
        <v>0</v>
      </c>
      <c r="AH162">
        <f t="shared" si="80"/>
        <v>1</v>
      </c>
      <c r="AI162">
        <f t="shared" si="81"/>
        <v>0</v>
      </c>
      <c r="AJ162">
        <f t="shared" si="82"/>
        <v>52482.773442285921</v>
      </c>
      <c r="AK162">
        <f t="shared" si="83"/>
        <v>-4.4260710967741902E-2</v>
      </c>
      <c r="AL162">
        <f t="shared" si="84"/>
        <v>-2.168774837419353E-2</v>
      </c>
      <c r="AM162">
        <f t="shared" si="85"/>
        <v>0.49</v>
      </c>
      <c r="AN162">
        <f t="shared" si="86"/>
        <v>0.39</v>
      </c>
      <c r="AO162">
        <v>9.11</v>
      </c>
      <c r="AP162">
        <v>0.5</v>
      </c>
      <c r="AQ162" t="s">
        <v>195</v>
      </c>
      <c r="AR162">
        <v>1589554042.9806399</v>
      </c>
      <c r="AS162">
        <v>414.44235483871</v>
      </c>
      <c r="AT162">
        <v>409.98770967741899</v>
      </c>
      <c r="AU162">
        <v>18.090806451612899</v>
      </c>
      <c r="AV162">
        <v>16.9535290322581</v>
      </c>
      <c r="AW162">
        <v>500.00316129032302</v>
      </c>
      <c r="AX162">
        <v>101.971290322581</v>
      </c>
      <c r="AY162">
        <v>0.12868545161290301</v>
      </c>
      <c r="AZ162">
        <v>35.167458064516097</v>
      </c>
      <c r="BA162">
        <v>35.120800000000003</v>
      </c>
      <c r="BB162">
        <v>35.379335483871003</v>
      </c>
      <c r="BC162">
        <v>9998.4677419354794</v>
      </c>
      <c r="BD162">
        <v>-4.4260710967741902E-2</v>
      </c>
      <c r="BE162">
        <v>0.282605</v>
      </c>
      <c r="BF162">
        <v>1589554018.5999999</v>
      </c>
      <c r="BG162" t="s">
        <v>546</v>
      </c>
      <c r="BH162">
        <v>25</v>
      </c>
      <c r="BI162">
        <v>-1.9370000000000001</v>
      </c>
      <c r="BJ162">
        <v>0.10100000000000001</v>
      </c>
      <c r="BK162">
        <v>410</v>
      </c>
      <c r="BL162">
        <v>17</v>
      </c>
      <c r="BM162">
        <v>0.11</v>
      </c>
      <c r="BN162">
        <v>0.08</v>
      </c>
      <c r="BO162">
        <v>4.4778596078431399</v>
      </c>
      <c r="BP162">
        <v>-0.20625921906392899</v>
      </c>
      <c r="BQ162">
        <v>4.3802440032347401E-2</v>
      </c>
      <c r="BR162">
        <v>0</v>
      </c>
      <c r="BS162">
        <v>1.14162215686275</v>
      </c>
      <c r="BT162">
        <v>-5.2791892997512899E-2</v>
      </c>
      <c r="BU162">
        <v>6.6579748183119899E-3</v>
      </c>
      <c r="BV162">
        <v>1</v>
      </c>
      <c r="BW162">
        <v>1</v>
      </c>
      <c r="BX162">
        <v>2</v>
      </c>
      <c r="BY162" t="s">
        <v>220</v>
      </c>
      <c r="BZ162">
        <v>100</v>
      </c>
      <c r="CA162">
        <v>100</v>
      </c>
      <c r="CB162">
        <v>-1.9370000000000001</v>
      </c>
      <c r="CC162">
        <v>0.10100000000000001</v>
      </c>
      <c r="CD162">
        <v>2</v>
      </c>
      <c r="CE162">
        <v>520.99099999999999</v>
      </c>
      <c r="CF162">
        <v>445.13400000000001</v>
      </c>
      <c r="CG162">
        <v>34.999000000000002</v>
      </c>
      <c r="CH162">
        <v>39.006300000000003</v>
      </c>
      <c r="CI162">
        <v>30.000399999999999</v>
      </c>
      <c r="CJ162">
        <v>38.787599999999998</v>
      </c>
      <c r="CK162">
        <v>38.815100000000001</v>
      </c>
      <c r="CL162">
        <v>19.858599999999999</v>
      </c>
      <c r="CM162">
        <v>45.153199999999998</v>
      </c>
      <c r="CN162">
        <v>0</v>
      </c>
      <c r="CO162">
        <v>35</v>
      </c>
      <c r="CP162">
        <v>410</v>
      </c>
      <c r="CQ162">
        <v>17</v>
      </c>
      <c r="CR162">
        <v>98.075699999999998</v>
      </c>
      <c r="CS162">
        <v>104.58</v>
      </c>
    </row>
    <row r="163" spans="1:97" x14ac:dyDescent="0.25">
      <c r="A163">
        <v>147</v>
      </c>
      <c r="B163">
        <v>1589554056.5999999</v>
      </c>
      <c r="C163">
        <v>12626.2999999523</v>
      </c>
      <c r="D163" t="s">
        <v>553</v>
      </c>
      <c r="E163" t="s">
        <v>554</v>
      </c>
      <c r="F163">
        <v>1589554047.9806399</v>
      </c>
      <c r="G163">
        <f t="shared" si="58"/>
        <v>6.3381891880116511E-4</v>
      </c>
      <c r="H163">
        <f t="shared" si="59"/>
        <v>-2.7002003785922204</v>
      </c>
      <c r="I163">
        <f t="shared" si="60"/>
        <v>414.44983870967701</v>
      </c>
      <c r="J163">
        <f t="shared" si="61"/>
        <v>647.33397193081271</v>
      </c>
      <c r="K163">
        <f t="shared" si="62"/>
        <v>66.092050654581286</v>
      </c>
      <c r="L163">
        <f t="shared" si="63"/>
        <v>42.314849709001003</v>
      </c>
      <c r="M163">
        <f t="shared" si="64"/>
        <v>1.6284521031894865E-2</v>
      </c>
      <c r="N163">
        <f t="shared" si="65"/>
        <v>2.7978258202894524</v>
      </c>
      <c r="O163">
        <f t="shared" si="66"/>
        <v>1.6232047168986782E-2</v>
      </c>
      <c r="P163">
        <f t="shared" si="67"/>
        <v>1.0149729878408613E-2</v>
      </c>
      <c r="Q163">
        <f t="shared" si="68"/>
        <v>-8.8598721472258005E-3</v>
      </c>
      <c r="R163">
        <f t="shared" si="69"/>
        <v>34.996092352089526</v>
      </c>
      <c r="S163">
        <f t="shared" si="70"/>
        <v>35.1211032258065</v>
      </c>
      <c r="T163">
        <f t="shared" si="71"/>
        <v>5.6863615669611107</v>
      </c>
      <c r="U163">
        <f t="shared" si="72"/>
        <v>32.394074285723271</v>
      </c>
      <c r="V163">
        <f t="shared" si="73"/>
        <v>1.8467431534051171</v>
      </c>
      <c r="W163">
        <f t="shared" si="74"/>
        <v>5.7008671929205725</v>
      </c>
      <c r="X163">
        <f t="shared" si="75"/>
        <v>3.8396184135559936</v>
      </c>
      <c r="Y163">
        <f t="shared" si="76"/>
        <v>-27.951414319131381</v>
      </c>
      <c r="Z163">
        <f t="shared" si="77"/>
        <v>6.9467454114269582</v>
      </c>
      <c r="AA163">
        <f t="shared" si="78"/>
        <v>0.58067565586101466</v>
      </c>
      <c r="AB163">
        <f t="shared" si="79"/>
        <v>-20.432853123990633</v>
      </c>
      <c r="AC163">
        <v>-1.22585209396664E-3</v>
      </c>
      <c r="AD163">
        <v>2.3676293058698301E-2</v>
      </c>
      <c r="AE163">
        <v>2.6838708300923999</v>
      </c>
      <c r="AF163">
        <v>0</v>
      </c>
      <c r="AG163">
        <v>0</v>
      </c>
      <c r="AH163">
        <f t="shared" si="80"/>
        <v>1</v>
      </c>
      <c r="AI163">
        <f t="shared" si="81"/>
        <v>0</v>
      </c>
      <c r="AJ163">
        <f t="shared" si="82"/>
        <v>52476.119793164653</v>
      </c>
      <c r="AK163">
        <f t="shared" si="83"/>
        <v>-4.6362491612903199E-2</v>
      </c>
      <c r="AL163">
        <f t="shared" si="84"/>
        <v>-2.2717620890322567E-2</v>
      </c>
      <c r="AM163">
        <f t="shared" si="85"/>
        <v>0.49</v>
      </c>
      <c r="AN163">
        <f t="shared" si="86"/>
        <v>0.39</v>
      </c>
      <c r="AO163">
        <v>9.11</v>
      </c>
      <c r="AP163">
        <v>0.5</v>
      </c>
      <c r="AQ163" t="s">
        <v>195</v>
      </c>
      <c r="AR163">
        <v>1589554047.9806399</v>
      </c>
      <c r="AS163">
        <v>414.44983870967701</v>
      </c>
      <c r="AT163">
        <v>410.00874193548401</v>
      </c>
      <c r="AU163">
        <v>18.0877967741935</v>
      </c>
      <c r="AV163">
        <v>16.953880645161298</v>
      </c>
      <c r="AW163">
        <v>500.00609677419402</v>
      </c>
      <c r="AX163">
        <v>101.970096774194</v>
      </c>
      <c r="AY163">
        <v>0.12874790322580601</v>
      </c>
      <c r="AZ163">
        <v>35.167158064516101</v>
      </c>
      <c r="BA163">
        <v>35.1211032258065</v>
      </c>
      <c r="BB163">
        <v>35.378690322580603</v>
      </c>
      <c r="BC163">
        <v>9997.2580645161306</v>
      </c>
      <c r="BD163">
        <v>-4.6362491612903199E-2</v>
      </c>
      <c r="BE163">
        <v>0.282605</v>
      </c>
      <c r="BF163">
        <v>1589554018.5999999</v>
      </c>
      <c r="BG163" t="s">
        <v>546</v>
      </c>
      <c r="BH163">
        <v>25</v>
      </c>
      <c r="BI163">
        <v>-1.9370000000000001</v>
      </c>
      <c r="BJ163">
        <v>0.10100000000000001</v>
      </c>
      <c r="BK163">
        <v>410</v>
      </c>
      <c r="BL163">
        <v>17</v>
      </c>
      <c r="BM163">
        <v>0.11</v>
      </c>
      <c r="BN163">
        <v>0.08</v>
      </c>
      <c r="BO163">
        <v>4.4492015686274504</v>
      </c>
      <c r="BP163">
        <v>-0.14649138179941101</v>
      </c>
      <c r="BQ163">
        <v>3.8810858970267599E-2</v>
      </c>
      <c r="BR163">
        <v>0</v>
      </c>
      <c r="BS163">
        <v>1.1375027450980399</v>
      </c>
      <c r="BT163">
        <v>-4.16913851294064E-2</v>
      </c>
      <c r="BU163">
        <v>5.2806643515611396E-3</v>
      </c>
      <c r="BV163">
        <v>1</v>
      </c>
      <c r="BW163">
        <v>1</v>
      </c>
      <c r="BX163">
        <v>2</v>
      </c>
      <c r="BY163" t="s">
        <v>220</v>
      </c>
      <c r="BZ163">
        <v>100</v>
      </c>
      <c r="CA163">
        <v>100</v>
      </c>
      <c r="CB163">
        <v>-1.9370000000000001</v>
      </c>
      <c r="CC163">
        <v>0.10100000000000001</v>
      </c>
      <c r="CD163">
        <v>2</v>
      </c>
      <c r="CE163">
        <v>520.678</v>
      </c>
      <c r="CF163">
        <v>445.04199999999997</v>
      </c>
      <c r="CG163">
        <v>34.999299999999998</v>
      </c>
      <c r="CH163">
        <v>39.010300000000001</v>
      </c>
      <c r="CI163">
        <v>30.000299999999999</v>
      </c>
      <c r="CJ163">
        <v>38.7913</v>
      </c>
      <c r="CK163">
        <v>38.818800000000003</v>
      </c>
      <c r="CL163">
        <v>19.8568</v>
      </c>
      <c r="CM163">
        <v>45.153199999999998</v>
      </c>
      <c r="CN163">
        <v>0</v>
      </c>
      <c r="CO163">
        <v>35</v>
      </c>
      <c r="CP163">
        <v>410</v>
      </c>
      <c r="CQ163">
        <v>17</v>
      </c>
      <c r="CR163">
        <v>98.074200000000005</v>
      </c>
      <c r="CS163">
        <v>104.58</v>
      </c>
    </row>
    <row r="164" spans="1:97" x14ac:dyDescent="0.25">
      <c r="A164">
        <v>148</v>
      </c>
      <c r="B164">
        <v>1589554061.5999999</v>
      </c>
      <c r="C164">
        <v>12631.2999999523</v>
      </c>
      <c r="D164" t="s">
        <v>555</v>
      </c>
      <c r="E164" t="s">
        <v>556</v>
      </c>
      <c r="F164">
        <v>1589554052.9806399</v>
      </c>
      <c r="G164">
        <f t="shared" si="58"/>
        <v>6.3195395066050354E-4</v>
      </c>
      <c r="H164">
        <f t="shared" si="59"/>
        <v>-2.7002783428817998</v>
      </c>
      <c r="I164">
        <f t="shared" si="60"/>
        <v>414.455774193548</v>
      </c>
      <c r="J164">
        <f t="shared" si="61"/>
        <v>648.21581783301406</v>
      </c>
      <c r="K164">
        <f t="shared" si="62"/>
        <v>66.180835631336038</v>
      </c>
      <c r="L164">
        <f t="shared" si="63"/>
        <v>42.31465618974957</v>
      </c>
      <c r="M164">
        <f t="shared" si="64"/>
        <v>1.6228760214779068E-2</v>
      </c>
      <c r="N164">
        <f t="shared" si="65"/>
        <v>2.7974434775619552</v>
      </c>
      <c r="O164">
        <f t="shared" si="66"/>
        <v>1.6176637375420848E-2</v>
      </c>
      <c r="P164">
        <f t="shared" si="67"/>
        <v>1.0115067359889315E-2</v>
      </c>
      <c r="Q164">
        <f t="shared" si="68"/>
        <v>-8.9665250572258E-3</v>
      </c>
      <c r="R164">
        <f t="shared" si="69"/>
        <v>34.999312436737789</v>
      </c>
      <c r="S164">
        <f t="shared" si="70"/>
        <v>35.1255387096774</v>
      </c>
      <c r="T164">
        <f t="shared" si="71"/>
        <v>5.6877571883628484</v>
      </c>
      <c r="U164">
        <f t="shared" si="72"/>
        <v>32.38349579744677</v>
      </c>
      <c r="V164">
        <f t="shared" si="73"/>
        <v>1.8464197541719618</v>
      </c>
      <c r="W164">
        <f t="shared" si="74"/>
        <v>5.7017308005318563</v>
      </c>
      <c r="X164">
        <f t="shared" si="75"/>
        <v>3.8413374341908866</v>
      </c>
      <c r="Y164">
        <f t="shared" si="76"/>
        <v>-27.869169224128207</v>
      </c>
      <c r="Z164">
        <f t="shared" si="77"/>
        <v>6.6898957782519997</v>
      </c>
      <c r="AA164">
        <f t="shared" si="78"/>
        <v>0.5593016599235674</v>
      </c>
      <c r="AB164">
        <f t="shared" si="79"/>
        <v>-20.628938311009868</v>
      </c>
      <c r="AC164">
        <v>-1.2255918916514201E-3</v>
      </c>
      <c r="AD164">
        <v>2.3671267471761698E-2</v>
      </c>
      <c r="AE164">
        <v>2.6835126757253298</v>
      </c>
      <c r="AF164">
        <v>0</v>
      </c>
      <c r="AG164">
        <v>0</v>
      </c>
      <c r="AH164">
        <f t="shared" si="80"/>
        <v>1</v>
      </c>
      <c r="AI164">
        <f t="shared" si="81"/>
        <v>0</v>
      </c>
      <c r="AJ164">
        <f t="shared" si="82"/>
        <v>52464.929115713225</v>
      </c>
      <c r="AK164">
        <f t="shared" si="83"/>
        <v>-4.6920591612903198E-2</v>
      </c>
      <c r="AL164">
        <f t="shared" si="84"/>
        <v>-2.2991089890322565E-2</v>
      </c>
      <c r="AM164">
        <f t="shared" si="85"/>
        <v>0.49</v>
      </c>
      <c r="AN164">
        <f t="shared" si="86"/>
        <v>0.39</v>
      </c>
      <c r="AO164">
        <v>9.11</v>
      </c>
      <c r="AP164">
        <v>0.5</v>
      </c>
      <c r="AQ164" t="s">
        <v>195</v>
      </c>
      <c r="AR164">
        <v>1589554052.9806399</v>
      </c>
      <c r="AS164">
        <v>414.455774193548</v>
      </c>
      <c r="AT164">
        <v>410.01319354838699</v>
      </c>
      <c r="AU164">
        <v>18.084970967741899</v>
      </c>
      <c r="AV164">
        <v>16.954403225806502</v>
      </c>
      <c r="AW164">
        <v>500.01280645161302</v>
      </c>
      <c r="AX164">
        <v>101.96819354838701</v>
      </c>
      <c r="AY164">
        <v>0.128722032258065</v>
      </c>
      <c r="AZ164">
        <v>35.169896774193603</v>
      </c>
      <c r="BA164">
        <v>35.1255387096774</v>
      </c>
      <c r="BB164">
        <v>35.380677419354797</v>
      </c>
      <c r="BC164">
        <v>9995.3225806451592</v>
      </c>
      <c r="BD164">
        <v>-4.6920591612903198E-2</v>
      </c>
      <c r="BE164">
        <v>0.282605</v>
      </c>
      <c r="BF164">
        <v>1589554018.5999999</v>
      </c>
      <c r="BG164" t="s">
        <v>546</v>
      </c>
      <c r="BH164">
        <v>25</v>
      </c>
      <c r="BI164">
        <v>-1.9370000000000001</v>
      </c>
      <c r="BJ164">
        <v>0.10100000000000001</v>
      </c>
      <c r="BK164">
        <v>410</v>
      </c>
      <c r="BL164">
        <v>17</v>
      </c>
      <c r="BM164">
        <v>0.11</v>
      </c>
      <c r="BN164">
        <v>0.08</v>
      </c>
      <c r="BO164">
        <v>4.4444631372548997</v>
      </c>
      <c r="BP164">
        <v>-8.1443415585855494E-2</v>
      </c>
      <c r="BQ164">
        <v>3.75314450900813E-2</v>
      </c>
      <c r="BR164">
        <v>1</v>
      </c>
      <c r="BS164">
        <v>1.13372156862745</v>
      </c>
      <c r="BT164">
        <v>-3.9869332840760198E-2</v>
      </c>
      <c r="BU164">
        <v>5.0272451320618203E-3</v>
      </c>
      <c r="BV164">
        <v>1</v>
      </c>
      <c r="BW164">
        <v>2</v>
      </c>
      <c r="BX164">
        <v>2</v>
      </c>
      <c r="BY164" t="s">
        <v>200</v>
      </c>
      <c r="BZ164">
        <v>100</v>
      </c>
      <c r="CA164">
        <v>100</v>
      </c>
      <c r="CB164">
        <v>-1.9370000000000001</v>
      </c>
      <c r="CC164">
        <v>0.10100000000000001</v>
      </c>
      <c r="CD164">
        <v>2</v>
      </c>
      <c r="CE164">
        <v>520.95299999999997</v>
      </c>
      <c r="CF164">
        <v>445.00599999999997</v>
      </c>
      <c r="CG164">
        <v>34.999699999999997</v>
      </c>
      <c r="CH164">
        <v>39.014600000000002</v>
      </c>
      <c r="CI164">
        <v>30.000399999999999</v>
      </c>
      <c r="CJ164">
        <v>38.795299999999997</v>
      </c>
      <c r="CK164">
        <v>38.823300000000003</v>
      </c>
      <c r="CL164">
        <v>19.8583</v>
      </c>
      <c r="CM164">
        <v>45.153199999999998</v>
      </c>
      <c r="CN164">
        <v>0</v>
      </c>
      <c r="CO164">
        <v>35</v>
      </c>
      <c r="CP164">
        <v>410</v>
      </c>
      <c r="CQ164">
        <v>17</v>
      </c>
      <c r="CR164">
        <v>98.072699999999998</v>
      </c>
      <c r="CS164">
        <v>104.58</v>
      </c>
    </row>
    <row r="165" spans="1:97" x14ac:dyDescent="0.25">
      <c r="A165">
        <v>149</v>
      </c>
      <c r="B165">
        <v>1589554412.5999999</v>
      </c>
      <c r="C165">
        <v>12982.2999999523</v>
      </c>
      <c r="D165" t="s">
        <v>558</v>
      </c>
      <c r="E165" t="s">
        <v>559</v>
      </c>
      <c r="F165">
        <v>1589554404.5999999</v>
      </c>
      <c r="G165">
        <f t="shared" si="58"/>
        <v>5.6250807471785005E-4</v>
      </c>
      <c r="H165">
        <f t="shared" si="59"/>
        <v>-3.6060226522820726</v>
      </c>
      <c r="I165">
        <f t="shared" si="60"/>
        <v>414.95996774193497</v>
      </c>
      <c r="J165">
        <f t="shared" si="61"/>
        <v>781.3767664140488</v>
      </c>
      <c r="K165">
        <f t="shared" si="62"/>
        <v>79.759187791434144</v>
      </c>
      <c r="L165">
        <f t="shared" si="63"/>
        <v>42.357120681930454</v>
      </c>
      <c r="M165">
        <f t="shared" si="64"/>
        <v>1.4311646921760996E-2</v>
      </c>
      <c r="N165">
        <f t="shared" si="65"/>
        <v>2.792551970344749</v>
      </c>
      <c r="O165">
        <f t="shared" si="66"/>
        <v>1.4271023895873969E-2</v>
      </c>
      <c r="P165">
        <f t="shared" si="67"/>
        <v>8.9230300783388755E-3</v>
      </c>
      <c r="Q165">
        <f t="shared" si="68"/>
        <v>6.2222288530161254E-3</v>
      </c>
      <c r="R165">
        <f t="shared" si="69"/>
        <v>35.062862922580855</v>
      </c>
      <c r="S165">
        <f t="shared" si="70"/>
        <v>35.152829032258097</v>
      </c>
      <c r="T165">
        <f t="shared" si="71"/>
        <v>5.6963506183808814</v>
      </c>
      <c r="U165">
        <f t="shared" si="72"/>
        <v>31.860097324968933</v>
      </c>
      <c r="V165">
        <f t="shared" si="73"/>
        <v>1.8210989038484653</v>
      </c>
      <c r="W165">
        <f t="shared" si="74"/>
        <v>5.7159238569596589</v>
      </c>
      <c r="X165">
        <f t="shared" si="75"/>
        <v>3.8752517145324159</v>
      </c>
      <c r="Y165">
        <f t="shared" si="76"/>
        <v>-24.806606095057187</v>
      </c>
      <c r="Z165">
        <f t="shared" si="77"/>
        <v>9.3381130476609187</v>
      </c>
      <c r="AA165">
        <f t="shared" si="78"/>
        <v>0.78234564616688651</v>
      </c>
      <c r="AB165">
        <f t="shared" si="79"/>
        <v>-14.679925172376365</v>
      </c>
      <c r="AC165">
        <v>-1.22637890584016E-3</v>
      </c>
      <c r="AD165">
        <v>2.36864679830351E-2</v>
      </c>
      <c r="AE165">
        <v>2.6845958017004099</v>
      </c>
      <c r="AF165">
        <v>0</v>
      </c>
      <c r="AG165">
        <v>0</v>
      </c>
      <c r="AH165">
        <f t="shared" si="80"/>
        <v>1</v>
      </c>
      <c r="AI165">
        <f t="shared" si="81"/>
        <v>0</v>
      </c>
      <c r="AJ165">
        <f t="shared" si="82"/>
        <v>52489.128104562209</v>
      </c>
      <c r="AK165">
        <f t="shared" si="83"/>
        <v>3.2560067258064498E-2</v>
      </c>
      <c r="AL165">
        <f t="shared" si="84"/>
        <v>1.5954432956451603E-2</v>
      </c>
      <c r="AM165">
        <f t="shared" si="85"/>
        <v>0.49</v>
      </c>
      <c r="AN165">
        <f t="shared" si="86"/>
        <v>0.39</v>
      </c>
      <c r="AO165">
        <v>7.37</v>
      </c>
      <c r="AP165">
        <v>0.5</v>
      </c>
      <c r="AQ165" t="s">
        <v>195</v>
      </c>
      <c r="AR165">
        <v>1589554404.5999999</v>
      </c>
      <c r="AS165">
        <v>414.95996774193497</v>
      </c>
      <c r="AT165">
        <v>409.989709677419</v>
      </c>
      <c r="AU165">
        <v>17.840758064516098</v>
      </c>
      <c r="AV165">
        <v>17.0265709677419</v>
      </c>
      <c r="AW165">
        <v>500.09664516128998</v>
      </c>
      <c r="AX165">
        <v>101.946483870968</v>
      </c>
      <c r="AY165">
        <v>0.12871367741935499</v>
      </c>
      <c r="AZ165">
        <v>35.214854838709698</v>
      </c>
      <c r="BA165">
        <v>35.152829032258097</v>
      </c>
      <c r="BB165">
        <v>35.411080645161299</v>
      </c>
      <c r="BC165">
        <v>10003.870967741899</v>
      </c>
      <c r="BD165">
        <v>3.2560067258064498E-2</v>
      </c>
      <c r="BE165">
        <v>0.28555864516128998</v>
      </c>
      <c r="BF165">
        <v>1589554391.5999999</v>
      </c>
      <c r="BG165" t="s">
        <v>560</v>
      </c>
      <c r="BH165">
        <v>26</v>
      </c>
      <c r="BI165">
        <v>-2</v>
      </c>
      <c r="BJ165">
        <v>0.10299999999999999</v>
      </c>
      <c r="BK165">
        <v>410</v>
      </c>
      <c r="BL165">
        <v>17</v>
      </c>
      <c r="BM165">
        <v>0.26</v>
      </c>
      <c r="BN165">
        <v>0.11</v>
      </c>
      <c r="BO165">
        <v>3.2770158960784301</v>
      </c>
      <c r="BP165">
        <v>15.595533512624099</v>
      </c>
      <c r="BQ165">
        <v>2.1751460948836399</v>
      </c>
      <c r="BR165">
        <v>0</v>
      </c>
      <c r="BS165">
        <v>0.53076460158823502</v>
      </c>
      <c r="BT165">
        <v>2.62208619473834</v>
      </c>
      <c r="BU165">
        <v>0.36200408918559401</v>
      </c>
      <c r="BV165">
        <v>0</v>
      </c>
      <c r="BW165">
        <v>0</v>
      </c>
      <c r="BX165">
        <v>2</v>
      </c>
      <c r="BY165" t="s">
        <v>197</v>
      </c>
      <c r="BZ165">
        <v>100</v>
      </c>
      <c r="CA165">
        <v>100</v>
      </c>
      <c r="CB165">
        <v>-2</v>
      </c>
      <c r="CC165">
        <v>0.10299999999999999</v>
      </c>
      <c r="CD165">
        <v>2</v>
      </c>
      <c r="CE165">
        <v>519.91999999999996</v>
      </c>
      <c r="CF165">
        <v>442.49</v>
      </c>
      <c r="CG165">
        <v>34.999400000000001</v>
      </c>
      <c r="CH165">
        <v>39.311</v>
      </c>
      <c r="CI165">
        <v>30.0002</v>
      </c>
      <c r="CJ165">
        <v>39.101399999999998</v>
      </c>
      <c r="CK165">
        <v>39.1295</v>
      </c>
      <c r="CL165">
        <v>19.8704</v>
      </c>
      <c r="CM165">
        <v>45.435299999999998</v>
      </c>
      <c r="CN165">
        <v>0</v>
      </c>
      <c r="CO165">
        <v>35</v>
      </c>
      <c r="CP165">
        <v>410</v>
      </c>
      <c r="CQ165">
        <v>17</v>
      </c>
      <c r="CR165">
        <v>98.040800000000004</v>
      </c>
      <c r="CS165">
        <v>104.53</v>
      </c>
    </row>
    <row r="166" spans="1:97" x14ac:dyDescent="0.25">
      <c r="A166">
        <v>150</v>
      </c>
      <c r="B166">
        <v>1589554417.5999999</v>
      </c>
      <c r="C166">
        <v>12987.2999999523</v>
      </c>
      <c r="D166" t="s">
        <v>561</v>
      </c>
      <c r="E166" t="s">
        <v>562</v>
      </c>
      <c r="F166">
        <v>1589554409.2451601</v>
      </c>
      <c r="G166">
        <f t="shared" si="58"/>
        <v>5.6763311643046922E-4</v>
      </c>
      <c r="H166">
        <f t="shared" si="59"/>
        <v>-3.6158632673473923</v>
      </c>
      <c r="I166">
        <f t="shared" si="60"/>
        <v>414.96177419354802</v>
      </c>
      <c r="J166">
        <f t="shared" si="61"/>
        <v>778.94020847131389</v>
      </c>
      <c r="K166">
        <f t="shared" si="62"/>
        <v>79.510775851596364</v>
      </c>
      <c r="L166">
        <f t="shared" si="63"/>
        <v>42.357464996748867</v>
      </c>
      <c r="M166">
        <f t="shared" si="64"/>
        <v>1.4440742475087608E-2</v>
      </c>
      <c r="N166">
        <f t="shared" si="65"/>
        <v>2.7923324256191822</v>
      </c>
      <c r="O166">
        <f t="shared" si="66"/>
        <v>1.4399381180545902E-2</v>
      </c>
      <c r="P166">
        <f t="shared" si="67"/>
        <v>9.0033194474381691E-3</v>
      </c>
      <c r="Q166">
        <f t="shared" si="68"/>
        <v>5.5388256633387024E-3</v>
      </c>
      <c r="R166">
        <f t="shared" si="69"/>
        <v>35.061710869073828</v>
      </c>
      <c r="S166">
        <f t="shared" si="70"/>
        <v>35.152961290322601</v>
      </c>
      <c r="T166">
        <f t="shared" si="71"/>
        <v>5.6963922924861876</v>
      </c>
      <c r="U166">
        <f t="shared" si="72"/>
        <v>31.85214150924109</v>
      </c>
      <c r="V166">
        <f t="shared" si="73"/>
        <v>1.8206691593723077</v>
      </c>
      <c r="W166">
        <f t="shared" si="74"/>
        <v>5.7160023568402361</v>
      </c>
      <c r="X166">
        <f t="shared" si="75"/>
        <v>3.8757231331138797</v>
      </c>
      <c r="Y166">
        <f t="shared" si="76"/>
        <v>-25.032620434583691</v>
      </c>
      <c r="Z166">
        <f t="shared" si="77"/>
        <v>9.35486099504433</v>
      </c>
      <c r="AA166">
        <f t="shared" si="78"/>
        <v>0.78381186032733219</v>
      </c>
      <c r="AB166">
        <f t="shared" si="79"/>
        <v>-14.888408753548692</v>
      </c>
      <c r="AC166">
        <v>-1.2262289472053901E-3</v>
      </c>
      <c r="AD166">
        <v>2.36835716592446E-2</v>
      </c>
      <c r="AE166">
        <v>2.6843894575930101</v>
      </c>
      <c r="AF166">
        <v>0</v>
      </c>
      <c r="AG166">
        <v>0</v>
      </c>
      <c r="AH166">
        <f t="shared" si="80"/>
        <v>1</v>
      </c>
      <c r="AI166">
        <f t="shared" si="81"/>
        <v>0</v>
      </c>
      <c r="AJ166">
        <f t="shared" si="82"/>
        <v>52482.937863150721</v>
      </c>
      <c r="AK166">
        <f t="shared" si="83"/>
        <v>2.8983912419354801E-2</v>
      </c>
      <c r="AL166">
        <f t="shared" si="84"/>
        <v>1.4202117085483853E-2</v>
      </c>
      <c r="AM166">
        <f t="shared" si="85"/>
        <v>0.49</v>
      </c>
      <c r="AN166">
        <f t="shared" si="86"/>
        <v>0.39</v>
      </c>
      <c r="AO166">
        <v>7.37</v>
      </c>
      <c r="AP166">
        <v>0.5</v>
      </c>
      <c r="AQ166" t="s">
        <v>195</v>
      </c>
      <c r="AR166">
        <v>1589554409.2451601</v>
      </c>
      <c r="AS166">
        <v>414.96177419354802</v>
      </c>
      <c r="AT166">
        <v>409.97932258064498</v>
      </c>
      <c r="AU166">
        <v>17.836480645161298</v>
      </c>
      <c r="AV166">
        <v>17.014735483871</v>
      </c>
      <c r="AW166">
        <v>500.01364516129001</v>
      </c>
      <c r="AX166">
        <v>101.946838709677</v>
      </c>
      <c r="AY166">
        <v>0.12874422580645201</v>
      </c>
      <c r="AZ166">
        <v>35.215103225806502</v>
      </c>
      <c r="BA166">
        <v>35.152961290322601</v>
      </c>
      <c r="BB166">
        <v>35.412280645161303</v>
      </c>
      <c r="BC166">
        <v>10002.6129032258</v>
      </c>
      <c r="BD166">
        <v>2.8983912419354801E-2</v>
      </c>
      <c r="BE166">
        <v>0.29901422580645198</v>
      </c>
      <c r="BF166">
        <v>1589554391.5999999</v>
      </c>
      <c r="BG166" t="s">
        <v>560</v>
      </c>
      <c r="BH166">
        <v>26</v>
      </c>
      <c r="BI166">
        <v>-2</v>
      </c>
      <c r="BJ166">
        <v>0.10299999999999999</v>
      </c>
      <c r="BK166">
        <v>410</v>
      </c>
      <c r="BL166">
        <v>17</v>
      </c>
      <c r="BM166">
        <v>0.26</v>
      </c>
      <c r="BN166">
        <v>0.11</v>
      </c>
      <c r="BO166">
        <v>4.2363972431372501</v>
      </c>
      <c r="BP166">
        <v>8.6702036168542609</v>
      </c>
      <c r="BQ166">
        <v>1.5292698051931499</v>
      </c>
      <c r="BR166">
        <v>0</v>
      </c>
      <c r="BS166">
        <v>0.69104311629411797</v>
      </c>
      <c r="BT166">
        <v>1.4839263573791099</v>
      </c>
      <c r="BU166">
        <v>0.25561979708013199</v>
      </c>
      <c r="BV166">
        <v>0</v>
      </c>
      <c r="BW166">
        <v>0</v>
      </c>
      <c r="BX166">
        <v>2</v>
      </c>
      <c r="BY166" t="s">
        <v>197</v>
      </c>
      <c r="BZ166">
        <v>100</v>
      </c>
      <c r="CA166">
        <v>100</v>
      </c>
      <c r="CB166">
        <v>-2</v>
      </c>
      <c r="CC166">
        <v>0.10299999999999999</v>
      </c>
      <c r="CD166">
        <v>2</v>
      </c>
      <c r="CE166">
        <v>520.31799999999998</v>
      </c>
      <c r="CF166">
        <v>442.32600000000002</v>
      </c>
      <c r="CG166">
        <v>34.999499999999998</v>
      </c>
      <c r="CH166">
        <v>39.314799999999998</v>
      </c>
      <c r="CI166">
        <v>30.000399999999999</v>
      </c>
      <c r="CJ166">
        <v>39.104700000000001</v>
      </c>
      <c r="CK166">
        <v>39.131799999999998</v>
      </c>
      <c r="CL166">
        <v>19.870799999999999</v>
      </c>
      <c r="CM166">
        <v>45.435299999999998</v>
      </c>
      <c r="CN166">
        <v>0</v>
      </c>
      <c r="CO166">
        <v>35</v>
      </c>
      <c r="CP166">
        <v>410</v>
      </c>
      <c r="CQ166">
        <v>17</v>
      </c>
      <c r="CR166">
        <v>98.040599999999998</v>
      </c>
      <c r="CS166">
        <v>104.529</v>
      </c>
    </row>
    <row r="167" spans="1:97" x14ac:dyDescent="0.25">
      <c r="A167">
        <v>151</v>
      </c>
      <c r="B167">
        <v>1589554422.5999999</v>
      </c>
      <c r="C167">
        <v>12992.2999999523</v>
      </c>
      <c r="D167" t="s">
        <v>563</v>
      </c>
      <c r="E167" t="s">
        <v>564</v>
      </c>
      <c r="F167">
        <v>1589554414.03548</v>
      </c>
      <c r="G167">
        <f t="shared" si="58"/>
        <v>5.6342728013089236E-4</v>
      </c>
      <c r="H167">
        <f t="shared" si="59"/>
        <v>-3.6104443746309718</v>
      </c>
      <c r="I167">
        <f t="shared" si="60"/>
        <v>414.95041935483903</v>
      </c>
      <c r="J167">
        <f t="shared" si="61"/>
        <v>781.33312623973961</v>
      </c>
      <c r="K167">
        <f t="shared" si="62"/>
        <v>79.756181954862356</v>
      </c>
      <c r="L167">
        <f t="shared" si="63"/>
        <v>42.356915426821864</v>
      </c>
      <c r="M167">
        <f t="shared" si="64"/>
        <v>1.4330027204613887E-2</v>
      </c>
      <c r="N167">
        <f t="shared" si="65"/>
        <v>2.7934763457501512</v>
      </c>
      <c r="O167">
        <f t="shared" si="66"/>
        <v>1.4289313364173847E-2</v>
      </c>
      <c r="P167">
        <f t="shared" si="67"/>
        <v>8.934469124601661E-3</v>
      </c>
      <c r="Q167">
        <f t="shared" si="68"/>
        <v>6.9441634370612992E-3</v>
      </c>
      <c r="R167">
        <f t="shared" si="69"/>
        <v>35.063036403523142</v>
      </c>
      <c r="S167">
        <f t="shared" si="70"/>
        <v>35.153516129032297</v>
      </c>
      <c r="T167">
        <f t="shared" si="71"/>
        <v>5.6965671233275241</v>
      </c>
      <c r="U167">
        <f t="shared" si="72"/>
        <v>31.837728881207795</v>
      </c>
      <c r="V167">
        <f t="shared" si="73"/>
        <v>1.8198576673242588</v>
      </c>
      <c r="W167">
        <f t="shared" si="74"/>
        <v>5.716041097386281</v>
      </c>
      <c r="X167">
        <f t="shared" si="75"/>
        <v>3.8767094560032653</v>
      </c>
      <c r="Y167">
        <f t="shared" si="76"/>
        <v>-24.847143053772353</v>
      </c>
      <c r="Z167">
        <f t="shared" si="77"/>
        <v>9.2935944673059492</v>
      </c>
      <c r="AA167">
        <f t="shared" si="78"/>
        <v>0.77836224691165334</v>
      </c>
      <c r="AB167">
        <f t="shared" si="79"/>
        <v>-14.76824217611769</v>
      </c>
      <c r="AC167">
        <v>-1.22701042172514E-3</v>
      </c>
      <c r="AD167">
        <v>2.3698665176512E-2</v>
      </c>
      <c r="AE167">
        <v>2.6854645857750601</v>
      </c>
      <c r="AF167">
        <v>0</v>
      </c>
      <c r="AG167">
        <v>0</v>
      </c>
      <c r="AH167">
        <f t="shared" si="80"/>
        <v>1</v>
      </c>
      <c r="AI167">
        <f t="shared" si="81"/>
        <v>0</v>
      </c>
      <c r="AJ167">
        <f t="shared" si="82"/>
        <v>52515.024219987761</v>
      </c>
      <c r="AK167">
        <f t="shared" si="83"/>
        <v>3.6337851580645203E-2</v>
      </c>
      <c r="AL167">
        <f t="shared" si="84"/>
        <v>1.7805547274516151E-2</v>
      </c>
      <c r="AM167">
        <f t="shared" si="85"/>
        <v>0.49</v>
      </c>
      <c r="AN167">
        <f t="shared" si="86"/>
        <v>0.39</v>
      </c>
      <c r="AO167">
        <v>7.37</v>
      </c>
      <c r="AP167">
        <v>0.5</v>
      </c>
      <c r="AQ167" t="s">
        <v>195</v>
      </c>
      <c r="AR167">
        <v>1589554414.03548</v>
      </c>
      <c r="AS167">
        <v>414.95041935483903</v>
      </c>
      <c r="AT167">
        <v>409.97348387096798</v>
      </c>
      <c r="AU167">
        <v>17.828274193548399</v>
      </c>
      <c r="AV167">
        <v>17.012629032258101</v>
      </c>
      <c r="AW167">
        <v>500.02477419354801</v>
      </c>
      <c r="AX167">
        <v>101.94835483871</v>
      </c>
      <c r="AY167">
        <v>0.12869690322580599</v>
      </c>
      <c r="AZ167">
        <v>35.215225806451599</v>
      </c>
      <c r="BA167">
        <v>35.153516129032297</v>
      </c>
      <c r="BB167">
        <v>35.4112935483871</v>
      </c>
      <c r="BC167">
        <v>10008.8387096774</v>
      </c>
      <c r="BD167">
        <v>3.6337851580645203E-2</v>
      </c>
      <c r="BE167">
        <v>0.302296096774194</v>
      </c>
      <c r="BF167">
        <v>1589554391.5999999</v>
      </c>
      <c r="BG167" t="s">
        <v>560</v>
      </c>
      <c r="BH167">
        <v>26</v>
      </c>
      <c r="BI167">
        <v>-2</v>
      </c>
      <c r="BJ167">
        <v>0.10299999999999999</v>
      </c>
      <c r="BK167">
        <v>410</v>
      </c>
      <c r="BL167">
        <v>17</v>
      </c>
      <c r="BM167">
        <v>0.26</v>
      </c>
      <c r="BN167">
        <v>0.11</v>
      </c>
      <c r="BO167">
        <v>4.94691725490196</v>
      </c>
      <c r="BP167">
        <v>0.407134262443481</v>
      </c>
      <c r="BQ167">
        <v>0.173935428170504</v>
      </c>
      <c r="BR167">
        <v>0</v>
      </c>
      <c r="BS167">
        <v>0.80912043137254896</v>
      </c>
      <c r="BT167">
        <v>8.6319703167444001E-2</v>
      </c>
      <c r="BU167">
        <v>3.5643484941771802E-2</v>
      </c>
      <c r="BV167">
        <v>1</v>
      </c>
      <c r="BW167">
        <v>1</v>
      </c>
      <c r="BX167">
        <v>2</v>
      </c>
      <c r="BY167" t="s">
        <v>220</v>
      </c>
      <c r="BZ167">
        <v>100</v>
      </c>
      <c r="CA167">
        <v>100</v>
      </c>
      <c r="CB167">
        <v>-2</v>
      </c>
      <c r="CC167">
        <v>0.10299999999999999</v>
      </c>
      <c r="CD167">
        <v>2</v>
      </c>
      <c r="CE167">
        <v>520.27300000000002</v>
      </c>
      <c r="CF167">
        <v>442.68299999999999</v>
      </c>
      <c r="CG167">
        <v>34.999600000000001</v>
      </c>
      <c r="CH167">
        <v>39.317799999999998</v>
      </c>
      <c r="CI167">
        <v>30.000299999999999</v>
      </c>
      <c r="CJ167">
        <v>39.106999999999999</v>
      </c>
      <c r="CK167">
        <v>39.135599999999997</v>
      </c>
      <c r="CL167">
        <v>19.868600000000001</v>
      </c>
      <c r="CM167">
        <v>45.435299999999998</v>
      </c>
      <c r="CN167">
        <v>0</v>
      </c>
      <c r="CO167">
        <v>35</v>
      </c>
      <c r="CP167">
        <v>410</v>
      </c>
      <c r="CQ167">
        <v>17</v>
      </c>
      <c r="CR167">
        <v>98.040700000000001</v>
      </c>
      <c r="CS167">
        <v>104.53</v>
      </c>
    </row>
    <row r="168" spans="1:97" x14ac:dyDescent="0.25">
      <c r="A168">
        <v>152</v>
      </c>
      <c r="B168">
        <v>1589554427.5999999</v>
      </c>
      <c r="C168">
        <v>12997.2999999523</v>
      </c>
      <c r="D168" t="s">
        <v>565</v>
      </c>
      <c r="E168" t="s">
        <v>566</v>
      </c>
      <c r="F168">
        <v>1589554418.9709699</v>
      </c>
      <c r="G168">
        <f t="shared" si="58"/>
        <v>5.5958836197752973E-4</v>
      </c>
      <c r="H168">
        <f t="shared" si="59"/>
        <v>-3.5934442282580594</v>
      </c>
      <c r="I168">
        <f t="shared" si="60"/>
        <v>414.95232258064499</v>
      </c>
      <c r="J168">
        <f t="shared" si="61"/>
        <v>782.29409701353597</v>
      </c>
      <c r="K168">
        <f t="shared" si="62"/>
        <v>79.854263258614864</v>
      </c>
      <c r="L168">
        <f t="shared" si="63"/>
        <v>42.357103464830516</v>
      </c>
      <c r="M168">
        <f t="shared" si="64"/>
        <v>1.4226990761809624E-2</v>
      </c>
      <c r="N168">
        <f t="shared" si="65"/>
        <v>2.7932326360220929</v>
      </c>
      <c r="O168">
        <f t="shared" si="66"/>
        <v>1.4186855925715414E-2</v>
      </c>
      <c r="P168">
        <f t="shared" si="67"/>
        <v>8.8703814094556674E-3</v>
      </c>
      <c r="Q168">
        <f t="shared" si="68"/>
        <v>4.5851652474193511E-3</v>
      </c>
      <c r="R168">
        <f t="shared" si="69"/>
        <v>35.065105199877053</v>
      </c>
      <c r="S168">
        <f t="shared" si="70"/>
        <v>35.155719354838702</v>
      </c>
      <c r="T168">
        <f t="shared" si="71"/>
        <v>5.6972614104257593</v>
      </c>
      <c r="U168">
        <f t="shared" si="72"/>
        <v>31.823655631443152</v>
      </c>
      <c r="V168">
        <f t="shared" si="73"/>
        <v>1.8191596533870107</v>
      </c>
      <c r="W168">
        <f t="shared" si="74"/>
        <v>5.7163754989530551</v>
      </c>
      <c r="X168">
        <f t="shared" si="75"/>
        <v>3.8781017570387486</v>
      </c>
      <c r="Y168">
        <f t="shared" si="76"/>
        <v>-24.677846763209061</v>
      </c>
      <c r="Z168">
        <f t="shared" si="77"/>
        <v>9.1203352550586665</v>
      </c>
      <c r="AA168">
        <f t="shared" si="78"/>
        <v>0.76393011770038222</v>
      </c>
      <c r="AB168">
        <f t="shared" si="79"/>
        <v>-14.788996225202592</v>
      </c>
      <c r="AC168">
        <v>-1.2268439038761001E-3</v>
      </c>
      <c r="AD168">
        <v>2.36954490255483E-2</v>
      </c>
      <c r="AE168">
        <v>2.68523553434625</v>
      </c>
      <c r="AF168">
        <v>0</v>
      </c>
      <c r="AG168">
        <v>0</v>
      </c>
      <c r="AH168">
        <f t="shared" si="80"/>
        <v>1</v>
      </c>
      <c r="AI168">
        <f t="shared" si="81"/>
        <v>0</v>
      </c>
      <c r="AJ168">
        <f t="shared" si="82"/>
        <v>52508.012542656696</v>
      </c>
      <c r="AK168">
        <f t="shared" si="83"/>
        <v>2.3993538709677398E-2</v>
      </c>
      <c r="AL168">
        <f t="shared" si="84"/>
        <v>1.1756833967741924E-2</v>
      </c>
      <c r="AM168">
        <f t="shared" si="85"/>
        <v>0.49</v>
      </c>
      <c r="AN168">
        <f t="shared" si="86"/>
        <v>0.39</v>
      </c>
      <c r="AO168">
        <v>7.37</v>
      </c>
      <c r="AP168">
        <v>0.5</v>
      </c>
      <c r="AQ168" t="s">
        <v>195</v>
      </c>
      <c r="AR168">
        <v>1589554418.9709699</v>
      </c>
      <c r="AS168">
        <v>414.95232258064499</v>
      </c>
      <c r="AT168">
        <v>409.99809677419302</v>
      </c>
      <c r="AU168">
        <v>17.821438709677398</v>
      </c>
      <c r="AV168">
        <v>17.011345161290301</v>
      </c>
      <c r="AW168">
        <v>500.02467741935499</v>
      </c>
      <c r="AX168">
        <v>101.948483870968</v>
      </c>
      <c r="AY168">
        <v>0.12855283870967699</v>
      </c>
      <c r="AZ168">
        <v>35.2162838709677</v>
      </c>
      <c r="BA168">
        <v>35.155719354838702</v>
      </c>
      <c r="BB168">
        <v>35.415832258064498</v>
      </c>
      <c r="BC168">
        <v>10007.467741935499</v>
      </c>
      <c r="BD168">
        <v>2.3993538709677398E-2</v>
      </c>
      <c r="BE168">
        <v>0.30204087096774201</v>
      </c>
      <c r="BF168">
        <v>1589554391.5999999</v>
      </c>
      <c r="BG168" t="s">
        <v>560</v>
      </c>
      <c r="BH168">
        <v>26</v>
      </c>
      <c r="BI168">
        <v>-2</v>
      </c>
      <c r="BJ168">
        <v>0.10299999999999999</v>
      </c>
      <c r="BK168">
        <v>410</v>
      </c>
      <c r="BL168">
        <v>17</v>
      </c>
      <c r="BM168">
        <v>0.26</v>
      </c>
      <c r="BN168">
        <v>0.11</v>
      </c>
      <c r="BO168">
        <v>4.9685100000000002</v>
      </c>
      <c r="BP168">
        <v>-0.20335319457011</v>
      </c>
      <c r="BQ168">
        <v>3.4769001463158297E-2</v>
      </c>
      <c r="BR168">
        <v>0</v>
      </c>
      <c r="BS168">
        <v>0.816069215686274</v>
      </c>
      <c r="BT168">
        <v>-7.0918761990945198E-2</v>
      </c>
      <c r="BU168">
        <v>8.8157720321085306E-3</v>
      </c>
      <c r="BV168">
        <v>1</v>
      </c>
      <c r="BW168">
        <v>1</v>
      </c>
      <c r="BX168">
        <v>2</v>
      </c>
      <c r="BY168" t="s">
        <v>220</v>
      </c>
      <c r="BZ168">
        <v>100</v>
      </c>
      <c r="CA168">
        <v>100</v>
      </c>
      <c r="CB168">
        <v>-2</v>
      </c>
      <c r="CC168">
        <v>0.10299999999999999</v>
      </c>
      <c r="CD168">
        <v>2</v>
      </c>
      <c r="CE168">
        <v>520.52</v>
      </c>
      <c r="CF168">
        <v>442.47</v>
      </c>
      <c r="CG168">
        <v>34.999600000000001</v>
      </c>
      <c r="CH168">
        <v>39.320900000000002</v>
      </c>
      <c r="CI168">
        <v>30.000299999999999</v>
      </c>
      <c r="CJ168">
        <v>39.110799999999998</v>
      </c>
      <c r="CK168">
        <v>39.138599999999997</v>
      </c>
      <c r="CL168">
        <v>19.869800000000001</v>
      </c>
      <c r="CM168">
        <v>45.435299999999998</v>
      </c>
      <c r="CN168">
        <v>0</v>
      </c>
      <c r="CO168">
        <v>35</v>
      </c>
      <c r="CP168">
        <v>410</v>
      </c>
      <c r="CQ168">
        <v>17</v>
      </c>
      <c r="CR168">
        <v>98.042100000000005</v>
      </c>
      <c r="CS168">
        <v>104.529</v>
      </c>
    </row>
    <row r="169" spans="1:97" x14ac:dyDescent="0.25">
      <c r="A169">
        <v>153</v>
      </c>
      <c r="B169">
        <v>1589554432.5999999</v>
      </c>
      <c r="C169">
        <v>13002.2999999523</v>
      </c>
      <c r="D169" t="s">
        <v>567</v>
      </c>
      <c r="E169" t="s">
        <v>568</v>
      </c>
      <c r="F169">
        <v>1589554423.9709699</v>
      </c>
      <c r="G169">
        <f t="shared" si="58"/>
        <v>5.5654859133445278E-4</v>
      </c>
      <c r="H169">
        <f t="shared" si="59"/>
        <v>-3.5960806720164435</v>
      </c>
      <c r="I169">
        <f t="shared" si="60"/>
        <v>414.96012903225801</v>
      </c>
      <c r="J169">
        <f t="shared" si="61"/>
        <v>784.86948852003241</v>
      </c>
      <c r="K169">
        <f t="shared" si="62"/>
        <v>80.117300413347152</v>
      </c>
      <c r="L169">
        <f t="shared" si="63"/>
        <v>42.35797900607291</v>
      </c>
      <c r="M169">
        <f t="shared" si="64"/>
        <v>1.4144250615974505E-2</v>
      </c>
      <c r="N169">
        <f t="shared" si="65"/>
        <v>2.7927804543579113</v>
      </c>
      <c r="O169">
        <f t="shared" si="66"/>
        <v>1.4104574141817809E-2</v>
      </c>
      <c r="P169">
        <f t="shared" si="67"/>
        <v>8.8189142734551949E-3</v>
      </c>
      <c r="Q169">
        <f t="shared" si="68"/>
        <v>-3.1475156322580724E-4</v>
      </c>
      <c r="R169">
        <f t="shared" si="69"/>
        <v>35.068693762868698</v>
      </c>
      <c r="S169">
        <f t="shared" si="70"/>
        <v>35.158522580645197</v>
      </c>
      <c r="T169">
        <f t="shared" si="71"/>
        <v>5.6981448776204422</v>
      </c>
      <c r="U169">
        <f t="shared" si="72"/>
        <v>31.809044054458568</v>
      </c>
      <c r="V169">
        <f t="shared" si="73"/>
        <v>1.8186078641630898</v>
      </c>
      <c r="W169">
        <f t="shared" si="74"/>
        <v>5.7172666397944818</v>
      </c>
      <c r="X169">
        <f t="shared" si="75"/>
        <v>3.8795370134573526</v>
      </c>
      <c r="Y169">
        <f t="shared" si="76"/>
        <v>-24.543792877849366</v>
      </c>
      <c r="Z169">
        <f t="shared" si="77"/>
        <v>9.1212872699480663</v>
      </c>
      <c r="AA169">
        <f t="shared" si="78"/>
        <v>0.76415447274617621</v>
      </c>
      <c r="AB169">
        <f t="shared" si="79"/>
        <v>-14.658665886718349</v>
      </c>
      <c r="AC169">
        <v>-1.2265349827018299E-3</v>
      </c>
      <c r="AD169">
        <v>2.3689482475186999E-2</v>
      </c>
      <c r="AE169">
        <v>2.6848105465177001</v>
      </c>
      <c r="AF169">
        <v>0</v>
      </c>
      <c r="AG169">
        <v>0</v>
      </c>
      <c r="AH169">
        <f t="shared" si="80"/>
        <v>1</v>
      </c>
      <c r="AI169">
        <f t="shared" si="81"/>
        <v>0</v>
      </c>
      <c r="AJ169">
        <f t="shared" si="82"/>
        <v>52494.859197631849</v>
      </c>
      <c r="AK169">
        <f t="shared" si="83"/>
        <v>-1.64705161290323E-3</v>
      </c>
      <c r="AL169">
        <f t="shared" si="84"/>
        <v>-8.070552903225827E-4</v>
      </c>
      <c r="AM169">
        <f t="shared" si="85"/>
        <v>0.49</v>
      </c>
      <c r="AN169">
        <f t="shared" si="86"/>
        <v>0.39</v>
      </c>
      <c r="AO169">
        <v>7.37</v>
      </c>
      <c r="AP169">
        <v>0.5</v>
      </c>
      <c r="AQ169" t="s">
        <v>195</v>
      </c>
      <c r="AR169">
        <v>1589554423.9709699</v>
      </c>
      <c r="AS169">
        <v>414.96012903225801</v>
      </c>
      <c r="AT169">
        <v>410.00012903225797</v>
      </c>
      <c r="AU169">
        <v>17.815999999999999</v>
      </c>
      <c r="AV169">
        <v>17.010296774193598</v>
      </c>
      <c r="AW169">
        <v>500.02109677419401</v>
      </c>
      <c r="AX169">
        <v>101.948774193548</v>
      </c>
      <c r="AY169">
        <v>0.128452129032258</v>
      </c>
      <c r="AZ169">
        <v>35.219103225806499</v>
      </c>
      <c r="BA169">
        <v>35.158522580645197</v>
      </c>
      <c r="BB169">
        <v>35.422287096774198</v>
      </c>
      <c r="BC169">
        <v>10004.919354838699</v>
      </c>
      <c r="BD169">
        <v>-1.64705161290323E-3</v>
      </c>
      <c r="BE169">
        <v>0.291466032258065</v>
      </c>
      <c r="BF169">
        <v>1589554391.5999999</v>
      </c>
      <c r="BG169" t="s">
        <v>560</v>
      </c>
      <c r="BH169">
        <v>26</v>
      </c>
      <c r="BI169">
        <v>-2</v>
      </c>
      <c r="BJ169">
        <v>0.10299999999999999</v>
      </c>
      <c r="BK169">
        <v>410</v>
      </c>
      <c r="BL169">
        <v>17</v>
      </c>
      <c r="BM169">
        <v>0.26</v>
      </c>
      <c r="BN169">
        <v>0.11</v>
      </c>
      <c r="BO169">
        <v>4.9678835294117603</v>
      </c>
      <c r="BP169">
        <v>-5.6616000000002602E-2</v>
      </c>
      <c r="BQ169">
        <v>3.3923094327017497E-2</v>
      </c>
      <c r="BR169">
        <v>1</v>
      </c>
      <c r="BS169">
        <v>0.81075884313725499</v>
      </c>
      <c r="BT169">
        <v>-6.0177980090493202E-2</v>
      </c>
      <c r="BU169">
        <v>7.5091005188933999E-3</v>
      </c>
      <c r="BV169">
        <v>1</v>
      </c>
      <c r="BW169">
        <v>2</v>
      </c>
      <c r="BX169">
        <v>2</v>
      </c>
      <c r="BY169" t="s">
        <v>200</v>
      </c>
      <c r="BZ169">
        <v>100</v>
      </c>
      <c r="CA169">
        <v>100</v>
      </c>
      <c r="CB169">
        <v>-2</v>
      </c>
      <c r="CC169">
        <v>0.10299999999999999</v>
      </c>
      <c r="CD169">
        <v>2</v>
      </c>
      <c r="CE169">
        <v>520.36400000000003</v>
      </c>
      <c r="CF169">
        <v>442.50299999999999</v>
      </c>
      <c r="CG169">
        <v>34.999699999999997</v>
      </c>
      <c r="CH169">
        <v>39.323999999999998</v>
      </c>
      <c r="CI169">
        <v>30.0002</v>
      </c>
      <c r="CJ169">
        <v>39.113799999999998</v>
      </c>
      <c r="CK169">
        <v>39.1417</v>
      </c>
      <c r="CL169">
        <v>19.870699999999999</v>
      </c>
      <c r="CM169">
        <v>45.435299999999998</v>
      </c>
      <c r="CN169">
        <v>0</v>
      </c>
      <c r="CO169">
        <v>35</v>
      </c>
      <c r="CP169">
        <v>410</v>
      </c>
      <c r="CQ169">
        <v>17</v>
      </c>
      <c r="CR169">
        <v>98.042699999999996</v>
      </c>
      <c r="CS169">
        <v>104.529</v>
      </c>
    </row>
    <row r="170" spans="1:97" x14ac:dyDescent="0.25">
      <c r="A170">
        <v>154</v>
      </c>
      <c r="B170">
        <v>1589554437.5999999</v>
      </c>
      <c r="C170">
        <v>13007.2999999523</v>
      </c>
      <c r="D170" t="s">
        <v>569</v>
      </c>
      <c r="E170" t="s">
        <v>570</v>
      </c>
      <c r="F170">
        <v>1589554428.9709699</v>
      </c>
      <c r="G170">
        <f t="shared" si="58"/>
        <v>5.5435759986798233E-4</v>
      </c>
      <c r="H170">
        <f t="shared" si="59"/>
        <v>-3.5942218006818334</v>
      </c>
      <c r="I170">
        <f t="shared" si="60"/>
        <v>414.95835483871002</v>
      </c>
      <c r="J170">
        <f t="shared" si="61"/>
        <v>786.38223888268351</v>
      </c>
      <c r="K170">
        <f t="shared" si="62"/>
        <v>80.271624651608107</v>
      </c>
      <c r="L170">
        <f t="shared" si="63"/>
        <v>42.357748762216126</v>
      </c>
      <c r="M170">
        <f t="shared" si="64"/>
        <v>1.4082271496676825E-2</v>
      </c>
      <c r="N170">
        <f t="shared" si="65"/>
        <v>2.7924892847460732</v>
      </c>
      <c r="O170">
        <f t="shared" si="66"/>
        <v>1.404293736927243E-2</v>
      </c>
      <c r="P170">
        <f t="shared" si="67"/>
        <v>8.780360651810008E-3</v>
      </c>
      <c r="Q170">
        <f t="shared" si="68"/>
        <v>-3.1756891353870993E-3</v>
      </c>
      <c r="R170">
        <f t="shared" si="69"/>
        <v>35.073796379990682</v>
      </c>
      <c r="S170">
        <f t="shared" si="70"/>
        <v>35.1624129032258</v>
      </c>
      <c r="T170">
        <f t="shared" si="71"/>
        <v>5.6993711524904525</v>
      </c>
      <c r="U170">
        <f t="shared" si="72"/>
        <v>31.793333574364439</v>
      </c>
      <c r="V170">
        <f t="shared" si="73"/>
        <v>1.8181661642779039</v>
      </c>
      <c r="W170">
        <f t="shared" si="74"/>
        <v>5.7187025073203559</v>
      </c>
      <c r="X170">
        <f t="shared" si="75"/>
        <v>3.8812049882125486</v>
      </c>
      <c r="Y170">
        <f t="shared" si="76"/>
        <v>-24.447170154178021</v>
      </c>
      <c r="Z170">
        <f t="shared" si="77"/>
        <v>9.2184357670415302</v>
      </c>
      <c r="AA170">
        <f t="shared" si="78"/>
        <v>0.77240551226775611</v>
      </c>
      <c r="AB170">
        <f t="shared" si="79"/>
        <v>-14.459504564004121</v>
      </c>
      <c r="AC170">
        <v>-1.22633608765723E-3</v>
      </c>
      <c r="AD170">
        <v>2.36856409861631E-2</v>
      </c>
      <c r="AE170">
        <v>2.6845368853177201</v>
      </c>
      <c r="AF170">
        <v>0</v>
      </c>
      <c r="AG170">
        <v>0</v>
      </c>
      <c r="AH170">
        <f t="shared" si="80"/>
        <v>1</v>
      </c>
      <c r="AI170">
        <f t="shared" si="81"/>
        <v>0</v>
      </c>
      <c r="AJ170">
        <f t="shared" si="82"/>
        <v>52485.919896210195</v>
      </c>
      <c r="AK170">
        <f t="shared" si="83"/>
        <v>-1.6617944193548399E-2</v>
      </c>
      <c r="AL170">
        <f t="shared" si="84"/>
        <v>-8.1427926548387156E-3</v>
      </c>
      <c r="AM170">
        <f t="shared" si="85"/>
        <v>0.49</v>
      </c>
      <c r="AN170">
        <f t="shared" si="86"/>
        <v>0.39</v>
      </c>
      <c r="AO170">
        <v>7.37</v>
      </c>
      <c r="AP170">
        <v>0.5</v>
      </c>
      <c r="AQ170" t="s">
        <v>195</v>
      </c>
      <c r="AR170">
        <v>1589554428.9709699</v>
      </c>
      <c r="AS170">
        <v>414.95835483871002</v>
      </c>
      <c r="AT170">
        <v>409.99970967741899</v>
      </c>
      <c r="AU170">
        <v>17.811693548387101</v>
      </c>
      <c r="AV170">
        <v>17.009151612903199</v>
      </c>
      <c r="AW170">
        <v>500.01670967741899</v>
      </c>
      <c r="AX170">
        <v>101.94867741935499</v>
      </c>
      <c r="AY170">
        <v>0.128430483870968</v>
      </c>
      <c r="AZ170">
        <v>35.2236451612903</v>
      </c>
      <c r="BA170">
        <v>35.1624129032258</v>
      </c>
      <c r="BB170">
        <v>35.432096774193496</v>
      </c>
      <c r="BC170">
        <v>10003.3064516129</v>
      </c>
      <c r="BD170">
        <v>-1.6617944193548399E-2</v>
      </c>
      <c r="BE170">
        <v>0.28307906451612902</v>
      </c>
      <c r="BF170">
        <v>1589554391.5999999</v>
      </c>
      <c r="BG170" t="s">
        <v>560</v>
      </c>
      <c r="BH170">
        <v>26</v>
      </c>
      <c r="BI170">
        <v>-2</v>
      </c>
      <c r="BJ170">
        <v>0.10299999999999999</v>
      </c>
      <c r="BK170">
        <v>410</v>
      </c>
      <c r="BL170">
        <v>17</v>
      </c>
      <c r="BM170">
        <v>0.26</v>
      </c>
      <c r="BN170">
        <v>0.11</v>
      </c>
      <c r="BO170">
        <v>4.9604105882352902</v>
      </c>
      <c r="BP170">
        <v>1.8437538461554701E-2</v>
      </c>
      <c r="BQ170">
        <v>3.0234823216749598E-2</v>
      </c>
      <c r="BR170">
        <v>1</v>
      </c>
      <c r="BS170">
        <v>0.80629764705882301</v>
      </c>
      <c r="BT170">
        <v>-4.5005951131226199E-2</v>
      </c>
      <c r="BU170">
        <v>5.6521159141338503E-3</v>
      </c>
      <c r="BV170">
        <v>1</v>
      </c>
      <c r="BW170">
        <v>2</v>
      </c>
      <c r="BX170">
        <v>2</v>
      </c>
      <c r="BY170" t="s">
        <v>200</v>
      </c>
      <c r="BZ170">
        <v>100</v>
      </c>
      <c r="CA170">
        <v>100</v>
      </c>
      <c r="CB170">
        <v>-2</v>
      </c>
      <c r="CC170">
        <v>0.10299999999999999</v>
      </c>
      <c r="CD170">
        <v>2</v>
      </c>
      <c r="CE170">
        <v>520.38599999999997</v>
      </c>
      <c r="CF170">
        <v>442.41</v>
      </c>
      <c r="CG170">
        <v>35.000300000000003</v>
      </c>
      <c r="CH170">
        <v>39.326999999999998</v>
      </c>
      <c r="CI170">
        <v>30.000399999999999</v>
      </c>
      <c r="CJ170">
        <v>39.116900000000001</v>
      </c>
      <c r="CK170">
        <v>39.145499999999998</v>
      </c>
      <c r="CL170">
        <v>19.870799999999999</v>
      </c>
      <c r="CM170">
        <v>45.435299999999998</v>
      </c>
      <c r="CN170">
        <v>0</v>
      </c>
      <c r="CO170">
        <v>35</v>
      </c>
      <c r="CP170">
        <v>410</v>
      </c>
      <c r="CQ170">
        <v>17</v>
      </c>
      <c r="CR170">
        <v>98.040800000000004</v>
      </c>
      <c r="CS170">
        <v>104.53</v>
      </c>
    </row>
    <row r="171" spans="1:97" x14ac:dyDescent="0.25">
      <c r="A171">
        <v>155</v>
      </c>
      <c r="B171">
        <v>1589554933.2</v>
      </c>
      <c r="C171">
        <v>13502.9000000954</v>
      </c>
      <c r="D171" t="s">
        <v>572</v>
      </c>
      <c r="E171" t="s">
        <v>573</v>
      </c>
      <c r="F171">
        <v>1589554925.2</v>
      </c>
      <c r="G171">
        <f t="shared" si="58"/>
        <v>5.517772954240184E-4</v>
      </c>
      <c r="H171">
        <f t="shared" si="59"/>
        <v>-5.2227529871667935</v>
      </c>
      <c r="I171">
        <f t="shared" si="60"/>
        <v>414.98729032258098</v>
      </c>
      <c r="J171">
        <f t="shared" si="61"/>
        <v>981.20896753789611</v>
      </c>
      <c r="K171">
        <f t="shared" si="62"/>
        <v>100.16210690842685</v>
      </c>
      <c r="L171">
        <f t="shared" si="63"/>
        <v>42.362027574236755</v>
      </c>
      <c r="M171">
        <f t="shared" si="64"/>
        <v>1.370183878900834E-2</v>
      </c>
      <c r="N171">
        <f t="shared" si="65"/>
        <v>2.7737113920807261</v>
      </c>
      <c r="O171">
        <f t="shared" si="66"/>
        <v>1.366434677230596E-2</v>
      </c>
      <c r="P171">
        <f t="shared" si="67"/>
        <v>8.5435766313933202E-3</v>
      </c>
      <c r="Q171">
        <f t="shared" si="68"/>
        <v>-1.5867784454516125E-2</v>
      </c>
      <c r="R171">
        <f t="shared" si="69"/>
        <v>35.289054016356268</v>
      </c>
      <c r="S171">
        <f t="shared" si="70"/>
        <v>35.366170967741901</v>
      </c>
      <c r="T171">
        <f t="shared" si="71"/>
        <v>5.7639194895846204</v>
      </c>
      <c r="U171">
        <f t="shared" si="72"/>
        <v>31.007043801561224</v>
      </c>
      <c r="V171">
        <f t="shared" si="73"/>
        <v>1.7944412950630309</v>
      </c>
      <c r="W171">
        <f t="shared" si="74"/>
        <v>5.7872053412995133</v>
      </c>
      <c r="X171">
        <f t="shared" si="75"/>
        <v>3.9694781945215896</v>
      </c>
      <c r="Y171">
        <f t="shared" si="76"/>
        <v>-24.333378728199211</v>
      </c>
      <c r="Z171">
        <f t="shared" si="77"/>
        <v>10.919046237118646</v>
      </c>
      <c r="AA171">
        <f t="shared" si="78"/>
        <v>0.92297318044987642</v>
      </c>
      <c r="AB171">
        <f t="shared" si="79"/>
        <v>-12.507227095085206</v>
      </c>
      <c r="AC171">
        <v>-1.2273067318925299E-3</v>
      </c>
      <c r="AD171">
        <v>2.3704388155975802E-2</v>
      </c>
      <c r="AE171">
        <v>2.6858721195981601</v>
      </c>
      <c r="AF171">
        <v>0</v>
      </c>
      <c r="AG171">
        <v>0</v>
      </c>
      <c r="AH171">
        <f t="shared" si="80"/>
        <v>1</v>
      </c>
      <c r="AI171">
        <f t="shared" si="81"/>
        <v>0</v>
      </c>
      <c r="AJ171">
        <f t="shared" si="82"/>
        <v>52489.070762905118</v>
      </c>
      <c r="AK171">
        <f t="shared" si="83"/>
        <v>-8.3033932258064505E-2</v>
      </c>
      <c r="AL171">
        <f t="shared" si="84"/>
        <v>-4.0686626806451603E-2</v>
      </c>
      <c r="AM171">
        <f t="shared" si="85"/>
        <v>0.49</v>
      </c>
      <c r="AN171">
        <f t="shared" si="86"/>
        <v>0.39</v>
      </c>
      <c r="AO171">
        <v>5</v>
      </c>
      <c r="AP171">
        <v>0.5</v>
      </c>
      <c r="AQ171" t="s">
        <v>195</v>
      </c>
      <c r="AR171">
        <v>1589554925.2</v>
      </c>
      <c r="AS171">
        <v>414.98729032258098</v>
      </c>
      <c r="AT171">
        <v>409.994709677419</v>
      </c>
      <c r="AU171">
        <v>17.578722580645199</v>
      </c>
      <c r="AV171">
        <v>17.0367741935484</v>
      </c>
      <c r="AW171">
        <v>500.11935483871002</v>
      </c>
      <c r="AX171">
        <v>101.94964516128999</v>
      </c>
      <c r="AY171">
        <v>0.13065599999999999</v>
      </c>
      <c r="AZ171">
        <v>35.4391903225806</v>
      </c>
      <c r="BA171">
        <v>35.366170967741901</v>
      </c>
      <c r="BB171">
        <v>35.650119354838701</v>
      </c>
      <c r="BC171">
        <v>10011.129032258101</v>
      </c>
      <c r="BD171">
        <v>-8.3033932258064505E-2</v>
      </c>
      <c r="BE171">
        <v>0.28326132258064501</v>
      </c>
      <c r="BF171">
        <v>1589554912.2</v>
      </c>
      <c r="BG171" t="s">
        <v>574</v>
      </c>
      <c r="BH171">
        <v>27</v>
      </c>
      <c r="BI171">
        <v>-2.0419999999999998</v>
      </c>
      <c r="BJ171">
        <v>0.104</v>
      </c>
      <c r="BK171">
        <v>410</v>
      </c>
      <c r="BL171">
        <v>17</v>
      </c>
      <c r="BM171">
        <v>0.19</v>
      </c>
      <c r="BN171">
        <v>0.12</v>
      </c>
      <c r="BO171">
        <v>3.3792752098039198</v>
      </c>
      <c r="BP171">
        <v>15.2148915527429</v>
      </c>
      <c r="BQ171">
        <v>2.15949869394389</v>
      </c>
      <c r="BR171">
        <v>0</v>
      </c>
      <c r="BS171">
        <v>0.365316178411765</v>
      </c>
      <c r="BT171">
        <v>1.6764644525307999</v>
      </c>
      <c r="BU171">
        <v>0.236449000966999</v>
      </c>
      <c r="BV171">
        <v>0</v>
      </c>
      <c r="BW171">
        <v>0</v>
      </c>
      <c r="BX171">
        <v>2</v>
      </c>
      <c r="BY171" t="s">
        <v>197</v>
      </c>
      <c r="BZ171">
        <v>100</v>
      </c>
      <c r="CA171">
        <v>100</v>
      </c>
      <c r="CB171">
        <v>-2.0419999999999998</v>
      </c>
      <c r="CC171">
        <v>0.104</v>
      </c>
      <c r="CD171">
        <v>2</v>
      </c>
      <c r="CE171">
        <v>520.54100000000005</v>
      </c>
      <c r="CF171">
        <v>438.81599999999997</v>
      </c>
      <c r="CG171">
        <v>34.999299999999998</v>
      </c>
      <c r="CH171">
        <v>39.751600000000003</v>
      </c>
      <c r="CI171">
        <v>30.0002</v>
      </c>
      <c r="CJ171">
        <v>39.542400000000001</v>
      </c>
      <c r="CK171">
        <v>39.570700000000002</v>
      </c>
      <c r="CL171">
        <v>19.884499999999999</v>
      </c>
      <c r="CM171">
        <v>45.437399999999997</v>
      </c>
      <c r="CN171">
        <v>0</v>
      </c>
      <c r="CO171">
        <v>35</v>
      </c>
      <c r="CP171">
        <v>410</v>
      </c>
      <c r="CQ171">
        <v>17</v>
      </c>
      <c r="CR171">
        <v>97.992400000000004</v>
      </c>
      <c r="CS171">
        <v>104.455</v>
      </c>
    </row>
    <row r="172" spans="1:97" x14ac:dyDescent="0.25">
      <c r="A172">
        <v>156</v>
      </c>
      <c r="B172">
        <v>1589554938.2</v>
      </c>
      <c r="C172">
        <v>13507.9000000954</v>
      </c>
      <c r="D172" t="s">
        <v>575</v>
      </c>
      <c r="E172" t="s">
        <v>576</v>
      </c>
      <c r="F172">
        <v>1589554929.84516</v>
      </c>
      <c r="G172">
        <f t="shared" si="58"/>
        <v>5.5461041713826477E-4</v>
      </c>
      <c r="H172">
        <f t="shared" si="59"/>
        <v>-5.2363007623733138</v>
      </c>
      <c r="I172">
        <f t="shared" si="60"/>
        <v>415.00090322580598</v>
      </c>
      <c r="J172">
        <f t="shared" si="61"/>
        <v>979.57494457381483</v>
      </c>
      <c r="K172">
        <f t="shared" si="62"/>
        <v>99.994301414228033</v>
      </c>
      <c r="L172">
        <f t="shared" si="63"/>
        <v>42.362991861120534</v>
      </c>
      <c r="M172">
        <f t="shared" si="64"/>
        <v>1.3776155283107383E-2</v>
      </c>
      <c r="N172">
        <f t="shared" si="65"/>
        <v>2.7727188226786676</v>
      </c>
      <c r="O172">
        <f t="shared" si="66"/>
        <v>1.3738242543097171E-2</v>
      </c>
      <c r="P172">
        <f t="shared" si="67"/>
        <v>8.589799142118968E-3</v>
      </c>
      <c r="Q172">
        <f t="shared" si="68"/>
        <v>-1.2523888914193549E-2</v>
      </c>
      <c r="R172">
        <f t="shared" si="69"/>
        <v>35.287105936703462</v>
      </c>
      <c r="S172">
        <f t="shared" si="70"/>
        <v>35.363225806451602</v>
      </c>
      <c r="T172">
        <f t="shared" si="71"/>
        <v>5.7629819891384209</v>
      </c>
      <c r="U172">
        <f t="shared" si="72"/>
        <v>31.011907467190809</v>
      </c>
      <c r="V172">
        <f t="shared" si="73"/>
        <v>1.7946089975658663</v>
      </c>
      <c r="W172">
        <f t="shared" si="74"/>
        <v>5.7868384892624913</v>
      </c>
      <c r="X172">
        <f t="shared" si="75"/>
        <v>3.9683729915725543</v>
      </c>
      <c r="Y172">
        <f t="shared" si="76"/>
        <v>-24.458319395797478</v>
      </c>
      <c r="Z172">
        <f t="shared" si="77"/>
        <v>11.183725737371635</v>
      </c>
      <c r="AA172">
        <f t="shared" si="78"/>
        <v>0.94566578840980164</v>
      </c>
      <c r="AB172">
        <f t="shared" si="79"/>
        <v>-12.341451758930233</v>
      </c>
      <c r="AC172">
        <v>-1.2266208199580399E-3</v>
      </c>
      <c r="AD172">
        <v>2.3691140348957699E-2</v>
      </c>
      <c r="AE172">
        <v>2.6849286414328302</v>
      </c>
      <c r="AF172">
        <v>0</v>
      </c>
      <c r="AG172">
        <v>0</v>
      </c>
      <c r="AH172">
        <f t="shared" si="80"/>
        <v>1</v>
      </c>
      <c r="AI172">
        <f t="shared" si="81"/>
        <v>0</v>
      </c>
      <c r="AJ172">
        <f t="shared" si="82"/>
        <v>52461.115353568319</v>
      </c>
      <c r="AK172">
        <f t="shared" si="83"/>
        <v>-6.5535787096774198E-2</v>
      </c>
      <c r="AL172">
        <f t="shared" si="84"/>
        <v>-3.2112535677419354E-2</v>
      </c>
      <c r="AM172">
        <f t="shared" si="85"/>
        <v>0.49</v>
      </c>
      <c r="AN172">
        <f t="shared" si="86"/>
        <v>0.39</v>
      </c>
      <c r="AO172">
        <v>5</v>
      </c>
      <c r="AP172">
        <v>0.5</v>
      </c>
      <c r="AQ172" t="s">
        <v>195</v>
      </c>
      <c r="AR172">
        <v>1589554929.84516</v>
      </c>
      <c r="AS172">
        <v>415.00090322580598</v>
      </c>
      <c r="AT172">
        <v>409.99490322580601</v>
      </c>
      <c r="AU172">
        <v>17.5805419354839</v>
      </c>
      <c r="AV172">
        <v>17.0356967741935</v>
      </c>
      <c r="AW172">
        <v>500.01367741935502</v>
      </c>
      <c r="AX172">
        <v>101.94867741935499</v>
      </c>
      <c r="AY172">
        <v>0.130598870967742</v>
      </c>
      <c r="AZ172">
        <v>35.438041935483902</v>
      </c>
      <c r="BA172">
        <v>35.363225806451602</v>
      </c>
      <c r="BB172">
        <v>35.648899999999998</v>
      </c>
      <c r="BC172">
        <v>10005.629032258101</v>
      </c>
      <c r="BD172">
        <v>-6.5535787096774198E-2</v>
      </c>
      <c r="BE172">
        <v>0.28916861290322599</v>
      </c>
      <c r="BF172">
        <v>1589554912.2</v>
      </c>
      <c r="BG172" t="s">
        <v>574</v>
      </c>
      <c r="BH172">
        <v>27</v>
      </c>
      <c r="BI172">
        <v>-2.0419999999999998</v>
      </c>
      <c r="BJ172">
        <v>0.104</v>
      </c>
      <c r="BK172">
        <v>410</v>
      </c>
      <c r="BL172">
        <v>17</v>
      </c>
      <c r="BM172">
        <v>0.19</v>
      </c>
      <c r="BN172">
        <v>0.12</v>
      </c>
      <c r="BO172">
        <v>4.3519714960784297</v>
      </c>
      <c r="BP172">
        <v>7.7560728057076496</v>
      </c>
      <c r="BQ172">
        <v>1.4323695300217001</v>
      </c>
      <c r="BR172">
        <v>0</v>
      </c>
      <c r="BS172">
        <v>0.47227616941176498</v>
      </c>
      <c r="BT172">
        <v>0.86015126149195598</v>
      </c>
      <c r="BU172">
        <v>0.15650271819773001</v>
      </c>
      <c r="BV172">
        <v>0</v>
      </c>
      <c r="BW172">
        <v>0</v>
      </c>
      <c r="BX172">
        <v>2</v>
      </c>
      <c r="BY172" t="s">
        <v>197</v>
      </c>
      <c r="BZ172">
        <v>100</v>
      </c>
      <c r="CA172">
        <v>100</v>
      </c>
      <c r="CB172">
        <v>-2.0419999999999998</v>
      </c>
      <c r="CC172">
        <v>0.104</v>
      </c>
      <c r="CD172">
        <v>2</v>
      </c>
      <c r="CE172">
        <v>520.48800000000006</v>
      </c>
      <c r="CF172">
        <v>438.815</v>
      </c>
      <c r="CG172">
        <v>34.999499999999998</v>
      </c>
      <c r="CH172">
        <v>39.753900000000002</v>
      </c>
      <c r="CI172">
        <v>30.000299999999999</v>
      </c>
      <c r="CJ172">
        <v>39.544600000000003</v>
      </c>
      <c r="CK172">
        <v>39.572699999999998</v>
      </c>
      <c r="CL172">
        <v>19.8855</v>
      </c>
      <c r="CM172">
        <v>45.437399999999997</v>
      </c>
      <c r="CN172">
        <v>0</v>
      </c>
      <c r="CO172">
        <v>35</v>
      </c>
      <c r="CP172">
        <v>410</v>
      </c>
      <c r="CQ172">
        <v>17</v>
      </c>
      <c r="CR172">
        <v>97.993700000000004</v>
      </c>
      <c r="CS172">
        <v>104.455</v>
      </c>
    </row>
    <row r="173" spans="1:97" x14ac:dyDescent="0.25">
      <c r="A173">
        <v>157</v>
      </c>
      <c r="B173">
        <v>1589554943.2</v>
      </c>
      <c r="C173">
        <v>13512.9000000954</v>
      </c>
      <c r="D173" t="s">
        <v>577</v>
      </c>
      <c r="E173" t="s">
        <v>578</v>
      </c>
      <c r="F173">
        <v>1589554934.6354799</v>
      </c>
      <c r="G173">
        <f t="shared" si="58"/>
        <v>5.5496847477751199E-4</v>
      </c>
      <c r="H173">
        <f t="shared" si="59"/>
        <v>-5.2204125461197375</v>
      </c>
      <c r="I173">
        <f t="shared" si="60"/>
        <v>414.98954838709699</v>
      </c>
      <c r="J173">
        <f t="shared" si="61"/>
        <v>977.27985887142006</v>
      </c>
      <c r="K173">
        <f t="shared" si="62"/>
        <v>99.759304790393188</v>
      </c>
      <c r="L173">
        <f t="shared" si="63"/>
        <v>42.361528754091388</v>
      </c>
      <c r="M173">
        <f t="shared" si="64"/>
        <v>1.3787945660048141E-2</v>
      </c>
      <c r="N173">
        <f t="shared" si="65"/>
        <v>2.7714830723831638</v>
      </c>
      <c r="O173">
        <f t="shared" si="66"/>
        <v>1.3749951210232604E-2</v>
      </c>
      <c r="P173">
        <f t="shared" si="67"/>
        <v>8.5971243702263455E-3</v>
      </c>
      <c r="Q173">
        <f t="shared" si="68"/>
        <v>-1.1783671078064523E-2</v>
      </c>
      <c r="R173">
        <f t="shared" si="69"/>
        <v>35.286018656004089</v>
      </c>
      <c r="S173">
        <f t="shared" si="70"/>
        <v>35.360351612903202</v>
      </c>
      <c r="T173">
        <f t="shared" si="71"/>
        <v>5.7620672068188208</v>
      </c>
      <c r="U173">
        <f t="shared" si="72"/>
        <v>31.012017572249484</v>
      </c>
      <c r="V173">
        <f t="shared" si="73"/>
        <v>1.7945230169923767</v>
      </c>
      <c r="W173">
        <f t="shared" si="74"/>
        <v>5.7865406944634641</v>
      </c>
      <c r="X173">
        <f t="shared" si="75"/>
        <v>3.9675441898264441</v>
      </c>
      <c r="Y173">
        <f t="shared" si="76"/>
        <v>-24.474109737688277</v>
      </c>
      <c r="Z173">
        <f t="shared" si="77"/>
        <v>11.468897966149255</v>
      </c>
      <c r="AA173">
        <f t="shared" si="78"/>
        <v>0.97019362975096357</v>
      </c>
      <c r="AB173">
        <f t="shared" si="79"/>
        <v>-12.046801812866123</v>
      </c>
      <c r="AC173">
        <v>-1.2257672011036301E-3</v>
      </c>
      <c r="AD173">
        <v>2.3674653425080901E-2</v>
      </c>
      <c r="AE173">
        <v>2.68375398528535</v>
      </c>
      <c r="AF173">
        <v>0</v>
      </c>
      <c r="AG173">
        <v>0</v>
      </c>
      <c r="AH173">
        <f t="shared" si="80"/>
        <v>1</v>
      </c>
      <c r="AI173">
        <f t="shared" si="81"/>
        <v>0</v>
      </c>
      <c r="AJ173">
        <f t="shared" si="82"/>
        <v>52426.24286850162</v>
      </c>
      <c r="AK173">
        <f t="shared" si="83"/>
        <v>-6.1662329032258101E-2</v>
      </c>
      <c r="AL173">
        <f t="shared" si="84"/>
        <v>-3.0214541225806468E-2</v>
      </c>
      <c r="AM173">
        <f t="shared" si="85"/>
        <v>0.49</v>
      </c>
      <c r="AN173">
        <f t="shared" si="86"/>
        <v>0.39</v>
      </c>
      <c r="AO173">
        <v>5</v>
      </c>
      <c r="AP173">
        <v>0.5</v>
      </c>
      <c r="AQ173" t="s">
        <v>195</v>
      </c>
      <c r="AR173">
        <v>1589554934.6354799</v>
      </c>
      <c r="AS173">
        <v>414.98954838709699</v>
      </c>
      <c r="AT173">
        <v>409.99961290322602</v>
      </c>
      <c r="AU173">
        <v>17.579825806451598</v>
      </c>
      <c r="AV173">
        <v>17.034632258064502</v>
      </c>
      <c r="AW173">
        <v>500.01712903225803</v>
      </c>
      <c r="AX173">
        <v>101.947903225806</v>
      </c>
      <c r="AY173">
        <v>0.13064048387096799</v>
      </c>
      <c r="AZ173">
        <v>35.4371096774194</v>
      </c>
      <c r="BA173">
        <v>35.360351612903202</v>
      </c>
      <c r="BB173">
        <v>35.647067741935501</v>
      </c>
      <c r="BC173">
        <v>9998.7419354838694</v>
      </c>
      <c r="BD173">
        <v>-6.1662329032258101E-2</v>
      </c>
      <c r="BE173">
        <v>0.28916861290322599</v>
      </c>
      <c r="BF173">
        <v>1589554912.2</v>
      </c>
      <c r="BG173" t="s">
        <v>574</v>
      </c>
      <c r="BH173">
        <v>27</v>
      </c>
      <c r="BI173">
        <v>-2.0419999999999998</v>
      </c>
      <c r="BJ173">
        <v>0.104</v>
      </c>
      <c r="BK173">
        <v>410</v>
      </c>
      <c r="BL173">
        <v>17</v>
      </c>
      <c r="BM173">
        <v>0.19</v>
      </c>
      <c r="BN173">
        <v>0.12</v>
      </c>
      <c r="BO173">
        <v>4.9931025490196097</v>
      </c>
      <c r="BP173">
        <v>3.4671963800894899E-2</v>
      </c>
      <c r="BQ173">
        <v>9.0646293843819906E-2</v>
      </c>
      <c r="BR173">
        <v>1</v>
      </c>
      <c r="BS173">
        <v>0.54327468627451003</v>
      </c>
      <c r="BT173">
        <v>2.66340488687778E-2</v>
      </c>
      <c r="BU173">
        <v>9.9544869309492294E-3</v>
      </c>
      <c r="BV173">
        <v>1</v>
      </c>
      <c r="BW173">
        <v>2</v>
      </c>
      <c r="BX173">
        <v>2</v>
      </c>
      <c r="BY173" t="s">
        <v>200</v>
      </c>
      <c r="BZ173">
        <v>100</v>
      </c>
      <c r="CA173">
        <v>100</v>
      </c>
      <c r="CB173">
        <v>-2.0419999999999998</v>
      </c>
      <c r="CC173">
        <v>0.104</v>
      </c>
      <c r="CD173">
        <v>2</v>
      </c>
      <c r="CE173">
        <v>520.63599999999997</v>
      </c>
      <c r="CF173">
        <v>438.93200000000002</v>
      </c>
      <c r="CG173">
        <v>34.999400000000001</v>
      </c>
      <c r="CH173">
        <v>39.756999999999998</v>
      </c>
      <c r="CI173">
        <v>30.000299999999999</v>
      </c>
      <c r="CJ173">
        <v>39.546300000000002</v>
      </c>
      <c r="CK173">
        <v>39.575000000000003</v>
      </c>
      <c r="CL173">
        <v>19.885100000000001</v>
      </c>
      <c r="CM173">
        <v>45.437399999999997</v>
      </c>
      <c r="CN173">
        <v>0</v>
      </c>
      <c r="CO173">
        <v>35</v>
      </c>
      <c r="CP173">
        <v>410</v>
      </c>
      <c r="CQ173">
        <v>17</v>
      </c>
      <c r="CR173">
        <v>97.993899999999996</v>
      </c>
      <c r="CS173">
        <v>104.45399999999999</v>
      </c>
    </row>
    <row r="174" spans="1:97" x14ac:dyDescent="0.25">
      <c r="A174">
        <v>158</v>
      </c>
      <c r="B174">
        <v>1589554948.2</v>
      </c>
      <c r="C174">
        <v>13517.9000000954</v>
      </c>
      <c r="D174" t="s">
        <v>579</v>
      </c>
      <c r="E174" t="s">
        <v>580</v>
      </c>
      <c r="F174">
        <v>1589554939.5709701</v>
      </c>
      <c r="G174">
        <f t="shared" si="58"/>
        <v>5.5497943062326831E-4</v>
      </c>
      <c r="H174">
        <f t="shared" si="59"/>
        <v>-5.2192767198858467</v>
      </c>
      <c r="I174">
        <f t="shared" si="60"/>
        <v>414.98399999999998</v>
      </c>
      <c r="J174">
        <f t="shared" si="61"/>
        <v>977.1913522102243</v>
      </c>
      <c r="K174">
        <f t="shared" si="62"/>
        <v>99.749543097421764</v>
      </c>
      <c r="L174">
        <f t="shared" si="63"/>
        <v>42.360653621334166</v>
      </c>
      <c r="M174">
        <f t="shared" si="64"/>
        <v>1.3786791298223293E-2</v>
      </c>
      <c r="N174">
        <f t="shared" si="65"/>
        <v>2.7713751106720523</v>
      </c>
      <c r="O174">
        <f t="shared" si="66"/>
        <v>1.3748801725200637E-2</v>
      </c>
      <c r="P174">
        <f t="shared" si="67"/>
        <v>8.5964055054370495E-3</v>
      </c>
      <c r="Q174">
        <f t="shared" si="68"/>
        <v>-1.1331759030967748E-2</v>
      </c>
      <c r="R174">
        <f t="shared" si="69"/>
        <v>35.284522543097538</v>
      </c>
      <c r="S174">
        <f t="shared" si="70"/>
        <v>35.361125806451597</v>
      </c>
      <c r="T174">
        <f t="shared" si="71"/>
        <v>5.7623136004136084</v>
      </c>
      <c r="U174">
        <f t="shared" si="72"/>
        <v>31.012299878892662</v>
      </c>
      <c r="V174">
        <f t="shared" si="73"/>
        <v>1.7943917243572045</v>
      </c>
      <c r="W174">
        <f t="shared" si="74"/>
        <v>5.7860646626162957</v>
      </c>
      <c r="X174">
        <f t="shared" si="75"/>
        <v>3.9679218760564039</v>
      </c>
      <c r="Y174">
        <f t="shared" si="76"/>
        <v>-24.474592890486132</v>
      </c>
      <c r="Z174">
        <f t="shared" si="77"/>
        <v>11.130108997106051</v>
      </c>
      <c r="AA174">
        <f t="shared" si="78"/>
        <v>0.94156770049474381</v>
      </c>
      <c r="AB174">
        <f t="shared" si="79"/>
        <v>-12.414247951916304</v>
      </c>
      <c r="AC174">
        <v>-1.22569264245218E-3</v>
      </c>
      <c r="AD174">
        <v>2.3673213387991301E-2</v>
      </c>
      <c r="AE174">
        <v>2.6836513597934002</v>
      </c>
      <c r="AF174">
        <v>0</v>
      </c>
      <c r="AG174">
        <v>0</v>
      </c>
      <c r="AH174">
        <f t="shared" si="80"/>
        <v>1</v>
      </c>
      <c r="AI174">
        <f t="shared" si="81"/>
        <v>0</v>
      </c>
      <c r="AJ174">
        <f t="shared" si="82"/>
        <v>52423.42124685007</v>
      </c>
      <c r="AK174">
        <f t="shared" si="83"/>
        <v>-5.9297535483870997E-2</v>
      </c>
      <c r="AL174">
        <f t="shared" si="84"/>
        <v>-2.9055792387096789E-2</v>
      </c>
      <c r="AM174">
        <f t="shared" si="85"/>
        <v>0.49</v>
      </c>
      <c r="AN174">
        <f t="shared" si="86"/>
        <v>0.39</v>
      </c>
      <c r="AO174">
        <v>5</v>
      </c>
      <c r="AP174">
        <v>0.5</v>
      </c>
      <c r="AQ174" t="s">
        <v>195</v>
      </c>
      <c r="AR174">
        <v>1589554939.5709701</v>
      </c>
      <c r="AS174">
        <v>414.98399999999998</v>
      </c>
      <c r="AT174">
        <v>409.99512903225798</v>
      </c>
      <c r="AU174">
        <v>17.578667741935501</v>
      </c>
      <c r="AV174">
        <v>17.033454838709702</v>
      </c>
      <c r="AW174">
        <v>500.00983870967701</v>
      </c>
      <c r="AX174">
        <v>101.947129032258</v>
      </c>
      <c r="AY174">
        <v>0.13067064516129001</v>
      </c>
      <c r="AZ174">
        <v>35.4356193548387</v>
      </c>
      <c r="BA174">
        <v>35.361125806451597</v>
      </c>
      <c r="BB174">
        <v>35.646393548387103</v>
      </c>
      <c r="BC174">
        <v>9998.2096774193506</v>
      </c>
      <c r="BD174">
        <v>-5.9297535483870997E-2</v>
      </c>
      <c r="BE174">
        <v>0.28916861290322599</v>
      </c>
      <c r="BF174">
        <v>1589554912.2</v>
      </c>
      <c r="BG174" t="s">
        <v>574</v>
      </c>
      <c r="BH174">
        <v>27</v>
      </c>
      <c r="BI174">
        <v>-2.0419999999999998</v>
      </c>
      <c r="BJ174">
        <v>0.104</v>
      </c>
      <c r="BK174">
        <v>410</v>
      </c>
      <c r="BL174">
        <v>17</v>
      </c>
      <c r="BM174">
        <v>0.19</v>
      </c>
      <c r="BN174">
        <v>0.12</v>
      </c>
      <c r="BO174">
        <v>4.9962817647058797</v>
      </c>
      <c r="BP174">
        <v>-9.2552470588235999E-2</v>
      </c>
      <c r="BQ174">
        <v>2.4032196027525699E-2</v>
      </c>
      <c r="BR174">
        <v>1</v>
      </c>
      <c r="BS174">
        <v>0.54516180392156899</v>
      </c>
      <c r="BT174">
        <v>1.98254117646898E-3</v>
      </c>
      <c r="BU174">
        <v>6.5566116965729904E-4</v>
      </c>
      <c r="BV174">
        <v>1</v>
      </c>
      <c r="BW174">
        <v>2</v>
      </c>
      <c r="BX174">
        <v>2</v>
      </c>
      <c r="BY174" t="s">
        <v>200</v>
      </c>
      <c r="BZ174">
        <v>100</v>
      </c>
      <c r="CA174">
        <v>100</v>
      </c>
      <c r="CB174">
        <v>-2.0419999999999998</v>
      </c>
      <c r="CC174">
        <v>0.104</v>
      </c>
      <c r="CD174">
        <v>2</v>
      </c>
      <c r="CE174">
        <v>520.54100000000005</v>
      </c>
      <c r="CF174">
        <v>438.78699999999998</v>
      </c>
      <c r="CG174">
        <v>34.999499999999998</v>
      </c>
      <c r="CH174">
        <v>39.760300000000001</v>
      </c>
      <c r="CI174">
        <v>30.0002</v>
      </c>
      <c r="CJ174">
        <v>39.549999999999997</v>
      </c>
      <c r="CK174">
        <v>39.578400000000002</v>
      </c>
      <c r="CL174">
        <v>19.885200000000001</v>
      </c>
      <c r="CM174">
        <v>45.437399999999997</v>
      </c>
      <c r="CN174">
        <v>0</v>
      </c>
      <c r="CO174">
        <v>35</v>
      </c>
      <c r="CP174">
        <v>410</v>
      </c>
      <c r="CQ174">
        <v>17</v>
      </c>
      <c r="CR174">
        <v>97.993200000000002</v>
      </c>
      <c r="CS174">
        <v>104.455</v>
      </c>
    </row>
    <row r="175" spans="1:97" x14ac:dyDescent="0.25">
      <c r="A175">
        <v>159</v>
      </c>
      <c r="B175">
        <v>1589554953.2</v>
      </c>
      <c r="C175">
        <v>13522.9000000954</v>
      </c>
      <c r="D175" t="s">
        <v>581</v>
      </c>
      <c r="E175" t="s">
        <v>582</v>
      </c>
      <c r="F175">
        <v>1589554944.5709701</v>
      </c>
      <c r="G175">
        <f t="shared" si="58"/>
        <v>5.5512592151976106E-4</v>
      </c>
      <c r="H175">
        <f t="shared" si="59"/>
        <v>-5.2253612072814448</v>
      </c>
      <c r="I175">
        <f t="shared" si="60"/>
        <v>414.98409677419397</v>
      </c>
      <c r="J175">
        <f t="shared" si="61"/>
        <v>977.77360292513367</v>
      </c>
      <c r="K175">
        <f t="shared" si="62"/>
        <v>99.80849886019513</v>
      </c>
      <c r="L175">
        <f t="shared" si="63"/>
        <v>42.360460157623635</v>
      </c>
      <c r="M175">
        <f t="shared" si="64"/>
        <v>1.3789139870848174E-2</v>
      </c>
      <c r="N175">
        <f t="shared" si="65"/>
        <v>2.769980005880921</v>
      </c>
      <c r="O175">
        <f t="shared" si="66"/>
        <v>1.3751118289938668E-2</v>
      </c>
      <c r="P175">
        <f t="shared" si="67"/>
        <v>8.5978562209260909E-3</v>
      </c>
      <c r="Q175">
        <f t="shared" si="68"/>
        <v>-1.0064391844838703E-2</v>
      </c>
      <c r="R175">
        <f t="shared" si="69"/>
        <v>35.282255559831718</v>
      </c>
      <c r="S175">
        <f t="shared" si="70"/>
        <v>35.361877419354798</v>
      </c>
      <c r="T175">
        <f t="shared" si="71"/>
        <v>5.7625528162872808</v>
      </c>
      <c r="U175">
        <f t="shared" si="72"/>
        <v>31.013978550639042</v>
      </c>
      <c r="V175">
        <f t="shared" si="73"/>
        <v>1.7942744478674588</v>
      </c>
      <c r="W175">
        <f t="shared" si="74"/>
        <v>5.7853733436289092</v>
      </c>
      <c r="X175">
        <f t="shared" si="75"/>
        <v>3.968278368419822</v>
      </c>
      <c r="Y175">
        <f t="shared" si="76"/>
        <v>-24.481053139021462</v>
      </c>
      <c r="Z175">
        <f t="shared" si="77"/>
        <v>10.689025520421481</v>
      </c>
      <c r="AA175">
        <f t="shared" si="78"/>
        <v>0.90470281503201422</v>
      </c>
      <c r="AB175">
        <f t="shared" si="79"/>
        <v>-12.897389195412806</v>
      </c>
      <c r="AC175">
        <v>-1.22472943960256E-3</v>
      </c>
      <c r="AD175">
        <v>2.3654609942229E-2</v>
      </c>
      <c r="AE175">
        <v>2.6823251921598401</v>
      </c>
      <c r="AF175">
        <v>0</v>
      </c>
      <c r="AG175">
        <v>0</v>
      </c>
      <c r="AH175">
        <f t="shared" si="80"/>
        <v>1</v>
      </c>
      <c r="AI175">
        <f t="shared" si="81"/>
        <v>0</v>
      </c>
      <c r="AJ175">
        <f t="shared" si="82"/>
        <v>52384.258980792758</v>
      </c>
      <c r="AK175">
        <f t="shared" si="83"/>
        <v>-5.2665577419354799E-2</v>
      </c>
      <c r="AL175">
        <f t="shared" si="84"/>
        <v>-2.5806132935483853E-2</v>
      </c>
      <c r="AM175">
        <f t="shared" si="85"/>
        <v>0.49</v>
      </c>
      <c r="AN175">
        <f t="shared" si="86"/>
        <v>0.39</v>
      </c>
      <c r="AO175">
        <v>5</v>
      </c>
      <c r="AP175">
        <v>0.5</v>
      </c>
      <c r="AQ175" t="s">
        <v>195</v>
      </c>
      <c r="AR175">
        <v>1589554944.5709701</v>
      </c>
      <c r="AS175">
        <v>414.98409677419397</v>
      </c>
      <c r="AT175">
        <v>409.989225806452</v>
      </c>
      <c r="AU175">
        <v>17.577603225806499</v>
      </c>
      <c r="AV175">
        <v>17.0322483870968</v>
      </c>
      <c r="AW175">
        <v>500.01219354838702</v>
      </c>
      <c r="AX175">
        <v>101.946612903226</v>
      </c>
      <c r="AY175">
        <v>0.130696774193548</v>
      </c>
      <c r="AZ175">
        <v>35.4334548387097</v>
      </c>
      <c r="BA175">
        <v>35.361877419354798</v>
      </c>
      <c r="BB175">
        <v>35.642103225806501</v>
      </c>
      <c r="BC175">
        <v>9990.4032258064508</v>
      </c>
      <c r="BD175">
        <v>-5.2665577419354799E-2</v>
      </c>
      <c r="BE175">
        <v>0.28486583870967702</v>
      </c>
      <c r="BF175">
        <v>1589554912.2</v>
      </c>
      <c r="BG175" t="s">
        <v>574</v>
      </c>
      <c r="BH175">
        <v>27</v>
      </c>
      <c r="BI175">
        <v>-2.0419999999999998</v>
      </c>
      <c r="BJ175">
        <v>0.104</v>
      </c>
      <c r="BK175">
        <v>410</v>
      </c>
      <c r="BL175">
        <v>17</v>
      </c>
      <c r="BM175">
        <v>0.19</v>
      </c>
      <c r="BN175">
        <v>0.12</v>
      </c>
      <c r="BO175">
        <v>4.9914076470588196</v>
      </c>
      <c r="BP175">
        <v>3.22222262443689E-2</v>
      </c>
      <c r="BQ175">
        <v>1.7884206263610199E-2</v>
      </c>
      <c r="BR175">
        <v>1</v>
      </c>
      <c r="BS175">
        <v>0.54517452941176503</v>
      </c>
      <c r="BT175">
        <v>1.20292126696706E-3</v>
      </c>
      <c r="BU175">
        <v>6.5472018728976499E-4</v>
      </c>
      <c r="BV175">
        <v>1</v>
      </c>
      <c r="BW175">
        <v>2</v>
      </c>
      <c r="BX175">
        <v>2</v>
      </c>
      <c r="BY175" t="s">
        <v>200</v>
      </c>
      <c r="BZ175">
        <v>100</v>
      </c>
      <c r="CA175">
        <v>100</v>
      </c>
      <c r="CB175">
        <v>-2.0419999999999998</v>
      </c>
      <c r="CC175">
        <v>0.104</v>
      </c>
      <c r="CD175">
        <v>2</v>
      </c>
      <c r="CE175">
        <v>520.63900000000001</v>
      </c>
      <c r="CF175">
        <v>438.76900000000001</v>
      </c>
      <c r="CG175">
        <v>34.999200000000002</v>
      </c>
      <c r="CH175">
        <v>39.761699999999998</v>
      </c>
      <c r="CI175">
        <v>30.0001</v>
      </c>
      <c r="CJ175">
        <v>39.552300000000002</v>
      </c>
      <c r="CK175">
        <v>39.579599999999999</v>
      </c>
      <c r="CL175">
        <v>19.886800000000001</v>
      </c>
      <c r="CM175">
        <v>45.437399999999997</v>
      </c>
      <c r="CN175">
        <v>0</v>
      </c>
      <c r="CO175">
        <v>35</v>
      </c>
      <c r="CP175">
        <v>410</v>
      </c>
      <c r="CQ175">
        <v>17</v>
      </c>
      <c r="CR175">
        <v>97.993300000000005</v>
      </c>
      <c r="CS175">
        <v>104.455</v>
      </c>
    </row>
    <row r="176" spans="1:97" x14ac:dyDescent="0.25">
      <c r="A176">
        <v>160</v>
      </c>
      <c r="B176">
        <v>1589554958.2</v>
      </c>
      <c r="C176">
        <v>13527.9000000954</v>
      </c>
      <c r="D176" t="s">
        <v>583</v>
      </c>
      <c r="E176" t="s">
        <v>584</v>
      </c>
      <c r="F176">
        <v>1589554949.5709701</v>
      </c>
      <c r="G176">
        <f t="shared" si="58"/>
        <v>5.5535582621272605E-4</v>
      </c>
      <c r="H176">
        <f t="shared" si="59"/>
        <v>-5.2221436321058503</v>
      </c>
      <c r="I176">
        <f t="shared" si="60"/>
        <v>414.98161290322599</v>
      </c>
      <c r="J176">
        <f t="shared" si="61"/>
        <v>977.15009339822541</v>
      </c>
      <c r="K176">
        <f t="shared" si="62"/>
        <v>99.744872291173394</v>
      </c>
      <c r="L176">
        <f t="shared" si="63"/>
        <v>42.360214937162695</v>
      </c>
      <c r="M176">
        <f t="shared" si="64"/>
        <v>1.3795245280281315E-2</v>
      </c>
      <c r="N176">
        <f t="shared" si="65"/>
        <v>2.7701237934642529</v>
      </c>
      <c r="O176">
        <f t="shared" si="66"/>
        <v>1.3757192041925862E-2</v>
      </c>
      <c r="P176">
        <f t="shared" si="67"/>
        <v>8.6016551494901457E-3</v>
      </c>
      <c r="Q176">
        <f t="shared" si="68"/>
        <v>-8.4769894887096759E-3</v>
      </c>
      <c r="R176">
        <f t="shared" si="69"/>
        <v>35.28042592898516</v>
      </c>
      <c r="S176">
        <f t="shared" si="70"/>
        <v>35.361235483870999</v>
      </c>
      <c r="T176">
        <f t="shared" si="71"/>
        <v>5.7623485069132574</v>
      </c>
      <c r="U176">
        <f t="shared" si="72"/>
        <v>31.01526865783088</v>
      </c>
      <c r="V176">
        <f t="shared" si="73"/>
        <v>1.7941723939420975</v>
      </c>
      <c r="W176">
        <f t="shared" si="74"/>
        <v>5.7848036518268122</v>
      </c>
      <c r="X176">
        <f t="shared" si="75"/>
        <v>3.9681761129711601</v>
      </c>
      <c r="Y176">
        <f t="shared" si="76"/>
        <v>-24.49119193598122</v>
      </c>
      <c r="Z176">
        <f t="shared" si="77"/>
        <v>10.519040406987319</v>
      </c>
      <c r="AA176">
        <f t="shared" si="78"/>
        <v>0.89025881670300666</v>
      </c>
      <c r="AB176">
        <f t="shared" si="79"/>
        <v>-13.090369701779604</v>
      </c>
      <c r="AC176">
        <v>-1.22482869054429E-3</v>
      </c>
      <c r="AD176">
        <v>2.3656526889954E-2</v>
      </c>
      <c r="AE176">
        <v>2.6824618762780901</v>
      </c>
      <c r="AF176">
        <v>0</v>
      </c>
      <c r="AG176">
        <v>0</v>
      </c>
      <c r="AH176">
        <f t="shared" si="80"/>
        <v>1</v>
      </c>
      <c r="AI176">
        <f t="shared" si="81"/>
        <v>0</v>
      </c>
      <c r="AJ176">
        <f t="shared" si="82"/>
        <v>52388.635245902937</v>
      </c>
      <c r="AK176">
        <f t="shared" si="83"/>
        <v>-4.4358919354838697E-2</v>
      </c>
      <c r="AL176">
        <f t="shared" si="84"/>
        <v>-2.1735870483870962E-2</v>
      </c>
      <c r="AM176">
        <f t="shared" si="85"/>
        <v>0.49</v>
      </c>
      <c r="AN176">
        <f t="shared" si="86"/>
        <v>0.39</v>
      </c>
      <c r="AO176">
        <v>5</v>
      </c>
      <c r="AP176">
        <v>0.5</v>
      </c>
      <c r="AQ176" t="s">
        <v>195</v>
      </c>
      <c r="AR176">
        <v>1589554949.5709701</v>
      </c>
      <c r="AS176">
        <v>414.98161290322599</v>
      </c>
      <c r="AT176">
        <v>409.99</v>
      </c>
      <c r="AU176">
        <v>17.576599999999999</v>
      </c>
      <c r="AV176">
        <v>17.0310129032258</v>
      </c>
      <c r="AW176">
        <v>500.00683870967703</v>
      </c>
      <c r="AX176">
        <v>101.94664516128999</v>
      </c>
      <c r="AY176">
        <v>0.130684580645161</v>
      </c>
      <c r="AZ176">
        <v>35.431670967741901</v>
      </c>
      <c r="BA176">
        <v>35.361235483870999</v>
      </c>
      <c r="BB176">
        <v>35.643080645161298</v>
      </c>
      <c r="BC176">
        <v>9991.2096774193506</v>
      </c>
      <c r="BD176">
        <v>-4.4358919354838697E-2</v>
      </c>
      <c r="BE176">
        <v>0.282605</v>
      </c>
      <c r="BF176">
        <v>1589554912.2</v>
      </c>
      <c r="BG176" t="s">
        <v>574</v>
      </c>
      <c r="BH176">
        <v>27</v>
      </c>
      <c r="BI176">
        <v>-2.0419999999999998</v>
      </c>
      <c r="BJ176">
        <v>0.104</v>
      </c>
      <c r="BK176">
        <v>410</v>
      </c>
      <c r="BL176">
        <v>17</v>
      </c>
      <c r="BM176">
        <v>0.19</v>
      </c>
      <c r="BN176">
        <v>0.12</v>
      </c>
      <c r="BO176">
        <v>4.9940341176470602</v>
      </c>
      <c r="BP176">
        <v>3.6159638009035299E-3</v>
      </c>
      <c r="BQ176">
        <v>1.7442407211147599E-2</v>
      </c>
      <c r="BR176">
        <v>1</v>
      </c>
      <c r="BS176">
        <v>0.54537356862745101</v>
      </c>
      <c r="BT176">
        <v>2.1902986425338502E-3</v>
      </c>
      <c r="BU176">
        <v>6.7820418161269099E-4</v>
      </c>
      <c r="BV176">
        <v>1</v>
      </c>
      <c r="BW176">
        <v>2</v>
      </c>
      <c r="BX176">
        <v>2</v>
      </c>
      <c r="BY176" t="s">
        <v>200</v>
      </c>
      <c r="BZ176">
        <v>100</v>
      </c>
      <c r="CA176">
        <v>100</v>
      </c>
      <c r="CB176">
        <v>-2.0419999999999998</v>
      </c>
      <c r="CC176">
        <v>0.104</v>
      </c>
      <c r="CD176">
        <v>2</v>
      </c>
      <c r="CE176">
        <v>520.41899999999998</v>
      </c>
      <c r="CF176">
        <v>438.73399999999998</v>
      </c>
      <c r="CG176">
        <v>34.999299999999998</v>
      </c>
      <c r="CH176">
        <v>39.764200000000002</v>
      </c>
      <c r="CI176">
        <v>30.0002</v>
      </c>
      <c r="CJ176">
        <v>39.554000000000002</v>
      </c>
      <c r="CK176">
        <v>39.5822</v>
      </c>
      <c r="CL176">
        <v>19.885200000000001</v>
      </c>
      <c r="CM176">
        <v>45.437399999999997</v>
      </c>
      <c r="CN176">
        <v>0</v>
      </c>
      <c r="CO176">
        <v>35</v>
      </c>
      <c r="CP176">
        <v>410</v>
      </c>
      <c r="CQ176">
        <v>17</v>
      </c>
      <c r="CR176">
        <v>97.992800000000003</v>
      </c>
      <c r="CS176">
        <v>104.455</v>
      </c>
    </row>
    <row r="177" spans="1:97" x14ac:dyDescent="0.25">
      <c r="A177">
        <v>161</v>
      </c>
      <c r="B177">
        <v>1589555243.2</v>
      </c>
      <c r="C177">
        <v>13812.9000000954</v>
      </c>
      <c r="D177" t="s">
        <v>587</v>
      </c>
      <c r="E177" t="s">
        <v>588</v>
      </c>
      <c r="F177">
        <v>1589555235.2387099</v>
      </c>
      <c r="G177">
        <f t="shared" si="58"/>
        <v>3.3490717847778551E-4</v>
      </c>
      <c r="H177">
        <f t="shared" si="59"/>
        <v>-2.9825426683170235</v>
      </c>
      <c r="I177">
        <f t="shared" si="60"/>
        <v>414.10693548387098</v>
      </c>
      <c r="J177">
        <f t="shared" si="61"/>
        <v>942.28737232693243</v>
      </c>
      <c r="K177">
        <f t="shared" si="62"/>
        <v>96.193679728125261</v>
      </c>
      <c r="L177">
        <f t="shared" si="63"/>
        <v>42.27422662659869</v>
      </c>
      <c r="M177">
        <f t="shared" si="64"/>
        <v>8.3587724562251293E-3</v>
      </c>
      <c r="N177">
        <f t="shared" si="65"/>
        <v>2.788931339697994</v>
      </c>
      <c r="O177">
        <f t="shared" si="66"/>
        <v>8.3448795063702352E-3</v>
      </c>
      <c r="P177">
        <f t="shared" si="67"/>
        <v>5.2167959675295909E-3</v>
      </c>
      <c r="Q177">
        <f t="shared" si="68"/>
        <v>-1.0936310252903226E-2</v>
      </c>
      <c r="R177">
        <f t="shared" si="69"/>
        <v>35.209907938501431</v>
      </c>
      <c r="S177">
        <f t="shared" si="70"/>
        <v>35.240674193548401</v>
      </c>
      <c r="T177">
        <f t="shared" si="71"/>
        <v>5.724088781224645</v>
      </c>
      <c r="U177">
        <f t="shared" si="72"/>
        <v>30.952183794716486</v>
      </c>
      <c r="V177">
        <f t="shared" si="73"/>
        <v>1.7776075335121497</v>
      </c>
      <c r="W177">
        <f t="shared" si="74"/>
        <v>5.7430763053803844</v>
      </c>
      <c r="X177">
        <f t="shared" si="75"/>
        <v>3.9464812477124953</v>
      </c>
      <c r="Y177">
        <f t="shared" si="76"/>
        <v>-14.769406570870341</v>
      </c>
      <c r="Z177">
        <f t="shared" si="77"/>
        <v>9.0092864294053214</v>
      </c>
      <c r="AA177">
        <f t="shared" si="78"/>
        <v>0.75641520494425252</v>
      </c>
      <c r="AB177">
        <f t="shared" si="79"/>
        <v>-5.014641246773671</v>
      </c>
      <c r="AC177">
        <v>-1.2245812156136101E-3</v>
      </c>
      <c r="AD177">
        <v>2.3651747121650499E-2</v>
      </c>
      <c r="AE177">
        <v>2.6821210506395201</v>
      </c>
      <c r="AF177">
        <v>0</v>
      </c>
      <c r="AG177">
        <v>0</v>
      </c>
      <c r="AH177">
        <f t="shared" si="80"/>
        <v>1</v>
      </c>
      <c r="AI177">
        <f t="shared" si="81"/>
        <v>0</v>
      </c>
      <c r="AJ177">
        <f t="shared" si="82"/>
        <v>52400.876155945414</v>
      </c>
      <c r="AK177">
        <f t="shared" si="83"/>
        <v>-5.7228206451612897E-2</v>
      </c>
      <c r="AL177">
        <f t="shared" si="84"/>
        <v>-2.8041821161290319E-2</v>
      </c>
      <c r="AM177">
        <f t="shared" si="85"/>
        <v>0.49</v>
      </c>
      <c r="AN177">
        <f t="shared" si="86"/>
        <v>0.39</v>
      </c>
      <c r="AO177">
        <v>7.2</v>
      </c>
      <c r="AP177">
        <v>0.5</v>
      </c>
      <c r="AQ177" t="s">
        <v>195</v>
      </c>
      <c r="AR177">
        <v>1589555235.2387099</v>
      </c>
      <c r="AS177">
        <v>414.10693548387098</v>
      </c>
      <c r="AT177">
        <v>410.016419354839</v>
      </c>
      <c r="AU177">
        <v>17.412964516129001</v>
      </c>
      <c r="AV177">
        <v>16.939632258064499</v>
      </c>
      <c r="AW177">
        <v>500.56661290322597</v>
      </c>
      <c r="AX177">
        <v>101.95270967741899</v>
      </c>
      <c r="AY177">
        <v>0.132580387096774</v>
      </c>
      <c r="AZ177">
        <v>35.300593548387099</v>
      </c>
      <c r="BA177">
        <v>35.240674193548401</v>
      </c>
      <c r="BB177">
        <v>35.4940838709677</v>
      </c>
      <c r="BC177">
        <v>9988.5967741935492</v>
      </c>
      <c r="BD177">
        <v>-5.7228206451612897E-2</v>
      </c>
      <c r="BE177">
        <v>0.284428225806452</v>
      </c>
      <c r="BF177">
        <v>1589555226.7</v>
      </c>
      <c r="BG177" t="s">
        <v>589</v>
      </c>
      <c r="BH177">
        <v>28</v>
      </c>
      <c r="BI177">
        <v>-2.0659999999999998</v>
      </c>
      <c r="BJ177">
        <v>0.10299999999999999</v>
      </c>
      <c r="BK177">
        <v>410</v>
      </c>
      <c r="BL177">
        <v>17</v>
      </c>
      <c r="BM177">
        <v>0.22</v>
      </c>
      <c r="BN177">
        <v>0.1</v>
      </c>
      <c r="BO177">
        <v>2.4942952864705901</v>
      </c>
      <c r="BP177">
        <v>17.368286935500599</v>
      </c>
      <c r="BQ177">
        <v>2.33030373320224</v>
      </c>
      <c r="BR177">
        <v>0</v>
      </c>
      <c r="BS177">
        <v>0.28794608760784302</v>
      </c>
      <c r="BT177">
        <v>2.01468410432759</v>
      </c>
      <c r="BU177">
        <v>0.27024277362853799</v>
      </c>
      <c r="BV177">
        <v>0</v>
      </c>
      <c r="BW177">
        <v>0</v>
      </c>
      <c r="BX177">
        <v>2</v>
      </c>
      <c r="BY177" t="s">
        <v>197</v>
      </c>
      <c r="BZ177">
        <v>100</v>
      </c>
      <c r="CA177">
        <v>100</v>
      </c>
      <c r="CB177">
        <v>-2.0659999999999998</v>
      </c>
      <c r="CC177">
        <v>0.10299999999999999</v>
      </c>
      <c r="CD177">
        <v>2</v>
      </c>
      <c r="CE177">
        <v>520.51700000000005</v>
      </c>
      <c r="CF177">
        <v>437.55200000000002</v>
      </c>
      <c r="CG177">
        <v>34.998600000000003</v>
      </c>
      <c r="CH177">
        <v>39.760300000000001</v>
      </c>
      <c r="CI177">
        <v>30.0001</v>
      </c>
      <c r="CJ177">
        <v>39.610900000000001</v>
      </c>
      <c r="CK177">
        <v>39.637599999999999</v>
      </c>
      <c r="CL177">
        <v>19.893899999999999</v>
      </c>
      <c r="CM177">
        <v>45.437399999999997</v>
      </c>
      <c r="CN177">
        <v>0</v>
      </c>
      <c r="CO177">
        <v>35</v>
      </c>
      <c r="CP177">
        <v>410</v>
      </c>
      <c r="CQ177">
        <v>17</v>
      </c>
      <c r="CR177">
        <v>98.001300000000001</v>
      </c>
      <c r="CS177">
        <v>104.45699999999999</v>
      </c>
    </row>
    <row r="178" spans="1:97" x14ac:dyDescent="0.25">
      <c r="A178">
        <v>162</v>
      </c>
      <c r="B178">
        <v>1589555248.7</v>
      </c>
      <c r="C178">
        <v>13818.4000000954</v>
      </c>
      <c r="D178" t="s">
        <v>590</v>
      </c>
      <c r="E178" t="s">
        <v>591</v>
      </c>
      <c r="F178">
        <v>1589555240.38064</v>
      </c>
      <c r="G178">
        <f t="shared" si="58"/>
        <v>4.0993813024706497E-4</v>
      </c>
      <c r="H178">
        <f t="shared" si="59"/>
        <v>-3.6541102451010041</v>
      </c>
      <c r="I178">
        <f t="shared" si="60"/>
        <v>415.01141935483901</v>
      </c>
      <c r="J178">
        <f t="shared" si="61"/>
        <v>942.32502699604493</v>
      </c>
      <c r="K178">
        <f t="shared" si="62"/>
        <v>96.193772076831081</v>
      </c>
      <c r="L178">
        <f t="shared" si="63"/>
        <v>42.364908857365094</v>
      </c>
      <c r="M178">
        <f t="shared" si="64"/>
        <v>1.0261237383391785E-2</v>
      </c>
      <c r="N178">
        <f t="shared" si="65"/>
        <v>2.7887662883049447</v>
      </c>
      <c r="O178">
        <f t="shared" si="66"/>
        <v>1.024030796229302E-2</v>
      </c>
      <c r="P178">
        <f t="shared" si="67"/>
        <v>6.4020693069832364E-3</v>
      </c>
      <c r="Q178">
        <f t="shared" si="68"/>
        <v>-7.4103755896258016E-3</v>
      </c>
      <c r="R178">
        <f t="shared" si="69"/>
        <v>35.18742805782135</v>
      </c>
      <c r="S178">
        <f t="shared" si="70"/>
        <v>35.241132258064503</v>
      </c>
      <c r="T178">
        <f t="shared" si="71"/>
        <v>5.7242337276573281</v>
      </c>
      <c r="U178">
        <f t="shared" si="72"/>
        <v>31.138649781422188</v>
      </c>
      <c r="V178">
        <f t="shared" si="73"/>
        <v>1.7880996719336832</v>
      </c>
      <c r="W178">
        <f t="shared" si="74"/>
        <v>5.7423802396226309</v>
      </c>
      <c r="X178">
        <f t="shared" si="75"/>
        <v>3.9361340557236448</v>
      </c>
      <c r="Y178">
        <f t="shared" si="76"/>
        <v>-18.078271543895564</v>
      </c>
      <c r="Z178">
        <f t="shared" si="77"/>
        <v>8.6100886396870813</v>
      </c>
      <c r="AA178">
        <f t="shared" si="78"/>
        <v>0.72293543596656673</v>
      </c>
      <c r="AB178">
        <f t="shared" si="79"/>
        <v>-8.7526578438315426</v>
      </c>
      <c r="AC178">
        <v>-1.22446851950682E-3</v>
      </c>
      <c r="AD178">
        <v>2.3649570491970601E-2</v>
      </c>
      <c r="AE178">
        <v>2.6819658288139898</v>
      </c>
      <c r="AF178">
        <v>0</v>
      </c>
      <c r="AG178">
        <v>0</v>
      </c>
      <c r="AH178">
        <f t="shared" si="80"/>
        <v>1</v>
      </c>
      <c r="AI178">
        <f t="shared" si="81"/>
        <v>0</v>
      </c>
      <c r="AJ178">
        <f t="shared" si="82"/>
        <v>52396.588000807154</v>
      </c>
      <c r="AK178">
        <f t="shared" si="83"/>
        <v>-3.8777475612903199E-2</v>
      </c>
      <c r="AL178">
        <f t="shared" si="84"/>
        <v>-1.9000963050322568E-2</v>
      </c>
      <c r="AM178">
        <f t="shared" si="85"/>
        <v>0.49</v>
      </c>
      <c r="AN178">
        <f t="shared" si="86"/>
        <v>0.39</v>
      </c>
      <c r="AO178">
        <v>7.2</v>
      </c>
      <c r="AP178">
        <v>0.5</v>
      </c>
      <c r="AQ178" t="s">
        <v>195</v>
      </c>
      <c r="AR178">
        <v>1589555240.38064</v>
      </c>
      <c r="AS178">
        <v>415.01141935483901</v>
      </c>
      <c r="AT178">
        <v>409.99490322580698</v>
      </c>
      <c r="AU178">
        <v>17.516425806451601</v>
      </c>
      <c r="AV178">
        <v>16.936503225806501</v>
      </c>
      <c r="AW178">
        <v>500.04154838709701</v>
      </c>
      <c r="AX178">
        <v>101.95106451612899</v>
      </c>
      <c r="AY178">
        <v>0.130244290322581</v>
      </c>
      <c r="AZ178">
        <v>35.298400000000001</v>
      </c>
      <c r="BA178">
        <v>35.241132258064503</v>
      </c>
      <c r="BB178">
        <v>35.493319354838697</v>
      </c>
      <c r="BC178">
        <v>9987.8387096774204</v>
      </c>
      <c r="BD178">
        <v>-3.8777475612903199E-2</v>
      </c>
      <c r="BE178">
        <v>0.29573238709677402</v>
      </c>
      <c r="BF178">
        <v>1589555226.7</v>
      </c>
      <c r="BG178" t="s">
        <v>589</v>
      </c>
      <c r="BH178">
        <v>28</v>
      </c>
      <c r="BI178">
        <v>-2.0659999999999998</v>
      </c>
      <c r="BJ178">
        <v>0.10299999999999999</v>
      </c>
      <c r="BK178">
        <v>410</v>
      </c>
      <c r="BL178">
        <v>17</v>
      </c>
      <c r="BM178">
        <v>0.22</v>
      </c>
      <c r="BN178">
        <v>0.1</v>
      </c>
      <c r="BO178">
        <v>3.5737208217647098</v>
      </c>
      <c r="BP178">
        <v>14.28862506502</v>
      </c>
      <c r="BQ178">
        <v>2.0790637883618901</v>
      </c>
      <c r="BR178">
        <v>0</v>
      </c>
      <c r="BS178">
        <v>0.41282006076470601</v>
      </c>
      <c r="BT178">
        <v>1.65781344665118</v>
      </c>
      <c r="BU178">
        <v>0.24109215165930301</v>
      </c>
      <c r="BV178">
        <v>0</v>
      </c>
      <c r="BW178">
        <v>0</v>
      </c>
      <c r="BX178">
        <v>2</v>
      </c>
      <c r="BY178" t="s">
        <v>197</v>
      </c>
      <c r="BZ178">
        <v>100</v>
      </c>
      <c r="CA178">
        <v>100</v>
      </c>
      <c r="CB178">
        <v>-2.0659999999999998</v>
      </c>
      <c r="CC178">
        <v>0.10299999999999999</v>
      </c>
      <c r="CD178">
        <v>2</v>
      </c>
      <c r="CE178">
        <v>520.85299999999995</v>
      </c>
      <c r="CF178">
        <v>437.54500000000002</v>
      </c>
      <c r="CG178">
        <v>34.998800000000003</v>
      </c>
      <c r="CH178">
        <v>39.760300000000001</v>
      </c>
      <c r="CI178">
        <v>30.0001</v>
      </c>
      <c r="CJ178">
        <v>39.6083</v>
      </c>
      <c r="CK178">
        <v>39.636499999999998</v>
      </c>
      <c r="CL178">
        <v>19.8935</v>
      </c>
      <c r="CM178">
        <v>45.437399999999997</v>
      </c>
      <c r="CN178">
        <v>0</v>
      </c>
      <c r="CO178">
        <v>35</v>
      </c>
      <c r="CP178">
        <v>410</v>
      </c>
      <c r="CQ178">
        <v>17</v>
      </c>
      <c r="CR178">
        <v>98.003200000000007</v>
      </c>
      <c r="CS178">
        <v>104.458</v>
      </c>
    </row>
    <row r="179" spans="1:97" x14ac:dyDescent="0.25">
      <c r="A179">
        <v>163</v>
      </c>
      <c r="B179">
        <v>1589555253.7</v>
      </c>
      <c r="C179">
        <v>13823.4000000954</v>
      </c>
      <c r="D179" t="s">
        <v>592</v>
      </c>
      <c r="E179" t="s">
        <v>593</v>
      </c>
      <c r="F179">
        <v>1589555245.1677401</v>
      </c>
      <c r="G179">
        <f t="shared" si="58"/>
        <v>4.1012442134258576E-4</v>
      </c>
      <c r="H179">
        <f t="shared" si="59"/>
        <v>-3.644277124225328</v>
      </c>
      <c r="I179">
        <f t="shared" si="60"/>
        <v>415.003193548387</v>
      </c>
      <c r="J179">
        <f t="shared" si="61"/>
        <v>940.55755028783153</v>
      </c>
      <c r="K179">
        <f t="shared" si="62"/>
        <v>96.012482612746666</v>
      </c>
      <c r="L179">
        <f t="shared" si="63"/>
        <v>42.363688317216997</v>
      </c>
      <c r="M179">
        <f t="shared" si="64"/>
        <v>1.026632472347264E-2</v>
      </c>
      <c r="N179">
        <f t="shared" si="65"/>
        <v>2.7898159463344983</v>
      </c>
      <c r="O179">
        <f t="shared" si="66"/>
        <v>1.0245382432288319E-2</v>
      </c>
      <c r="P179">
        <f t="shared" si="67"/>
        <v>6.4052420044230958E-3</v>
      </c>
      <c r="Q179">
        <f t="shared" si="68"/>
        <v>-8.759275898980649E-3</v>
      </c>
      <c r="R179">
        <f t="shared" si="69"/>
        <v>35.184856084927674</v>
      </c>
      <c r="S179">
        <f t="shared" si="70"/>
        <v>35.239696774193597</v>
      </c>
      <c r="T179">
        <f t="shared" si="71"/>
        <v>5.7237795047822644</v>
      </c>
      <c r="U179">
        <f t="shared" si="72"/>
        <v>31.13833296457549</v>
      </c>
      <c r="V179">
        <f t="shared" si="73"/>
        <v>1.7878293844021957</v>
      </c>
      <c r="W179">
        <f t="shared" si="74"/>
        <v>5.7415706436054847</v>
      </c>
      <c r="X179">
        <f t="shared" si="75"/>
        <v>3.9359501203800686</v>
      </c>
      <c r="Y179">
        <f t="shared" si="76"/>
        <v>-18.086486981208033</v>
      </c>
      <c r="Z179">
        <f t="shared" si="77"/>
        <v>8.445458480318571</v>
      </c>
      <c r="AA179">
        <f t="shared" si="78"/>
        <v>0.70883191518873556</v>
      </c>
      <c r="AB179">
        <f t="shared" si="79"/>
        <v>-8.9409558615997078</v>
      </c>
      <c r="AC179">
        <v>-1.22518533124803E-3</v>
      </c>
      <c r="AD179">
        <v>2.3663415102537E-2</v>
      </c>
      <c r="AE179">
        <v>2.6829529651681301</v>
      </c>
      <c r="AF179">
        <v>0</v>
      </c>
      <c r="AG179">
        <v>0</v>
      </c>
      <c r="AH179">
        <f t="shared" si="80"/>
        <v>1</v>
      </c>
      <c r="AI179">
        <f t="shared" si="81"/>
        <v>0</v>
      </c>
      <c r="AJ179">
        <f t="shared" si="82"/>
        <v>52426.429066076947</v>
      </c>
      <c r="AK179">
        <f t="shared" si="83"/>
        <v>-4.5836085290322598E-2</v>
      </c>
      <c r="AL179">
        <f t="shared" si="84"/>
        <v>-2.2459681792258074E-2</v>
      </c>
      <c r="AM179">
        <f t="shared" si="85"/>
        <v>0.49</v>
      </c>
      <c r="AN179">
        <f t="shared" si="86"/>
        <v>0.39</v>
      </c>
      <c r="AO179">
        <v>7.2</v>
      </c>
      <c r="AP179">
        <v>0.5</v>
      </c>
      <c r="AQ179" t="s">
        <v>195</v>
      </c>
      <c r="AR179">
        <v>1589555245.1677401</v>
      </c>
      <c r="AS179">
        <v>415.003193548387</v>
      </c>
      <c r="AT179">
        <v>410.000612903226</v>
      </c>
      <c r="AU179">
        <v>17.513935483870998</v>
      </c>
      <c r="AV179">
        <v>16.933709677419401</v>
      </c>
      <c r="AW179">
        <v>500.00861290322598</v>
      </c>
      <c r="AX179">
        <v>101.950161290323</v>
      </c>
      <c r="AY179">
        <v>0.130229838709677</v>
      </c>
      <c r="AZ179">
        <v>35.295848387096797</v>
      </c>
      <c r="BA179">
        <v>35.239696774193597</v>
      </c>
      <c r="BB179">
        <v>35.492906451612903</v>
      </c>
      <c r="BC179">
        <v>9993.77419354839</v>
      </c>
      <c r="BD179">
        <v>-4.5836085290322598E-2</v>
      </c>
      <c r="BE179">
        <v>0.29591470967741901</v>
      </c>
      <c r="BF179">
        <v>1589555226.7</v>
      </c>
      <c r="BG179" t="s">
        <v>589</v>
      </c>
      <c r="BH179">
        <v>28</v>
      </c>
      <c r="BI179">
        <v>-2.0659999999999998</v>
      </c>
      <c r="BJ179">
        <v>0.10299999999999999</v>
      </c>
      <c r="BK179">
        <v>410</v>
      </c>
      <c r="BL179">
        <v>17</v>
      </c>
      <c r="BM179">
        <v>0.22</v>
      </c>
      <c r="BN179">
        <v>0.1</v>
      </c>
      <c r="BO179">
        <v>4.5452516862745096</v>
      </c>
      <c r="BP179">
        <v>5.6604102720686598</v>
      </c>
      <c r="BQ179">
        <v>1.1386775696960401</v>
      </c>
      <c r="BR179">
        <v>0</v>
      </c>
      <c r="BS179">
        <v>0.52653102156862697</v>
      </c>
      <c r="BT179">
        <v>0.66345264897143297</v>
      </c>
      <c r="BU179">
        <v>0.131580598280397</v>
      </c>
      <c r="BV179">
        <v>0</v>
      </c>
      <c r="BW179">
        <v>0</v>
      </c>
      <c r="BX179">
        <v>2</v>
      </c>
      <c r="BY179" t="s">
        <v>197</v>
      </c>
      <c r="BZ179">
        <v>100</v>
      </c>
      <c r="CA179">
        <v>100</v>
      </c>
      <c r="CB179">
        <v>-2.0659999999999998</v>
      </c>
      <c r="CC179">
        <v>0.10299999999999999</v>
      </c>
      <c r="CD179">
        <v>2</v>
      </c>
      <c r="CE179">
        <v>520.827</v>
      </c>
      <c r="CF179">
        <v>437.62200000000001</v>
      </c>
      <c r="CG179">
        <v>34.999000000000002</v>
      </c>
      <c r="CH179">
        <v>39.760300000000001</v>
      </c>
      <c r="CI179">
        <v>30</v>
      </c>
      <c r="CJ179">
        <v>39.6081</v>
      </c>
      <c r="CK179">
        <v>39.636499999999998</v>
      </c>
      <c r="CL179">
        <v>19.892299999999999</v>
      </c>
      <c r="CM179">
        <v>45.159799999999997</v>
      </c>
      <c r="CN179">
        <v>0</v>
      </c>
      <c r="CO179">
        <v>35</v>
      </c>
      <c r="CP179">
        <v>410</v>
      </c>
      <c r="CQ179">
        <v>17</v>
      </c>
      <c r="CR179">
        <v>98.002300000000005</v>
      </c>
      <c r="CS179">
        <v>104.458</v>
      </c>
    </row>
    <row r="180" spans="1:97" x14ac:dyDescent="0.25">
      <c r="A180">
        <v>164</v>
      </c>
      <c r="B180">
        <v>1589555258.7</v>
      </c>
      <c r="C180">
        <v>13828.4000000954</v>
      </c>
      <c r="D180" t="s">
        <v>594</v>
      </c>
      <c r="E180" t="s">
        <v>595</v>
      </c>
      <c r="F180">
        <v>1589555250.0903201</v>
      </c>
      <c r="G180">
        <f t="shared" si="58"/>
        <v>4.049457911378045E-4</v>
      </c>
      <c r="H180">
        <f t="shared" si="59"/>
        <v>-3.6374591859963918</v>
      </c>
      <c r="I180">
        <f t="shared" si="60"/>
        <v>414.98777419354798</v>
      </c>
      <c r="J180">
        <f t="shared" si="61"/>
        <v>946.43616293096636</v>
      </c>
      <c r="K180">
        <f t="shared" si="62"/>
        <v>96.612242132694561</v>
      </c>
      <c r="L180">
        <f t="shared" si="63"/>
        <v>42.361968923855919</v>
      </c>
      <c r="M180">
        <f t="shared" si="64"/>
        <v>1.0138683119567057E-2</v>
      </c>
      <c r="N180">
        <f t="shared" si="65"/>
        <v>2.7907439980424114</v>
      </c>
      <c r="O180">
        <f t="shared" si="66"/>
        <v>1.0118264561960065E-2</v>
      </c>
      <c r="P180">
        <f t="shared" si="67"/>
        <v>6.3257464141282787E-3</v>
      </c>
      <c r="Q180">
        <f t="shared" si="68"/>
        <v>-7.6302897709161262E-3</v>
      </c>
      <c r="R180">
        <f t="shared" si="69"/>
        <v>35.182793933704993</v>
      </c>
      <c r="S180">
        <f t="shared" si="70"/>
        <v>35.236061290322603</v>
      </c>
      <c r="T180">
        <f t="shared" si="71"/>
        <v>5.722629287183076</v>
      </c>
      <c r="U180">
        <f t="shared" si="72"/>
        <v>31.139315593336747</v>
      </c>
      <c r="V180">
        <f t="shared" si="73"/>
        <v>1.7875397297940283</v>
      </c>
      <c r="W180">
        <f t="shared" si="74"/>
        <v>5.7404592738593445</v>
      </c>
      <c r="X180">
        <f t="shared" si="75"/>
        <v>3.9350895573890474</v>
      </c>
      <c r="Y180">
        <f t="shared" si="76"/>
        <v>-17.85810938917718</v>
      </c>
      <c r="Z180">
        <f t="shared" si="77"/>
        <v>8.4681667538355363</v>
      </c>
      <c r="AA180">
        <f t="shared" si="78"/>
        <v>0.71047679980794731</v>
      </c>
      <c r="AB180">
        <f t="shared" si="79"/>
        <v>-8.6870961253046133</v>
      </c>
      <c r="AC180">
        <v>-1.2258193185390499E-3</v>
      </c>
      <c r="AD180">
        <v>2.3675660029124398E-2</v>
      </c>
      <c r="AE180">
        <v>2.68382571930578</v>
      </c>
      <c r="AF180">
        <v>0</v>
      </c>
      <c r="AG180">
        <v>0</v>
      </c>
      <c r="AH180">
        <f t="shared" si="80"/>
        <v>1</v>
      </c>
      <c r="AI180">
        <f t="shared" si="81"/>
        <v>0</v>
      </c>
      <c r="AJ180">
        <f t="shared" si="82"/>
        <v>52453.042338424879</v>
      </c>
      <c r="AK180">
        <f t="shared" si="83"/>
        <v>-3.9928256258064503E-2</v>
      </c>
      <c r="AL180">
        <f t="shared" si="84"/>
        <v>-1.9564845566451605E-2</v>
      </c>
      <c r="AM180">
        <f t="shared" si="85"/>
        <v>0.49</v>
      </c>
      <c r="AN180">
        <f t="shared" si="86"/>
        <v>0.39</v>
      </c>
      <c r="AO180">
        <v>7.2</v>
      </c>
      <c r="AP180">
        <v>0.5</v>
      </c>
      <c r="AQ180" t="s">
        <v>195</v>
      </c>
      <c r="AR180">
        <v>1589555250.0903201</v>
      </c>
      <c r="AS180">
        <v>414.98777419354798</v>
      </c>
      <c r="AT180">
        <v>409.99200000000002</v>
      </c>
      <c r="AU180">
        <v>17.511158064516099</v>
      </c>
      <c r="AV180">
        <v>16.938267741935501</v>
      </c>
      <c r="AW180">
        <v>500.017870967742</v>
      </c>
      <c r="AX180">
        <v>101.949935483871</v>
      </c>
      <c r="AY180">
        <v>0.130105322580645</v>
      </c>
      <c r="AZ180">
        <v>35.292345161290299</v>
      </c>
      <c r="BA180">
        <v>35.236061290322603</v>
      </c>
      <c r="BB180">
        <v>35.490312903225799</v>
      </c>
      <c r="BC180">
        <v>9998.9677419354794</v>
      </c>
      <c r="BD180">
        <v>-3.9928256258064503E-2</v>
      </c>
      <c r="BE180">
        <v>0.298831870967742</v>
      </c>
      <c r="BF180">
        <v>1589555226.7</v>
      </c>
      <c r="BG180" t="s">
        <v>589</v>
      </c>
      <c r="BH180">
        <v>28</v>
      </c>
      <c r="BI180">
        <v>-2.0659999999999998</v>
      </c>
      <c r="BJ180">
        <v>0.10299999999999999</v>
      </c>
      <c r="BK180">
        <v>410</v>
      </c>
      <c r="BL180">
        <v>17</v>
      </c>
      <c r="BM180">
        <v>0.22</v>
      </c>
      <c r="BN180">
        <v>0.1</v>
      </c>
      <c r="BO180">
        <v>5.0044352941176502</v>
      </c>
      <c r="BP180">
        <v>-0.17983651596512601</v>
      </c>
      <c r="BQ180">
        <v>3.2746649483030701E-2</v>
      </c>
      <c r="BR180">
        <v>0</v>
      </c>
      <c r="BS180">
        <v>0.57598690196078395</v>
      </c>
      <c r="BT180">
        <v>-5.8397485308278797E-2</v>
      </c>
      <c r="BU180">
        <v>1.2978492243398599E-2</v>
      </c>
      <c r="BV180">
        <v>1</v>
      </c>
      <c r="BW180">
        <v>1</v>
      </c>
      <c r="BX180">
        <v>2</v>
      </c>
      <c r="BY180" t="s">
        <v>220</v>
      </c>
      <c r="BZ180">
        <v>100</v>
      </c>
      <c r="CA180">
        <v>100</v>
      </c>
      <c r="CB180">
        <v>-2.0659999999999998</v>
      </c>
      <c r="CC180">
        <v>0.10299999999999999</v>
      </c>
      <c r="CD180">
        <v>2</v>
      </c>
      <c r="CE180">
        <v>520.62</v>
      </c>
      <c r="CF180">
        <v>437.66</v>
      </c>
      <c r="CG180">
        <v>34.998800000000003</v>
      </c>
      <c r="CH180">
        <v>39.759399999999999</v>
      </c>
      <c r="CI180">
        <v>29.9999</v>
      </c>
      <c r="CJ180">
        <v>39.604399999999998</v>
      </c>
      <c r="CK180">
        <v>39.636499999999998</v>
      </c>
      <c r="CL180">
        <v>19.895600000000002</v>
      </c>
      <c r="CM180">
        <v>45.159799999999997</v>
      </c>
      <c r="CN180">
        <v>0</v>
      </c>
      <c r="CO180">
        <v>35</v>
      </c>
      <c r="CP180">
        <v>410</v>
      </c>
      <c r="CQ180">
        <v>17</v>
      </c>
      <c r="CR180">
        <v>98.002499999999998</v>
      </c>
      <c r="CS180">
        <v>104.458</v>
      </c>
    </row>
    <row r="181" spans="1:97" x14ac:dyDescent="0.25">
      <c r="A181">
        <v>165</v>
      </c>
      <c r="B181">
        <v>1589555263.7</v>
      </c>
      <c r="C181">
        <v>13833.4000000954</v>
      </c>
      <c r="D181" t="s">
        <v>596</v>
      </c>
      <c r="E181" t="s">
        <v>597</v>
      </c>
      <c r="F181">
        <v>1589555255.0709701</v>
      </c>
      <c r="G181">
        <f t="shared" si="58"/>
        <v>3.8666332919218613E-4</v>
      </c>
      <c r="H181">
        <f t="shared" si="59"/>
        <v>-3.6209915946332236</v>
      </c>
      <c r="I181">
        <f t="shared" si="60"/>
        <v>414.97351612903202</v>
      </c>
      <c r="J181">
        <f t="shared" si="61"/>
        <v>969.91757850077124</v>
      </c>
      <c r="K181">
        <f t="shared" si="62"/>
        <v>99.009510428405648</v>
      </c>
      <c r="L181">
        <f t="shared" si="63"/>
        <v>42.360635154378613</v>
      </c>
      <c r="M181">
        <f t="shared" si="64"/>
        <v>9.6839466621574943E-3</v>
      </c>
      <c r="N181">
        <f t="shared" si="65"/>
        <v>2.7918717628745462</v>
      </c>
      <c r="O181">
        <f t="shared" si="66"/>
        <v>9.6653243331171479E-3</v>
      </c>
      <c r="P181">
        <f t="shared" si="67"/>
        <v>6.0424978324714555E-3</v>
      </c>
      <c r="Q181">
        <f t="shared" si="68"/>
        <v>-9.9202943693225774E-3</v>
      </c>
      <c r="R181">
        <f t="shared" si="69"/>
        <v>35.184407677271828</v>
      </c>
      <c r="S181">
        <f t="shared" si="70"/>
        <v>35.231390322580701</v>
      </c>
      <c r="T181">
        <f t="shared" si="71"/>
        <v>5.7211517514204342</v>
      </c>
      <c r="U181">
        <f t="shared" si="72"/>
        <v>31.146159585896587</v>
      </c>
      <c r="V181">
        <f t="shared" si="73"/>
        <v>1.787601173911799</v>
      </c>
      <c r="W181">
        <f t="shared" si="74"/>
        <v>5.739395153941385</v>
      </c>
      <c r="X181">
        <f t="shared" si="75"/>
        <v>3.933550577508635</v>
      </c>
      <c r="Y181">
        <f t="shared" si="76"/>
        <v>-17.051852817375408</v>
      </c>
      <c r="Z181">
        <f t="shared" si="77"/>
        <v>8.6696864916384726</v>
      </c>
      <c r="AA181">
        <f t="shared" si="78"/>
        <v>0.72706203054671548</v>
      </c>
      <c r="AB181">
        <f t="shared" si="79"/>
        <v>-7.6650245895595432</v>
      </c>
      <c r="AC181">
        <v>-1.22659001631987E-3</v>
      </c>
      <c r="AD181">
        <v>2.36905454028234E-2</v>
      </c>
      <c r="AE181">
        <v>2.6848862624202399</v>
      </c>
      <c r="AF181">
        <v>0</v>
      </c>
      <c r="AG181">
        <v>0</v>
      </c>
      <c r="AH181">
        <f t="shared" si="80"/>
        <v>1</v>
      </c>
      <c r="AI181">
        <f t="shared" si="81"/>
        <v>0</v>
      </c>
      <c r="AJ181">
        <f t="shared" si="82"/>
        <v>52485.247920403919</v>
      </c>
      <c r="AK181">
        <f t="shared" si="83"/>
        <v>-5.1911535161290302E-2</v>
      </c>
      <c r="AL181">
        <f t="shared" si="84"/>
        <v>-2.5436652229032249E-2</v>
      </c>
      <c r="AM181">
        <f t="shared" si="85"/>
        <v>0.49</v>
      </c>
      <c r="AN181">
        <f t="shared" si="86"/>
        <v>0.39</v>
      </c>
      <c r="AO181">
        <v>7.2</v>
      </c>
      <c r="AP181">
        <v>0.5</v>
      </c>
      <c r="AQ181" t="s">
        <v>195</v>
      </c>
      <c r="AR181">
        <v>1589555255.0709701</v>
      </c>
      <c r="AS181">
        <v>414.97351612903202</v>
      </c>
      <c r="AT181">
        <v>409.99051612903202</v>
      </c>
      <c r="AU181">
        <v>17.5117096774194</v>
      </c>
      <c r="AV181">
        <v>16.964683870967701</v>
      </c>
      <c r="AW181">
        <v>500.01732258064499</v>
      </c>
      <c r="AX181">
        <v>101.950225806452</v>
      </c>
      <c r="AY181">
        <v>0.13010825806451601</v>
      </c>
      <c r="AZ181">
        <v>35.288990322580602</v>
      </c>
      <c r="BA181">
        <v>35.231390322580701</v>
      </c>
      <c r="BB181">
        <v>35.487348387096802</v>
      </c>
      <c r="BC181">
        <v>10005.225806451601</v>
      </c>
      <c r="BD181">
        <v>-5.1911535161290302E-2</v>
      </c>
      <c r="BE181">
        <v>0.28935093548387097</v>
      </c>
      <c r="BF181">
        <v>1589555226.7</v>
      </c>
      <c r="BG181" t="s">
        <v>589</v>
      </c>
      <c r="BH181">
        <v>28</v>
      </c>
      <c r="BI181">
        <v>-2.0659999999999998</v>
      </c>
      <c r="BJ181">
        <v>0.10299999999999999</v>
      </c>
      <c r="BK181">
        <v>410</v>
      </c>
      <c r="BL181">
        <v>17</v>
      </c>
      <c r="BM181">
        <v>0.22</v>
      </c>
      <c r="BN181">
        <v>0.1</v>
      </c>
      <c r="BO181">
        <v>4.9948539215686303</v>
      </c>
      <c r="BP181">
        <v>-7.5600600522505307E-2</v>
      </c>
      <c r="BQ181">
        <v>2.6081166451001201E-2</v>
      </c>
      <c r="BR181">
        <v>1</v>
      </c>
      <c r="BS181">
        <v>0.55860982352941202</v>
      </c>
      <c r="BT181">
        <v>-0.22827392684299999</v>
      </c>
      <c r="BU181">
        <v>3.5074459161039802E-2</v>
      </c>
      <c r="BV181">
        <v>0</v>
      </c>
      <c r="BW181">
        <v>1</v>
      </c>
      <c r="BX181">
        <v>2</v>
      </c>
      <c r="BY181" t="s">
        <v>220</v>
      </c>
      <c r="BZ181">
        <v>100</v>
      </c>
      <c r="CA181">
        <v>100</v>
      </c>
      <c r="CB181">
        <v>-2.0659999999999998</v>
      </c>
      <c r="CC181">
        <v>0.10299999999999999</v>
      </c>
      <c r="CD181">
        <v>2</v>
      </c>
      <c r="CE181">
        <v>521.11300000000006</v>
      </c>
      <c r="CF181">
        <v>437.71300000000002</v>
      </c>
      <c r="CG181">
        <v>34.998899999999999</v>
      </c>
      <c r="CH181">
        <v>39.756399999999999</v>
      </c>
      <c r="CI181">
        <v>29.9999</v>
      </c>
      <c r="CJ181">
        <v>39.604399999999998</v>
      </c>
      <c r="CK181">
        <v>39.632599999999996</v>
      </c>
      <c r="CL181">
        <v>19.8948</v>
      </c>
      <c r="CM181">
        <v>45.159799999999997</v>
      </c>
      <c r="CN181">
        <v>0</v>
      </c>
      <c r="CO181">
        <v>35</v>
      </c>
      <c r="CP181">
        <v>410</v>
      </c>
      <c r="CQ181">
        <v>17</v>
      </c>
      <c r="CR181">
        <v>98.000900000000001</v>
      </c>
      <c r="CS181">
        <v>104.458</v>
      </c>
    </row>
    <row r="182" spans="1:97" x14ac:dyDescent="0.25">
      <c r="A182">
        <v>166</v>
      </c>
      <c r="B182">
        <v>1589556304.8</v>
      </c>
      <c r="C182">
        <v>14874.5</v>
      </c>
      <c r="D182" t="s">
        <v>599</v>
      </c>
      <c r="E182" t="s">
        <v>600</v>
      </c>
      <c r="F182">
        <v>1589556296.82581</v>
      </c>
      <c r="G182">
        <f t="shared" si="58"/>
        <v>4.9877618172866308E-4</v>
      </c>
      <c r="H182">
        <f t="shared" si="59"/>
        <v>-3.986672225537633</v>
      </c>
      <c r="I182">
        <f t="shared" si="60"/>
        <v>415.46383870967702</v>
      </c>
      <c r="J182">
        <f t="shared" si="61"/>
        <v>1122.6308695158318</v>
      </c>
      <c r="K182">
        <f t="shared" si="62"/>
        <v>114.62695399012914</v>
      </c>
      <c r="L182">
        <f t="shared" si="63"/>
        <v>42.42120506170972</v>
      </c>
      <c r="M182">
        <f t="shared" si="64"/>
        <v>8.1635096528029048E-3</v>
      </c>
      <c r="N182">
        <f t="shared" si="65"/>
        <v>2.7906514378858276</v>
      </c>
      <c r="O182">
        <f t="shared" si="66"/>
        <v>8.1502658047748772E-3</v>
      </c>
      <c r="P182">
        <f t="shared" si="67"/>
        <v>5.0951042196880972E-3</v>
      </c>
      <c r="Q182">
        <f t="shared" si="68"/>
        <v>-1.347099956254838E-2</v>
      </c>
      <c r="R182">
        <f t="shared" si="69"/>
        <v>40.684501927291379</v>
      </c>
      <c r="S182">
        <f t="shared" si="70"/>
        <v>40.875922580645202</v>
      </c>
      <c r="T182">
        <f t="shared" si="71"/>
        <v>7.7676884079113799</v>
      </c>
      <c r="U182">
        <f t="shared" si="72"/>
        <v>23.40082749350346</v>
      </c>
      <c r="V182">
        <f t="shared" si="73"/>
        <v>1.812207296931605</v>
      </c>
      <c r="W182">
        <f t="shared" si="74"/>
        <v>7.7442017699361712</v>
      </c>
      <c r="X182">
        <f t="shared" si="75"/>
        <v>5.9554811109797754</v>
      </c>
      <c r="Y182">
        <f t="shared" si="76"/>
        <v>-21.996029614234043</v>
      </c>
      <c r="Z182">
        <f t="shared" si="77"/>
        <v>-8.5795097885447991</v>
      </c>
      <c r="AA182">
        <f t="shared" si="78"/>
        <v>-0.75966783120148929</v>
      </c>
      <c r="AB182">
        <f t="shared" si="79"/>
        <v>-31.348678233542877</v>
      </c>
      <c r="AC182">
        <v>-1.22575607789013E-3</v>
      </c>
      <c r="AD182">
        <v>2.3674438589650199E-2</v>
      </c>
      <c r="AE182">
        <v>2.6837386751181702</v>
      </c>
      <c r="AF182">
        <v>0</v>
      </c>
      <c r="AG182">
        <v>0</v>
      </c>
      <c r="AH182">
        <f t="shared" si="80"/>
        <v>1</v>
      </c>
      <c r="AI182">
        <f t="shared" si="81"/>
        <v>0</v>
      </c>
      <c r="AJ182">
        <f t="shared" si="82"/>
        <v>51527.066275908313</v>
      </c>
      <c r="AK182">
        <f t="shared" si="83"/>
        <v>-7.0491886774193505E-2</v>
      </c>
      <c r="AL182">
        <f t="shared" si="84"/>
        <v>-3.454102451935482E-2</v>
      </c>
      <c r="AM182">
        <f t="shared" si="85"/>
        <v>0.49</v>
      </c>
      <c r="AN182">
        <f t="shared" si="86"/>
        <v>0.39</v>
      </c>
      <c r="AO182">
        <v>7.2</v>
      </c>
      <c r="AP182">
        <v>0.5</v>
      </c>
      <c r="AQ182" t="s">
        <v>195</v>
      </c>
      <c r="AR182">
        <v>1589556296.82581</v>
      </c>
      <c r="AS182">
        <v>415.46383870967702</v>
      </c>
      <c r="AT182">
        <v>410.02767741935497</v>
      </c>
      <c r="AU182">
        <v>17.748354838709702</v>
      </c>
      <c r="AV182">
        <v>17.043674193548402</v>
      </c>
      <c r="AW182">
        <v>500.57438709677399</v>
      </c>
      <c r="AX182">
        <v>101.964741935484</v>
      </c>
      <c r="AY182">
        <v>0.14090748387096799</v>
      </c>
      <c r="AZ182">
        <v>40.818896774193497</v>
      </c>
      <c r="BA182">
        <v>40.875922580645202</v>
      </c>
      <c r="BB182">
        <v>41.011132258064499</v>
      </c>
      <c r="BC182">
        <v>9997</v>
      </c>
      <c r="BD182">
        <v>-7.0491886774193505E-2</v>
      </c>
      <c r="BE182">
        <v>0.28501170967741901</v>
      </c>
      <c r="BF182">
        <v>1589556288.8</v>
      </c>
      <c r="BG182" t="s">
        <v>601</v>
      </c>
      <c r="BH182">
        <v>29</v>
      </c>
      <c r="BI182">
        <v>-2.1829999999999998</v>
      </c>
      <c r="BJ182">
        <v>0.105</v>
      </c>
      <c r="BK182">
        <v>410</v>
      </c>
      <c r="BL182">
        <v>17</v>
      </c>
      <c r="BM182">
        <v>0.18</v>
      </c>
      <c r="BN182">
        <v>0.1</v>
      </c>
      <c r="BO182">
        <v>3.3496250252941202</v>
      </c>
      <c r="BP182">
        <v>23.658158480252901</v>
      </c>
      <c r="BQ182">
        <v>3.1768714516252299</v>
      </c>
      <c r="BR182">
        <v>0</v>
      </c>
      <c r="BS182">
        <v>0.427923777666667</v>
      </c>
      <c r="BT182">
        <v>3.1570681888801002</v>
      </c>
      <c r="BU182">
        <v>0.42171061430945</v>
      </c>
      <c r="BV182">
        <v>0</v>
      </c>
      <c r="BW182">
        <v>0</v>
      </c>
      <c r="BX182">
        <v>2</v>
      </c>
      <c r="BY182" t="s">
        <v>197</v>
      </c>
      <c r="BZ182">
        <v>100</v>
      </c>
      <c r="CA182">
        <v>100</v>
      </c>
      <c r="CB182">
        <v>-2.1829999999999998</v>
      </c>
      <c r="CC182">
        <v>0.105</v>
      </c>
      <c r="CD182">
        <v>2</v>
      </c>
      <c r="CE182">
        <v>519.51900000000001</v>
      </c>
      <c r="CF182">
        <v>429.59</v>
      </c>
      <c r="CG182">
        <v>42.9998</v>
      </c>
      <c r="CH182">
        <v>41.267699999999998</v>
      </c>
      <c r="CI182">
        <v>30.000699999999998</v>
      </c>
      <c r="CJ182">
        <v>40.887700000000002</v>
      </c>
      <c r="CK182">
        <v>40.907800000000002</v>
      </c>
      <c r="CL182">
        <v>19.901800000000001</v>
      </c>
      <c r="CM182">
        <v>46.543500000000002</v>
      </c>
      <c r="CN182">
        <v>0</v>
      </c>
      <c r="CO182">
        <v>43</v>
      </c>
      <c r="CP182">
        <v>410</v>
      </c>
      <c r="CQ182">
        <v>17</v>
      </c>
      <c r="CR182">
        <v>97.819199999999995</v>
      </c>
      <c r="CS182">
        <v>104.21</v>
      </c>
    </row>
    <row r="183" spans="1:97" x14ac:dyDescent="0.25">
      <c r="A183">
        <v>167</v>
      </c>
      <c r="B183">
        <v>1589556309.8</v>
      </c>
      <c r="C183">
        <v>14879.5</v>
      </c>
      <c r="D183" t="s">
        <v>602</v>
      </c>
      <c r="E183" t="s">
        <v>603</v>
      </c>
      <c r="F183">
        <v>1589556301.4451599</v>
      </c>
      <c r="G183">
        <f t="shared" si="58"/>
        <v>6.3107108516098382E-4</v>
      </c>
      <c r="H183">
        <f t="shared" si="59"/>
        <v>-5.0008509947419633</v>
      </c>
      <c r="I183">
        <f t="shared" si="60"/>
        <v>416.83416129032298</v>
      </c>
      <c r="J183">
        <f t="shared" si="61"/>
        <v>1115.6753380910343</v>
      </c>
      <c r="K183">
        <f t="shared" si="62"/>
        <v>113.91274566764211</v>
      </c>
      <c r="L183">
        <f t="shared" si="63"/>
        <v>42.559624811546279</v>
      </c>
      <c r="M183">
        <f t="shared" si="64"/>
        <v>1.0360622005562087E-2</v>
      </c>
      <c r="N183">
        <f t="shared" si="65"/>
        <v>2.7900264393993779</v>
      </c>
      <c r="O183">
        <f t="shared" si="66"/>
        <v>1.0339295270257773E-2</v>
      </c>
      <c r="P183">
        <f t="shared" si="67"/>
        <v>6.4639719700333356E-3</v>
      </c>
      <c r="Q183">
        <f t="shared" si="68"/>
        <v>-8.4082386931064491E-3</v>
      </c>
      <c r="R183">
        <f t="shared" si="69"/>
        <v>40.653157357623094</v>
      </c>
      <c r="S183">
        <f t="shared" si="70"/>
        <v>40.877606451612898</v>
      </c>
      <c r="T183">
        <f t="shared" si="71"/>
        <v>7.7683828636450194</v>
      </c>
      <c r="U183">
        <f t="shared" si="72"/>
        <v>23.617053560588232</v>
      </c>
      <c r="V183">
        <f t="shared" si="73"/>
        <v>1.8293684629686271</v>
      </c>
      <c r="W183">
        <f t="shared" si="74"/>
        <v>7.7459639843534447</v>
      </c>
      <c r="X183">
        <f t="shared" si="75"/>
        <v>5.9390144006763919</v>
      </c>
      <c r="Y183">
        <f t="shared" si="76"/>
        <v>-27.830234855599386</v>
      </c>
      <c r="Z183">
        <f t="shared" si="77"/>
        <v>-8.1865069545911009</v>
      </c>
      <c r="AA183">
        <f t="shared" si="78"/>
        <v>-0.72505267644332916</v>
      </c>
      <c r="AB183">
        <f t="shared" si="79"/>
        <v>-36.750202725326922</v>
      </c>
      <c r="AC183">
        <v>-1.2253291088807499E-3</v>
      </c>
      <c r="AD183">
        <v>2.3666192045517499E-2</v>
      </c>
      <c r="AE183">
        <v>2.6831509176760302</v>
      </c>
      <c r="AF183">
        <v>0</v>
      </c>
      <c r="AG183">
        <v>0</v>
      </c>
      <c r="AH183">
        <f t="shared" si="80"/>
        <v>1</v>
      </c>
      <c r="AI183">
        <f t="shared" si="81"/>
        <v>0</v>
      </c>
      <c r="AJ183">
        <f t="shared" si="82"/>
        <v>51509.129497891212</v>
      </c>
      <c r="AK183">
        <f t="shared" si="83"/>
        <v>-4.3999155903225798E-2</v>
      </c>
      <c r="AL183">
        <f t="shared" si="84"/>
        <v>-2.155958639258064E-2</v>
      </c>
      <c r="AM183">
        <f t="shared" si="85"/>
        <v>0.49</v>
      </c>
      <c r="AN183">
        <f t="shared" si="86"/>
        <v>0.39</v>
      </c>
      <c r="AO183">
        <v>7.2</v>
      </c>
      <c r="AP183">
        <v>0.5</v>
      </c>
      <c r="AQ183" t="s">
        <v>195</v>
      </c>
      <c r="AR183">
        <v>1589556301.4451599</v>
      </c>
      <c r="AS183">
        <v>416.83416129032298</v>
      </c>
      <c r="AT183">
        <v>410.01396774193501</v>
      </c>
      <c r="AU183">
        <v>17.917058064516102</v>
      </c>
      <c r="AV183">
        <v>17.0248903225806</v>
      </c>
      <c r="AW183">
        <v>500.16399999999999</v>
      </c>
      <c r="AX183">
        <v>101.963935483871</v>
      </c>
      <c r="AY183">
        <v>0.13812035483870999</v>
      </c>
      <c r="AZ183">
        <v>40.823180645161301</v>
      </c>
      <c r="BA183">
        <v>40.877606451612898</v>
      </c>
      <c r="BB183">
        <v>41.014870967741899</v>
      </c>
      <c r="BC183">
        <v>9993.5967741935492</v>
      </c>
      <c r="BD183">
        <v>-4.3999155903225798E-2</v>
      </c>
      <c r="BE183">
        <v>0.28916864516128998</v>
      </c>
      <c r="BF183">
        <v>1589556288.8</v>
      </c>
      <c r="BG183" t="s">
        <v>601</v>
      </c>
      <c r="BH183">
        <v>29</v>
      </c>
      <c r="BI183">
        <v>-2.1829999999999998</v>
      </c>
      <c r="BJ183">
        <v>0.105</v>
      </c>
      <c r="BK183">
        <v>410</v>
      </c>
      <c r="BL183">
        <v>17</v>
      </c>
      <c r="BM183">
        <v>0.18</v>
      </c>
      <c r="BN183">
        <v>0.1</v>
      </c>
      <c r="BO183">
        <v>4.6678474958823504</v>
      </c>
      <c r="BP183">
        <v>20.761034541274501</v>
      </c>
      <c r="BQ183">
        <v>2.9492628098965201</v>
      </c>
      <c r="BR183">
        <v>0</v>
      </c>
      <c r="BS183">
        <v>0.60485582805882299</v>
      </c>
      <c r="BT183">
        <v>2.7872295762618302</v>
      </c>
      <c r="BU183">
        <v>0.392380769116767</v>
      </c>
      <c r="BV183">
        <v>0</v>
      </c>
      <c r="BW183">
        <v>0</v>
      </c>
      <c r="BX183">
        <v>2</v>
      </c>
      <c r="BY183" t="s">
        <v>197</v>
      </c>
      <c r="BZ183">
        <v>100</v>
      </c>
      <c r="CA183">
        <v>100</v>
      </c>
      <c r="CB183">
        <v>-2.1829999999999998</v>
      </c>
      <c r="CC183">
        <v>0.105</v>
      </c>
      <c r="CD183">
        <v>2</v>
      </c>
      <c r="CE183">
        <v>519.79899999999998</v>
      </c>
      <c r="CF183">
        <v>429.44099999999997</v>
      </c>
      <c r="CG183">
        <v>42.9998</v>
      </c>
      <c r="CH183">
        <v>41.276000000000003</v>
      </c>
      <c r="CI183">
        <v>30.000699999999998</v>
      </c>
      <c r="CJ183">
        <v>40.890300000000003</v>
      </c>
      <c r="CK183">
        <v>40.912700000000001</v>
      </c>
      <c r="CL183">
        <v>19.900700000000001</v>
      </c>
      <c r="CM183">
        <v>46.543500000000002</v>
      </c>
      <c r="CN183">
        <v>0</v>
      </c>
      <c r="CO183">
        <v>43</v>
      </c>
      <c r="CP183">
        <v>410</v>
      </c>
      <c r="CQ183">
        <v>17</v>
      </c>
      <c r="CR183">
        <v>97.819500000000005</v>
      </c>
      <c r="CS183">
        <v>104.208</v>
      </c>
    </row>
    <row r="184" spans="1:97" x14ac:dyDescent="0.25">
      <c r="A184">
        <v>168</v>
      </c>
      <c r="B184">
        <v>1589556314.8</v>
      </c>
      <c r="C184">
        <v>14884.5</v>
      </c>
      <c r="D184" t="s">
        <v>604</v>
      </c>
      <c r="E184" t="s">
        <v>605</v>
      </c>
      <c r="F184">
        <v>1589556306.2354801</v>
      </c>
      <c r="G184">
        <f t="shared" si="58"/>
        <v>6.3830137272416184E-4</v>
      </c>
      <c r="H184">
        <f t="shared" si="59"/>
        <v>-5.0434379881599476</v>
      </c>
      <c r="I184">
        <f t="shared" si="60"/>
        <v>416.87729032258102</v>
      </c>
      <c r="J184">
        <f t="shared" si="61"/>
        <v>1113.4268827480196</v>
      </c>
      <c r="K184">
        <f t="shared" si="62"/>
        <v>113.68265238354195</v>
      </c>
      <c r="L184">
        <f t="shared" si="63"/>
        <v>42.563833168253154</v>
      </c>
      <c r="M184">
        <f t="shared" si="64"/>
        <v>1.0481791576868774E-2</v>
      </c>
      <c r="N184">
        <f t="shared" si="65"/>
        <v>2.7899750668582559</v>
      </c>
      <c r="O184">
        <f t="shared" si="66"/>
        <v>1.0459963249946597E-2</v>
      </c>
      <c r="P184">
        <f t="shared" si="67"/>
        <v>6.5394343927769926E-3</v>
      </c>
      <c r="Q184">
        <f t="shared" si="68"/>
        <v>-6.9589202653645233E-3</v>
      </c>
      <c r="R184">
        <f t="shared" si="69"/>
        <v>40.652803212414206</v>
      </c>
      <c r="S184">
        <f t="shared" si="70"/>
        <v>40.874816129032297</v>
      </c>
      <c r="T184">
        <f t="shared" si="71"/>
        <v>7.7672321185788054</v>
      </c>
      <c r="U184">
        <f t="shared" si="72"/>
        <v>23.616353389993773</v>
      </c>
      <c r="V184">
        <f t="shared" si="73"/>
        <v>1.8294684325885215</v>
      </c>
      <c r="W184">
        <f t="shared" si="74"/>
        <v>7.74661694113904</v>
      </c>
      <c r="X184">
        <f t="shared" si="75"/>
        <v>5.9377636859902836</v>
      </c>
      <c r="Y184">
        <f t="shared" si="76"/>
        <v>-28.149090537135535</v>
      </c>
      <c r="Z184">
        <f t="shared" si="77"/>
        <v>-7.5279348451843804</v>
      </c>
      <c r="AA184">
        <f t="shared" si="78"/>
        <v>-0.66673349763590206</v>
      </c>
      <c r="AB184">
        <f t="shared" si="79"/>
        <v>-36.350717800221183</v>
      </c>
      <c r="AC184">
        <v>-1.22529401780002E-3</v>
      </c>
      <c r="AD184">
        <v>2.3665514291067901E-2</v>
      </c>
      <c r="AE184">
        <v>2.68310260584532</v>
      </c>
      <c r="AF184">
        <v>0</v>
      </c>
      <c r="AG184">
        <v>0</v>
      </c>
      <c r="AH184">
        <f t="shared" si="80"/>
        <v>1</v>
      </c>
      <c r="AI184">
        <f t="shared" si="81"/>
        <v>0</v>
      </c>
      <c r="AJ184">
        <f t="shared" si="82"/>
        <v>51507.44465756604</v>
      </c>
      <c r="AK184">
        <f t="shared" si="83"/>
        <v>-3.6415072032258099E-2</v>
      </c>
      <c r="AL184">
        <f t="shared" si="84"/>
        <v>-1.7843385295806469E-2</v>
      </c>
      <c r="AM184">
        <f t="shared" si="85"/>
        <v>0.49</v>
      </c>
      <c r="AN184">
        <f t="shared" si="86"/>
        <v>0.39</v>
      </c>
      <c r="AO184">
        <v>7.2</v>
      </c>
      <c r="AP184">
        <v>0.5</v>
      </c>
      <c r="AQ184" t="s">
        <v>195</v>
      </c>
      <c r="AR184">
        <v>1589556306.2354801</v>
      </c>
      <c r="AS184">
        <v>416.87729032258102</v>
      </c>
      <c r="AT184">
        <v>409.99796774193499</v>
      </c>
      <c r="AU184">
        <v>17.918119354838701</v>
      </c>
      <c r="AV184">
        <v>17.015441935483899</v>
      </c>
      <c r="AW184">
        <v>500.00390322580699</v>
      </c>
      <c r="AX184">
        <v>101.96348387096801</v>
      </c>
      <c r="AY184">
        <v>0.138103709677419</v>
      </c>
      <c r="AZ184">
        <v>40.824767741935503</v>
      </c>
      <c r="BA184">
        <v>40.874816129032297</v>
      </c>
      <c r="BB184">
        <v>41.016135483870997</v>
      </c>
      <c r="BC184">
        <v>9993.3548387096798</v>
      </c>
      <c r="BD184">
        <v>-3.6415072032258099E-2</v>
      </c>
      <c r="BE184">
        <v>0.28916864516128998</v>
      </c>
      <c r="BF184">
        <v>1589556288.8</v>
      </c>
      <c r="BG184" t="s">
        <v>601</v>
      </c>
      <c r="BH184">
        <v>29</v>
      </c>
      <c r="BI184">
        <v>-2.1829999999999998</v>
      </c>
      <c r="BJ184">
        <v>0.105</v>
      </c>
      <c r="BK184">
        <v>410</v>
      </c>
      <c r="BL184">
        <v>17</v>
      </c>
      <c r="BM184">
        <v>0.18</v>
      </c>
      <c r="BN184">
        <v>0.1</v>
      </c>
      <c r="BO184">
        <v>5.9879905547058803</v>
      </c>
      <c r="BP184">
        <v>10.4906155875002</v>
      </c>
      <c r="BQ184">
        <v>1.9536869475024199</v>
      </c>
      <c r="BR184">
        <v>0</v>
      </c>
      <c r="BS184">
        <v>0.779896860392157</v>
      </c>
      <c r="BT184">
        <v>1.4204057835777999</v>
      </c>
      <c r="BU184">
        <v>0.26057990111573798</v>
      </c>
      <c r="BV184">
        <v>0</v>
      </c>
      <c r="BW184">
        <v>0</v>
      </c>
      <c r="BX184">
        <v>2</v>
      </c>
      <c r="BY184" t="s">
        <v>197</v>
      </c>
      <c r="BZ184">
        <v>100</v>
      </c>
      <c r="CA184">
        <v>100</v>
      </c>
      <c r="CB184">
        <v>-2.1829999999999998</v>
      </c>
      <c r="CC184">
        <v>0.105</v>
      </c>
      <c r="CD184">
        <v>2</v>
      </c>
      <c r="CE184">
        <v>520.16399999999999</v>
      </c>
      <c r="CF184">
        <v>429.61599999999999</v>
      </c>
      <c r="CG184">
        <v>42.999499999999998</v>
      </c>
      <c r="CH184">
        <v>41.284300000000002</v>
      </c>
      <c r="CI184">
        <v>30.000599999999999</v>
      </c>
      <c r="CJ184">
        <v>40.897599999999997</v>
      </c>
      <c r="CK184">
        <v>40.920699999999997</v>
      </c>
      <c r="CL184">
        <v>19.900300000000001</v>
      </c>
      <c r="CM184">
        <v>46.543500000000002</v>
      </c>
      <c r="CN184">
        <v>0</v>
      </c>
      <c r="CO184">
        <v>43</v>
      </c>
      <c r="CP184">
        <v>410</v>
      </c>
      <c r="CQ184">
        <v>17</v>
      </c>
      <c r="CR184">
        <v>97.817599999999999</v>
      </c>
      <c r="CS184">
        <v>104.20699999999999</v>
      </c>
    </row>
    <row r="185" spans="1:97" x14ac:dyDescent="0.25">
      <c r="A185">
        <v>169</v>
      </c>
      <c r="B185">
        <v>1589556319.8</v>
      </c>
      <c r="C185">
        <v>14889.5</v>
      </c>
      <c r="D185" t="s">
        <v>606</v>
      </c>
      <c r="E185" t="s">
        <v>607</v>
      </c>
      <c r="F185">
        <v>1589556311.17097</v>
      </c>
      <c r="G185">
        <f t="shared" si="58"/>
        <v>6.3294747798989248E-4</v>
      </c>
      <c r="H185">
        <f t="shared" si="59"/>
        <v>-5.0123009661483016</v>
      </c>
      <c r="I185">
        <f t="shared" si="60"/>
        <v>416.84519354838699</v>
      </c>
      <c r="J185">
        <f t="shared" si="61"/>
        <v>1115.3965524815715</v>
      </c>
      <c r="K185">
        <f t="shared" si="62"/>
        <v>113.88356478330822</v>
      </c>
      <c r="L185">
        <f t="shared" si="63"/>
        <v>42.560483532481342</v>
      </c>
      <c r="M185">
        <f t="shared" si="64"/>
        <v>1.0388124492565381E-2</v>
      </c>
      <c r="N185">
        <f t="shared" si="65"/>
        <v>2.7918430890367767</v>
      </c>
      <c r="O185">
        <f t="shared" si="66"/>
        <v>1.0366698428859424E-2</v>
      </c>
      <c r="P185">
        <f t="shared" si="67"/>
        <v>6.4811078438845237E-3</v>
      </c>
      <c r="Q185">
        <f t="shared" si="68"/>
        <v>-8.1256985760096764E-3</v>
      </c>
      <c r="R185">
        <f t="shared" si="69"/>
        <v>40.656181899313673</v>
      </c>
      <c r="S185">
        <f t="shared" si="70"/>
        <v>40.880209677419401</v>
      </c>
      <c r="T185">
        <f t="shared" si="71"/>
        <v>7.7694565821004939</v>
      </c>
      <c r="U185">
        <f t="shared" si="72"/>
        <v>23.602541423524162</v>
      </c>
      <c r="V185">
        <f t="shared" si="73"/>
        <v>1.8285770336930509</v>
      </c>
      <c r="W185">
        <f t="shared" si="74"/>
        <v>7.747373475089196</v>
      </c>
      <c r="X185">
        <f t="shared" si="75"/>
        <v>5.9408795484074428</v>
      </c>
      <c r="Y185">
        <f t="shared" si="76"/>
        <v>-27.91298377935426</v>
      </c>
      <c r="Z185">
        <f t="shared" si="77"/>
        <v>-8.0680275999636493</v>
      </c>
      <c r="AA185">
        <f t="shared" si="78"/>
        <v>-0.71411495329752239</v>
      </c>
      <c r="AB185">
        <f t="shared" si="79"/>
        <v>-36.70325203119144</v>
      </c>
      <c r="AC185">
        <v>-1.2265704172502599E-3</v>
      </c>
      <c r="AD185">
        <v>2.3690166863423699E-2</v>
      </c>
      <c r="AE185">
        <v>2.6848592980503798</v>
      </c>
      <c r="AF185">
        <v>0</v>
      </c>
      <c r="AG185">
        <v>0</v>
      </c>
      <c r="AH185">
        <f t="shared" si="80"/>
        <v>1</v>
      </c>
      <c r="AI185">
        <f t="shared" si="81"/>
        <v>0</v>
      </c>
      <c r="AJ185">
        <f t="shared" si="82"/>
        <v>51558.600693947541</v>
      </c>
      <c r="AK185">
        <f t="shared" si="83"/>
        <v>-4.2520662354838701E-2</v>
      </c>
      <c r="AL185">
        <f t="shared" si="84"/>
        <v>-2.0835124553870963E-2</v>
      </c>
      <c r="AM185">
        <f t="shared" si="85"/>
        <v>0.49</v>
      </c>
      <c r="AN185">
        <f t="shared" si="86"/>
        <v>0.39</v>
      </c>
      <c r="AO185">
        <v>7.2</v>
      </c>
      <c r="AP185">
        <v>0.5</v>
      </c>
      <c r="AQ185" t="s">
        <v>195</v>
      </c>
      <c r="AR185">
        <v>1589556311.17097</v>
      </c>
      <c r="AS185">
        <v>416.84519354838699</v>
      </c>
      <c r="AT185">
        <v>410.00764516128999</v>
      </c>
      <c r="AU185">
        <v>17.9094193548387</v>
      </c>
      <c r="AV185">
        <v>17.0143290322581</v>
      </c>
      <c r="AW185">
        <v>500.01709677419399</v>
      </c>
      <c r="AX185">
        <v>101.963225806452</v>
      </c>
      <c r="AY185">
        <v>0.13818783870967699</v>
      </c>
      <c r="AZ185">
        <v>40.826606451612903</v>
      </c>
      <c r="BA185">
        <v>40.880209677419401</v>
      </c>
      <c r="BB185">
        <v>41.018787096774197</v>
      </c>
      <c r="BC185">
        <v>10003.7903225806</v>
      </c>
      <c r="BD185">
        <v>-4.2520662354838701E-2</v>
      </c>
      <c r="BE185">
        <v>0.28902277419354799</v>
      </c>
      <c r="BF185">
        <v>1589556288.8</v>
      </c>
      <c r="BG185" t="s">
        <v>601</v>
      </c>
      <c r="BH185">
        <v>29</v>
      </c>
      <c r="BI185">
        <v>-2.1829999999999998</v>
      </c>
      <c r="BJ185">
        <v>0.105</v>
      </c>
      <c r="BK185">
        <v>410</v>
      </c>
      <c r="BL185">
        <v>17</v>
      </c>
      <c r="BM185">
        <v>0.18</v>
      </c>
      <c r="BN185">
        <v>0.1</v>
      </c>
      <c r="BO185">
        <v>6.8489009803921599</v>
      </c>
      <c r="BP185">
        <v>-0.122774443438917</v>
      </c>
      <c r="BQ185">
        <v>0.118808392145239</v>
      </c>
      <c r="BR185">
        <v>0</v>
      </c>
      <c r="BS185">
        <v>0.89591803921568602</v>
      </c>
      <c r="BT185">
        <v>-9.4590407239737093E-3</v>
      </c>
      <c r="BU185">
        <v>2.12175569872751E-2</v>
      </c>
      <c r="BV185">
        <v>1</v>
      </c>
      <c r="BW185">
        <v>1</v>
      </c>
      <c r="BX185">
        <v>2</v>
      </c>
      <c r="BY185" t="s">
        <v>220</v>
      </c>
      <c r="BZ185">
        <v>100</v>
      </c>
      <c r="CA185">
        <v>100</v>
      </c>
      <c r="CB185">
        <v>-2.1829999999999998</v>
      </c>
      <c r="CC185">
        <v>0.105</v>
      </c>
      <c r="CD185">
        <v>2</v>
      </c>
      <c r="CE185">
        <v>519.89499999999998</v>
      </c>
      <c r="CF185">
        <v>429.57100000000003</v>
      </c>
      <c r="CG185">
        <v>42.999299999999998</v>
      </c>
      <c r="CH185">
        <v>41.290999999999997</v>
      </c>
      <c r="CI185">
        <v>30.000599999999999</v>
      </c>
      <c r="CJ185">
        <v>40.904200000000003</v>
      </c>
      <c r="CK185">
        <v>40.928100000000001</v>
      </c>
      <c r="CL185">
        <v>19.9011</v>
      </c>
      <c r="CM185">
        <v>46.543500000000002</v>
      </c>
      <c r="CN185">
        <v>0</v>
      </c>
      <c r="CO185">
        <v>43</v>
      </c>
      <c r="CP185">
        <v>410</v>
      </c>
      <c r="CQ185">
        <v>17</v>
      </c>
      <c r="CR185">
        <v>97.8155</v>
      </c>
      <c r="CS185">
        <v>104.20699999999999</v>
      </c>
    </row>
    <row r="186" spans="1:97" x14ac:dyDescent="0.25">
      <c r="A186">
        <v>170</v>
      </c>
      <c r="B186">
        <v>1589556324.8</v>
      </c>
      <c r="C186">
        <v>14894.5</v>
      </c>
      <c r="D186" t="s">
        <v>608</v>
      </c>
      <c r="E186" t="s">
        <v>609</v>
      </c>
      <c r="F186">
        <v>1589556316.17097</v>
      </c>
      <c r="G186">
        <f t="shared" si="58"/>
        <v>6.2869105521088471E-4</v>
      </c>
      <c r="H186">
        <f t="shared" si="59"/>
        <v>-5.0028565967128218</v>
      </c>
      <c r="I186">
        <f t="shared" si="60"/>
        <v>416.82661290322602</v>
      </c>
      <c r="J186">
        <f t="shared" si="61"/>
        <v>1119.1491043919928</v>
      </c>
      <c r="K186">
        <f t="shared" si="62"/>
        <v>114.26585537363172</v>
      </c>
      <c r="L186">
        <f t="shared" si="63"/>
        <v>42.558269741686061</v>
      </c>
      <c r="M186">
        <f t="shared" si="64"/>
        <v>1.0315431535516895E-2</v>
      </c>
      <c r="N186">
        <f t="shared" si="65"/>
        <v>2.7911870869940003</v>
      </c>
      <c r="O186">
        <f t="shared" si="66"/>
        <v>1.0294299005057394E-2</v>
      </c>
      <c r="P186">
        <f t="shared" si="67"/>
        <v>6.4358319066345933E-3</v>
      </c>
      <c r="Q186">
        <f t="shared" si="68"/>
        <v>-9.6628218440419269E-3</v>
      </c>
      <c r="R186">
        <f t="shared" si="69"/>
        <v>40.660153042157916</v>
      </c>
      <c r="S186">
        <f t="shared" si="70"/>
        <v>40.882177419354797</v>
      </c>
      <c r="T186">
        <f t="shared" si="71"/>
        <v>7.7702682761660951</v>
      </c>
      <c r="U186">
        <f t="shared" si="72"/>
        <v>23.59006211685837</v>
      </c>
      <c r="V186">
        <f t="shared" si="73"/>
        <v>1.8278889041264585</v>
      </c>
      <c r="W186">
        <f t="shared" si="74"/>
        <v>7.7485548578533772</v>
      </c>
      <c r="X186">
        <f t="shared" si="75"/>
        <v>5.9423793720396363</v>
      </c>
      <c r="Y186">
        <f t="shared" si="76"/>
        <v>-27.725275534800016</v>
      </c>
      <c r="Z186">
        <f t="shared" si="77"/>
        <v>-7.9302158029320422</v>
      </c>
      <c r="AA186">
        <f t="shared" si="78"/>
        <v>-0.70209819982900123</v>
      </c>
      <c r="AB186">
        <f t="shared" si="79"/>
        <v>-36.3672523594051</v>
      </c>
      <c r="AC186">
        <v>-1.2261220824553E-3</v>
      </c>
      <c r="AD186">
        <v>2.3681507657271301E-2</v>
      </c>
      <c r="AE186">
        <v>2.6842424006161298</v>
      </c>
      <c r="AF186">
        <v>0</v>
      </c>
      <c r="AG186">
        <v>0</v>
      </c>
      <c r="AH186">
        <f t="shared" si="80"/>
        <v>1</v>
      </c>
      <c r="AI186">
        <f t="shared" si="81"/>
        <v>0</v>
      </c>
      <c r="AJ186">
        <f t="shared" si="82"/>
        <v>51540.038574914914</v>
      </c>
      <c r="AK186">
        <f t="shared" si="83"/>
        <v>-5.0564216870967703E-2</v>
      </c>
      <c r="AL186">
        <f t="shared" si="84"/>
        <v>-2.4776466266774173E-2</v>
      </c>
      <c r="AM186">
        <f t="shared" si="85"/>
        <v>0.49</v>
      </c>
      <c r="AN186">
        <f t="shared" si="86"/>
        <v>0.39</v>
      </c>
      <c r="AO186">
        <v>7.2</v>
      </c>
      <c r="AP186">
        <v>0.5</v>
      </c>
      <c r="AQ186" t="s">
        <v>195</v>
      </c>
      <c r="AR186">
        <v>1589556316.17097</v>
      </c>
      <c r="AS186">
        <v>416.82661290322602</v>
      </c>
      <c r="AT186">
        <v>410.00006451612899</v>
      </c>
      <c r="AU186">
        <v>17.902812903225801</v>
      </c>
      <c r="AV186">
        <v>17.013732258064501</v>
      </c>
      <c r="AW186">
        <v>500.01506451612897</v>
      </c>
      <c r="AX186">
        <v>101.962451612903</v>
      </c>
      <c r="AY186">
        <v>0.138202290322581</v>
      </c>
      <c r="AZ186">
        <v>40.829477419354802</v>
      </c>
      <c r="BA186">
        <v>40.882177419354797</v>
      </c>
      <c r="BB186">
        <v>41.022864516128998</v>
      </c>
      <c r="BC186">
        <v>10000.2096774194</v>
      </c>
      <c r="BD186">
        <v>-5.0564216870967703E-2</v>
      </c>
      <c r="BE186">
        <v>0.28326132258064501</v>
      </c>
      <c r="BF186">
        <v>1589556288.8</v>
      </c>
      <c r="BG186" t="s">
        <v>601</v>
      </c>
      <c r="BH186">
        <v>29</v>
      </c>
      <c r="BI186">
        <v>-2.1829999999999998</v>
      </c>
      <c r="BJ186">
        <v>0.105</v>
      </c>
      <c r="BK186">
        <v>410</v>
      </c>
      <c r="BL186">
        <v>17</v>
      </c>
      <c r="BM186">
        <v>0.18</v>
      </c>
      <c r="BN186">
        <v>0.1</v>
      </c>
      <c r="BO186">
        <v>6.8520327450980396</v>
      </c>
      <c r="BP186">
        <v>-0.28260836199093697</v>
      </c>
      <c r="BQ186">
        <v>4.94571738716073E-2</v>
      </c>
      <c r="BR186">
        <v>0</v>
      </c>
      <c r="BS186">
        <v>0.89539056862745103</v>
      </c>
      <c r="BT186">
        <v>-8.1516890497725703E-2</v>
      </c>
      <c r="BU186">
        <v>1.0188496227733801E-2</v>
      </c>
      <c r="BV186">
        <v>1</v>
      </c>
      <c r="BW186">
        <v>1</v>
      </c>
      <c r="BX186">
        <v>2</v>
      </c>
      <c r="BY186" t="s">
        <v>220</v>
      </c>
      <c r="BZ186">
        <v>100</v>
      </c>
      <c r="CA186">
        <v>100</v>
      </c>
      <c r="CB186">
        <v>-2.1829999999999998</v>
      </c>
      <c r="CC186">
        <v>0.105</v>
      </c>
      <c r="CD186">
        <v>2</v>
      </c>
      <c r="CE186">
        <v>519.846</v>
      </c>
      <c r="CF186">
        <v>429.60300000000001</v>
      </c>
      <c r="CG186">
        <v>43</v>
      </c>
      <c r="CH186">
        <v>41.298400000000001</v>
      </c>
      <c r="CI186">
        <v>30.000599999999999</v>
      </c>
      <c r="CJ186">
        <v>40.912399999999998</v>
      </c>
      <c r="CK186">
        <v>40.935499999999998</v>
      </c>
      <c r="CL186">
        <v>19.900200000000002</v>
      </c>
      <c r="CM186">
        <v>46.543500000000002</v>
      </c>
      <c r="CN186">
        <v>0</v>
      </c>
      <c r="CO186">
        <v>43</v>
      </c>
      <c r="CP186">
        <v>410</v>
      </c>
      <c r="CQ186">
        <v>17</v>
      </c>
      <c r="CR186">
        <v>97.8155</v>
      </c>
      <c r="CS186">
        <v>104.205</v>
      </c>
    </row>
    <row r="187" spans="1:97" x14ac:dyDescent="0.25">
      <c r="A187">
        <v>171</v>
      </c>
      <c r="B187">
        <v>1589556329.8</v>
      </c>
      <c r="C187">
        <v>14899.5</v>
      </c>
      <c r="D187" t="s">
        <v>610</v>
      </c>
      <c r="E187" t="s">
        <v>611</v>
      </c>
      <c r="F187">
        <v>1589556321.17097</v>
      </c>
      <c r="G187">
        <f t="shared" si="58"/>
        <v>6.2524765439067348E-4</v>
      </c>
      <c r="H187">
        <f t="shared" si="59"/>
        <v>-4.9919373183501836</v>
      </c>
      <c r="I187">
        <f t="shared" si="60"/>
        <v>416.80364516128998</v>
      </c>
      <c r="J187">
        <f t="shared" si="61"/>
        <v>1121.7850130072277</v>
      </c>
      <c r="K187">
        <f t="shared" si="62"/>
        <v>114.5350815049722</v>
      </c>
      <c r="L187">
        <f t="shared" si="63"/>
        <v>42.555961183812215</v>
      </c>
      <c r="M187">
        <f t="shared" si="64"/>
        <v>1.0255748181281903E-2</v>
      </c>
      <c r="N187">
        <f t="shared" si="65"/>
        <v>2.7917588342740376</v>
      </c>
      <c r="O187">
        <f t="shared" si="66"/>
        <v>1.0234863483205825E-2</v>
      </c>
      <c r="P187">
        <f t="shared" si="67"/>
        <v>6.398662502723044E-3</v>
      </c>
      <c r="Q187">
        <f t="shared" si="68"/>
        <v>-1.1438362008387101E-2</v>
      </c>
      <c r="R187">
        <f t="shared" si="69"/>
        <v>40.658668394312386</v>
      </c>
      <c r="S187">
        <f t="shared" si="70"/>
        <v>40.885077419354801</v>
      </c>
      <c r="T187">
        <f t="shared" si="71"/>
        <v>7.7714646608470188</v>
      </c>
      <c r="U187">
        <f t="shared" si="72"/>
        <v>23.585856158740711</v>
      </c>
      <c r="V187">
        <f t="shared" si="73"/>
        <v>1.8273269401128309</v>
      </c>
      <c r="W187">
        <f t="shared" si="74"/>
        <v>7.7475539908931381</v>
      </c>
      <c r="X187">
        <f t="shared" si="75"/>
        <v>5.9441377207341883</v>
      </c>
      <c r="Y187">
        <f t="shared" si="76"/>
        <v>-27.573421558628702</v>
      </c>
      <c r="Z187">
        <f t="shared" si="77"/>
        <v>-8.7343946706367799</v>
      </c>
      <c r="AA187">
        <f t="shared" si="78"/>
        <v>-0.77313918524989544</v>
      </c>
      <c r="AB187">
        <f t="shared" si="79"/>
        <v>-37.092393776523764</v>
      </c>
      <c r="AC187">
        <v>-1.22651282879209E-3</v>
      </c>
      <c r="AD187">
        <v>2.3689054591217999E-2</v>
      </c>
      <c r="AE187">
        <v>2.6847800662618502</v>
      </c>
      <c r="AF187">
        <v>0</v>
      </c>
      <c r="AG187">
        <v>0</v>
      </c>
      <c r="AH187">
        <f t="shared" si="80"/>
        <v>1</v>
      </c>
      <c r="AI187">
        <f t="shared" si="81"/>
        <v>0</v>
      </c>
      <c r="AJ187">
        <f t="shared" si="82"/>
        <v>51556.193022810192</v>
      </c>
      <c r="AK187">
        <f t="shared" si="83"/>
        <v>-5.9855374193548402E-2</v>
      </c>
      <c r="AL187">
        <f t="shared" si="84"/>
        <v>-2.9329133354838718E-2</v>
      </c>
      <c r="AM187">
        <f t="shared" si="85"/>
        <v>0.49</v>
      </c>
      <c r="AN187">
        <f t="shared" si="86"/>
        <v>0.39</v>
      </c>
      <c r="AO187">
        <v>7.2</v>
      </c>
      <c r="AP187">
        <v>0.5</v>
      </c>
      <c r="AQ187" t="s">
        <v>195</v>
      </c>
      <c r="AR187">
        <v>1589556321.17097</v>
      </c>
      <c r="AS187">
        <v>416.80364516128998</v>
      </c>
      <c r="AT187">
        <v>409.99080645161303</v>
      </c>
      <c r="AU187">
        <v>17.897293548387101</v>
      </c>
      <c r="AV187">
        <v>17.0130870967742</v>
      </c>
      <c r="AW187">
        <v>500.02048387096801</v>
      </c>
      <c r="AX187">
        <v>101.962548387097</v>
      </c>
      <c r="AY187">
        <v>0.13819300000000001</v>
      </c>
      <c r="AZ187">
        <v>40.8270451612903</v>
      </c>
      <c r="BA187">
        <v>40.885077419354801</v>
      </c>
      <c r="BB187">
        <v>41.026067741935499</v>
      </c>
      <c r="BC187">
        <v>10003.3870967742</v>
      </c>
      <c r="BD187">
        <v>-5.9855374193548402E-2</v>
      </c>
      <c r="BE187">
        <v>0.282605</v>
      </c>
      <c r="BF187">
        <v>1589556288.8</v>
      </c>
      <c r="BG187" t="s">
        <v>601</v>
      </c>
      <c r="BH187">
        <v>29</v>
      </c>
      <c r="BI187">
        <v>-2.1829999999999998</v>
      </c>
      <c r="BJ187">
        <v>0.105</v>
      </c>
      <c r="BK187">
        <v>410</v>
      </c>
      <c r="BL187">
        <v>17</v>
      </c>
      <c r="BM187">
        <v>0.18</v>
      </c>
      <c r="BN187">
        <v>0.1</v>
      </c>
      <c r="BO187">
        <v>6.8233415686274501</v>
      </c>
      <c r="BP187">
        <v>-0.14773802714930701</v>
      </c>
      <c r="BQ187">
        <v>3.2373397053060297E-2</v>
      </c>
      <c r="BR187">
        <v>0</v>
      </c>
      <c r="BS187">
        <v>0.88894254901960801</v>
      </c>
      <c r="BT187">
        <v>-6.3322436199097096E-2</v>
      </c>
      <c r="BU187">
        <v>7.8326200417347808E-3</v>
      </c>
      <c r="BV187">
        <v>1</v>
      </c>
      <c r="BW187">
        <v>1</v>
      </c>
      <c r="BX187">
        <v>2</v>
      </c>
      <c r="BY187" t="s">
        <v>220</v>
      </c>
      <c r="BZ187">
        <v>100</v>
      </c>
      <c r="CA187">
        <v>100</v>
      </c>
      <c r="CB187">
        <v>-2.1829999999999998</v>
      </c>
      <c r="CC187">
        <v>0.105</v>
      </c>
      <c r="CD187">
        <v>2</v>
      </c>
      <c r="CE187">
        <v>520.44500000000005</v>
      </c>
      <c r="CF187">
        <v>429.625</v>
      </c>
      <c r="CG187">
        <v>42.9998</v>
      </c>
      <c r="CH187">
        <v>41.305100000000003</v>
      </c>
      <c r="CI187">
        <v>30.000599999999999</v>
      </c>
      <c r="CJ187">
        <v>40.919800000000002</v>
      </c>
      <c r="CK187">
        <v>40.9437</v>
      </c>
      <c r="CL187">
        <v>19.902999999999999</v>
      </c>
      <c r="CM187">
        <v>46.543500000000002</v>
      </c>
      <c r="CN187">
        <v>0</v>
      </c>
      <c r="CO187">
        <v>43</v>
      </c>
      <c r="CP187">
        <v>410</v>
      </c>
      <c r="CQ187">
        <v>17</v>
      </c>
      <c r="CR187">
        <v>97.815200000000004</v>
      </c>
      <c r="CS187">
        <v>104.205</v>
      </c>
    </row>
    <row r="188" spans="1:97" x14ac:dyDescent="0.25">
      <c r="A188">
        <v>172</v>
      </c>
      <c r="B188">
        <v>1589556603.8</v>
      </c>
      <c r="C188">
        <v>15173.5</v>
      </c>
      <c r="D188" t="s">
        <v>613</v>
      </c>
      <c r="E188" t="s">
        <v>614</v>
      </c>
      <c r="F188">
        <v>1589556595.1838701</v>
      </c>
      <c r="G188">
        <f t="shared" si="58"/>
        <v>6.4287707196173923E-4</v>
      </c>
      <c r="H188">
        <f t="shared" si="59"/>
        <v>-5.1154956635136193</v>
      </c>
      <c r="I188">
        <f t="shared" si="60"/>
        <v>416.19896774193501</v>
      </c>
      <c r="J188">
        <f t="shared" si="61"/>
        <v>1120.6603457789488</v>
      </c>
      <c r="K188">
        <f t="shared" si="62"/>
        <v>114.43854533668132</v>
      </c>
      <c r="L188">
        <f t="shared" si="63"/>
        <v>42.501017028410402</v>
      </c>
      <c r="M188">
        <f t="shared" si="64"/>
        <v>1.0515351418663218E-2</v>
      </c>
      <c r="N188">
        <f t="shared" si="65"/>
        <v>2.7858073749418546</v>
      </c>
      <c r="O188">
        <f t="shared" si="66"/>
        <v>1.0493350458308058E-2</v>
      </c>
      <c r="P188">
        <f t="shared" si="67"/>
        <v>6.5603168603007231E-3</v>
      </c>
      <c r="Q188">
        <f t="shared" si="68"/>
        <v>4.5345561727741981E-3</v>
      </c>
      <c r="R188">
        <f t="shared" si="69"/>
        <v>40.64946732368503</v>
      </c>
      <c r="S188">
        <f t="shared" si="70"/>
        <v>40.904254838709697</v>
      </c>
      <c r="T188">
        <f t="shared" si="71"/>
        <v>7.7793802547541535</v>
      </c>
      <c r="U188">
        <f t="shared" si="72"/>
        <v>23.459426151350041</v>
      </c>
      <c r="V188">
        <f t="shared" si="73"/>
        <v>1.8171250772574747</v>
      </c>
      <c r="W188">
        <f t="shared" si="74"/>
        <v>7.7458206587585394</v>
      </c>
      <c r="X188">
        <f t="shared" si="75"/>
        <v>5.9622551774966785</v>
      </c>
      <c r="Y188">
        <f t="shared" si="76"/>
        <v>-28.350878873512698</v>
      </c>
      <c r="Z188">
        <f t="shared" si="77"/>
        <v>-12.228730953944918</v>
      </c>
      <c r="AA188">
        <f t="shared" si="78"/>
        <v>-1.0848361342703809</v>
      </c>
      <c r="AB188">
        <f t="shared" si="79"/>
        <v>-41.659911405555221</v>
      </c>
      <c r="AC188">
        <v>-1.2264415961936201E-3</v>
      </c>
      <c r="AD188">
        <v>2.3687678794019399E-2</v>
      </c>
      <c r="AE188">
        <v>2.6846820590285398</v>
      </c>
      <c r="AF188">
        <v>0</v>
      </c>
      <c r="AG188">
        <v>0</v>
      </c>
      <c r="AH188">
        <f t="shared" si="80"/>
        <v>1</v>
      </c>
      <c r="AI188">
        <f t="shared" si="81"/>
        <v>0</v>
      </c>
      <c r="AJ188">
        <f t="shared" si="82"/>
        <v>51554.261756185741</v>
      </c>
      <c r="AK188">
        <f t="shared" si="83"/>
        <v>2.37287083870968E-2</v>
      </c>
      <c r="AL188">
        <f t="shared" si="84"/>
        <v>1.1627067109677432E-2</v>
      </c>
      <c r="AM188">
        <f t="shared" si="85"/>
        <v>0.49</v>
      </c>
      <c r="AN188">
        <f t="shared" si="86"/>
        <v>0.39</v>
      </c>
      <c r="AO188">
        <v>6.37</v>
      </c>
      <c r="AP188">
        <v>0.5</v>
      </c>
      <c r="AQ188" t="s">
        <v>195</v>
      </c>
      <c r="AR188">
        <v>1589556595.1838701</v>
      </c>
      <c r="AS188">
        <v>416.19896774193501</v>
      </c>
      <c r="AT188">
        <v>410.02970967741902</v>
      </c>
      <c r="AU188">
        <v>17.794529032258101</v>
      </c>
      <c r="AV188">
        <v>16.9909903225806</v>
      </c>
      <c r="AW188">
        <v>500.56780645161302</v>
      </c>
      <c r="AX188">
        <v>101.974548387097</v>
      </c>
      <c r="AY188">
        <v>0.14251658064516101</v>
      </c>
      <c r="AZ188">
        <v>40.822832258064501</v>
      </c>
      <c r="BA188">
        <v>40.904254838709697</v>
      </c>
      <c r="BB188">
        <v>41.019061290322597</v>
      </c>
      <c r="BC188">
        <v>10001.629032258101</v>
      </c>
      <c r="BD188">
        <v>2.37287083870968E-2</v>
      </c>
      <c r="BE188">
        <v>0.285157580645161</v>
      </c>
      <c r="BF188">
        <v>1589556588.8</v>
      </c>
      <c r="BG188" t="s">
        <v>615</v>
      </c>
      <c r="BH188">
        <v>30</v>
      </c>
      <c r="BI188">
        <v>-2.242</v>
      </c>
      <c r="BJ188">
        <v>0.104</v>
      </c>
      <c r="BK188">
        <v>410</v>
      </c>
      <c r="BL188">
        <v>17</v>
      </c>
      <c r="BM188">
        <v>0.13</v>
      </c>
      <c r="BN188">
        <v>7.0000000000000007E-2</v>
      </c>
      <c r="BO188">
        <v>3.4492740235294099</v>
      </c>
      <c r="BP188">
        <v>27.5566120770273</v>
      </c>
      <c r="BQ188">
        <v>3.7445525980508498</v>
      </c>
      <c r="BR188">
        <v>0</v>
      </c>
      <c r="BS188">
        <v>0.44700327335294099</v>
      </c>
      <c r="BT188">
        <v>3.6133972480564398</v>
      </c>
      <c r="BU188">
        <v>0.49012866655055398</v>
      </c>
      <c r="BV188">
        <v>0</v>
      </c>
      <c r="BW188">
        <v>0</v>
      </c>
      <c r="BX188">
        <v>2</v>
      </c>
      <c r="BY188" t="s">
        <v>197</v>
      </c>
      <c r="BZ188">
        <v>100</v>
      </c>
      <c r="CA188">
        <v>100</v>
      </c>
      <c r="CB188">
        <v>-2.242</v>
      </c>
      <c r="CC188">
        <v>0.104</v>
      </c>
      <c r="CD188">
        <v>2</v>
      </c>
      <c r="CE188">
        <v>520.27499999999998</v>
      </c>
      <c r="CF188">
        <v>428.2</v>
      </c>
      <c r="CG188">
        <v>42.999000000000002</v>
      </c>
      <c r="CH188">
        <v>41.567300000000003</v>
      </c>
      <c r="CI188">
        <v>30.000399999999999</v>
      </c>
      <c r="CJ188">
        <v>41.246499999999997</v>
      </c>
      <c r="CK188">
        <v>41.2654</v>
      </c>
      <c r="CL188">
        <v>19.899899999999999</v>
      </c>
      <c r="CM188">
        <v>46.543500000000002</v>
      </c>
      <c r="CN188">
        <v>0</v>
      </c>
      <c r="CO188">
        <v>43</v>
      </c>
      <c r="CP188">
        <v>410</v>
      </c>
      <c r="CQ188">
        <v>17</v>
      </c>
      <c r="CR188">
        <v>97.788700000000006</v>
      </c>
      <c r="CS188">
        <v>104.166</v>
      </c>
    </row>
    <row r="189" spans="1:97" x14ac:dyDescent="0.25">
      <c r="A189">
        <v>173</v>
      </c>
      <c r="B189">
        <v>1589556608.8</v>
      </c>
      <c r="C189">
        <v>15178.5</v>
      </c>
      <c r="D189" t="s">
        <v>616</v>
      </c>
      <c r="E189" t="s">
        <v>617</v>
      </c>
      <c r="F189">
        <v>1589556600.4516101</v>
      </c>
      <c r="G189">
        <f t="shared" si="58"/>
        <v>8.2543952213273697E-4</v>
      </c>
      <c r="H189">
        <f t="shared" si="59"/>
        <v>-6.5603800159691579</v>
      </c>
      <c r="I189">
        <f t="shared" si="60"/>
        <v>417.923612903226</v>
      </c>
      <c r="J189">
        <f t="shared" si="61"/>
        <v>1118.7865600952712</v>
      </c>
      <c r="K189">
        <f t="shared" si="62"/>
        <v>114.24409004872646</v>
      </c>
      <c r="L189">
        <f t="shared" si="63"/>
        <v>42.675971064524994</v>
      </c>
      <c r="M189">
        <f t="shared" si="64"/>
        <v>1.3560133082929251E-2</v>
      </c>
      <c r="N189">
        <f t="shared" si="65"/>
        <v>2.7851836074216703</v>
      </c>
      <c r="O189">
        <f t="shared" si="66"/>
        <v>1.3523562242709751E-2</v>
      </c>
      <c r="P189">
        <f t="shared" si="67"/>
        <v>8.4555038674588717E-3</v>
      </c>
      <c r="Q189">
        <f t="shared" si="68"/>
        <v>2.3512138297741986E-3</v>
      </c>
      <c r="R189">
        <f t="shared" si="69"/>
        <v>40.600659013252425</v>
      </c>
      <c r="S189">
        <f t="shared" si="70"/>
        <v>40.904409677419402</v>
      </c>
      <c r="T189">
        <f t="shared" si="71"/>
        <v>7.7794441937667065</v>
      </c>
      <c r="U189">
        <f t="shared" si="72"/>
        <v>23.757485844945805</v>
      </c>
      <c r="V189">
        <f t="shared" si="73"/>
        <v>1.8402601697433909</v>
      </c>
      <c r="W189">
        <f t="shared" si="74"/>
        <v>7.7460223769212089</v>
      </c>
      <c r="X189">
        <f t="shared" si="75"/>
        <v>5.9391840240233158</v>
      </c>
      <c r="Y189">
        <f t="shared" si="76"/>
        <v>-36.401882926053702</v>
      </c>
      <c r="Z189">
        <f t="shared" si="77"/>
        <v>-12.175618310443822</v>
      </c>
      <c r="AA189">
        <f t="shared" si="78"/>
        <v>-1.0803696360746748</v>
      </c>
      <c r="AB189">
        <f t="shared" si="79"/>
        <v>-49.655519658742428</v>
      </c>
      <c r="AC189">
        <v>-1.2260139242053301E-3</v>
      </c>
      <c r="AD189">
        <v>2.3679418672445399E-2</v>
      </c>
      <c r="AE189">
        <v>2.6840935548792801</v>
      </c>
      <c r="AF189">
        <v>0</v>
      </c>
      <c r="AG189">
        <v>0</v>
      </c>
      <c r="AH189">
        <f t="shared" si="80"/>
        <v>1</v>
      </c>
      <c r="AI189">
        <f t="shared" si="81"/>
        <v>0</v>
      </c>
      <c r="AJ189">
        <f t="shared" si="82"/>
        <v>51536.944372456659</v>
      </c>
      <c r="AK189">
        <f t="shared" si="83"/>
        <v>1.23035783870968E-2</v>
      </c>
      <c r="AL189">
        <f t="shared" si="84"/>
        <v>6.0287534096774321E-3</v>
      </c>
      <c r="AM189">
        <f t="shared" si="85"/>
        <v>0.49</v>
      </c>
      <c r="AN189">
        <f t="shared" si="86"/>
        <v>0.39</v>
      </c>
      <c r="AO189">
        <v>6.37</v>
      </c>
      <c r="AP189">
        <v>0.5</v>
      </c>
      <c r="AQ189" t="s">
        <v>195</v>
      </c>
      <c r="AR189">
        <v>1589556600.4516101</v>
      </c>
      <c r="AS189">
        <v>417.923612903226</v>
      </c>
      <c r="AT189">
        <v>410.00970967741898</v>
      </c>
      <c r="AU189">
        <v>18.0215741935484</v>
      </c>
      <c r="AV189">
        <v>16.9895064516129</v>
      </c>
      <c r="AW189">
        <v>500.28609677419399</v>
      </c>
      <c r="AX189">
        <v>101.974838709677</v>
      </c>
      <c r="AY189">
        <v>0.13944664516128999</v>
      </c>
      <c r="AZ189">
        <v>40.823322580645197</v>
      </c>
      <c r="BA189">
        <v>40.904409677419402</v>
      </c>
      <c r="BB189">
        <v>41.0214741935484</v>
      </c>
      <c r="BC189">
        <v>9998.1129032258104</v>
      </c>
      <c r="BD189">
        <v>1.23035783870968E-2</v>
      </c>
      <c r="BE189">
        <v>0.292450516129032</v>
      </c>
      <c r="BF189">
        <v>1589556588.8</v>
      </c>
      <c r="BG189" t="s">
        <v>615</v>
      </c>
      <c r="BH189">
        <v>30</v>
      </c>
      <c r="BI189">
        <v>-2.242</v>
      </c>
      <c r="BJ189">
        <v>0.104</v>
      </c>
      <c r="BK189">
        <v>410</v>
      </c>
      <c r="BL189">
        <v>17</v>
      </c>
      <c r="BM189">
        <v>0.13</v>
      </c>
      <c r="BN189">
        <v>7.0000000000000007E-2</v>
      </c>
      <c r="BO189">
        <v>5.2046685392156897</v>
      </c>
      <c r="BP189">
        <v>26.439327159404801</v>
      </c>
      <c r="BQ189">
        <v>3.6540685292291402</v>
      </c>
      <c r="BR189">
        <v>0</v>
      </c>
      <c r="BS189">
        <v>0.67768901194117603</v>
      </c>
      <c r="BT189">
        <v>3.4652420548498699</v>
      </c>
      <c r="BU189">
        <v>0.47798173505956998</v>
      </c>
      <c r="BV189">
        <v>0</v>
      </c>
      <c r="BW189">
        <v>0</v>
      </c>
      <c r="BX189">
        <v>2</v>
      </c>
      <c r="BY189" t="s">
        <v>197</v>
      </c>
      <c r="BZ189">
        <v>100</v>
      </c>
      <c r="CA189">
        <v>100</v>
      </c>
      <c r="CB189">
        <v>-2.242</v>
      </c>
      <c r="CC189">
        <v>0.104</v>
      </c>
      <c r="CD189">
        <v>2</v>
      </c>
      <c r="CE189">
        <v>520.49699999999996</v>
      </c>
      <c r="CF189">
        <v>428.34500000000003</v>
      </c>
      <c r="CG189">
        <v>42.999099999999999</v>
      </c>
      <c r="CH189">
        <v>41.570599999999999</v>
      </c>
      <c r="CI189">
        <v>30.000399999999999</v>
      </c>
      <c r="CJ189">
        <v>41.246499999999997</v>
      </c>
      <c r="CK189">
        <v>41.268599999999999</v>
      </c>
      <c r="CL189">
        <v>19.900700000000001</v>
      </c>
      <c r="CM189">
        <v>46.543500000000002</v>
      </c>
      <c r="CN189">
        <v>0</v>
      </c>
      <c r="CO189">
        <v>43</v>
      </c>
      <c r="CP189">
        <v>410</v>
      </c>
      <c r="CQ189">
        <v>17</v>
      </c>
      <c r="CR189">
        <v>97.7881</v>
      </c>
      <c r="CS189">
        <v>104.16500000000001</v>
      </c>
    </row>
    <row r="190" spans="1:97" x14ac:dyDescent="0.25">
      <c r="A190">
        <v>174</v>
      </c>
      <c r="B190">
        <v>1589556613.8</v>
      </c>
      <c r="C190">
        <v>15183.5</v>
      </c>
      <c r="D190" t="s">
        <v>618</v>
      </c>
      <c r="E190" t="s">
        <v>619</v>
      </c>
      <c r="F190">
        <v>1589556605.2387099</v>
      </c>
      <c r="G190">
        <f t="shared" si="58"/>
        <v>8.5706311671288114E-4</v>
      </c>
      <c r="H190">
        <f t="shared" si="59"/>
        <v>-6.7954733055586907</v>
      </c>
      <c r="I190">
        <f t="shared" si="60"/>
        <v>418.19593548387098</v>
      </c>
      <c r="J190">
        <f t="shared" si="61"/>
        <v>1117.0128143267832</v>
      </c>
      <c r="K190">
        <f t="shared" si="62"/>
        <v>114.06285536752871</v>
      </c>
      <c r="L190">
        <f t="shared" si="63"/>
        <v>42.703737945149733</v>
      </c>
      <c r="M190">
        <f t="shared" si="64"/>
        <v>1.4086315583510468E-2</v>
      </c>
      <c r="N190">
        <f t="shared" si="65"/>
        <v>2.7860067888157536</v>
      </c>
      <c r="O190">
        <f t="shared" si="66"/>
        <v>1.4046867596858737E-2</v>
      </c>
      <c r="P190">
        <f t="shared" si="67"/>
        <v>8.7828272232954516E-3</v>
      </c>
      <c r="Q190">
        <f t="shared" si="68"/>
        <v>4.5093233904193513E-3</v>
      </c>
      <c r="R190">
        <f t="shared" si="69"/>
        <v>40.591071432847812</v>
      </c>
      <c r="S190">
        <f t="shared" si="70"/>
        <v>40.908151612903197</v>
      </c>
      <c r="T190">
        <f t="shared" si="71"/>
        <v>7.7809895250226875</v>
      </c>
      <c r="U190">
        <f t="shared" si="72"/>
        <v>23.809486871426948</v>
      </c>
      <c r="V190">
        <f t="shared" si="73"/>
        <v>1.844177275628369</v>
      </c>
      <c r="W190">
        <f t="shared" si="74"/>
        <v>7.7455565740961463</v>
      </c>
      <c r="X190">
        <f t="shared" si="75"/>
        <v>5.9368122493943183</v>
      </c>
      <c r="Y190">
        <f t="shared" si="76"/>
        <v>-37.796483447038057</v>
      </c>
      <c r="Z190">
        <f t="shared" si="77"/>
        <v>-12.911316865381391</v>
      </c>
      <c r="AA190">
        <f t="shared" si="78"/>
        <v>-1.1453255833507703</v>
      </c>
      <c r="AB190">
        <f t="shared" si="79"/>
        <v>-51.848616572379797</v>
      </c>
      <c r="AC190">
        <v>-1.22657833972771E-3</v>
      </c>
      <c r="AD190">
        <v>2.36903198793534E-2</v>
      </c>
      <c r="AE190">
        <v>2.68487019781757</v>
      </c>
      <c r="AF190">
        <v>0</v>
      </c>
      <c r="AG190">
        <v>0</v>
      </c>
      <c r="AH190">
        <f t="shared" si="80"/>
        <v>1</v>
      </c>
      <c r="AI190">
        <f t="shared" si="81"/>
        <v>0</v>
      </c>
      <c r="AJ190">
        <f t="shared" si="82"/>
        <v>51559.890753732456</v>
      </c>
      <c r="AK190">
        <f t="shared" si="83"/>
        <v>2.3596668709677401E-2</v>
      </c>
      <c r="AL190">
        <f t="shared" si="84"/>
        <v>1.1562367667741926E-2</v>
      </c>
      <c r="AM190">
        <f t="shared" si="85"/>
        <v>0.49</v>
      </c>
      <c r="AN190">
        <f t="shared" si="86"/>
        <v>0.39</v>
      </c>
      <c r="AO190">
        <v>6.37</v>
      </c>
      <c r="AP190">
        <v>0.5</v>
      </c>
      <c r="AQ190" t="s">
        <v>195</v>
      </c>
      <c r="AR190">
        <v>1589556605.2387099</v>
      </c>
      <c r="AS190">
        <v>418.19593548387098</v>
      </c>
      <c r="AT190">
        <v>409.99538709677398</v>
      </c>
      <c r="AU190">
        <v>18.059951612903198</v>
      </c>
      <c r="AV190">
        <v>16.987806451612901</v>
      </c>
      <c r="AW190">
        <v>500.01567741935497</v>
      </c>
      <c r="AX190">
        <v>101.975064516129</v>
      </c>
      <c r="AY190">
        <v>0.13912245161290299</v>
      </c>
      <c r="AZ190">
        <v>40.822190322580603</v>
      </c>
      <c r="BA190">
        <v>40.908151612903197</v>
      </c>
      <c r="BB190">
        <v>41.021135483870999</v>
      </c>
      <c r="BC190">
        <v>10002.6935483871</v>
      </c>
      <c r="BD190">
        <v>2.3596668709677401E-2</v>
      </c>
      <c r="BE190">
        <v>0.292450516129032</v>
      </c>
      <c r="BF190">
        <v>1589556588.8</v>
      </c>
      <c r="BG190" t="s">
        <v>615</v>
      </c>
      <c r="BH190">
        <v>30</v>
      </c>
      <c r="BI190">
        <v>-2.242</v>
      </c>
      <c r="BJ190">
        <v>0.104</v>
      </c>
      <c r="BK190">
        <v>410</v>
      </c>
      <c r="BL190">
        <v>17</v>
      </c>
      <c r="BM190">
        <v>0.13</v>
      </c>
      <c r="BN190">
        <v>7.0000000000000007E-2</v>
      </c>
      <c r="BO190">
        <v>6.7980271294117598</v>
      </c>
      <c r="BP190">
        <v>15.986013181154901</v>
      </c>
      <c r="BQ190">
        <v>2.7092223849519002</v>
      </c>
      <c r="BR190">
        <v>0</v>
      </c>
      <c r="BS190">
        <v>0.88819370970588196</v>
      </c>
      <c r="BT190">
        <v>2.1040708302578599</v>
      </c>
      <c r="BU190">
        <v>0.35362835393206399</v>
      </c>
      <c r="BV190">
        <v>0</v>
      </c>
      <c r="BW190">
        <v>0</v>
      </c>
      <c r="BX190">
        <v>2</v>
      </c>
      <c r="BY190" t="s">
        <v>197</v>
      </c>
      <c r="BZ190">
        <v>100</v>
      </c>
      <c r="CA190">
        <v>100</v>
      </c>
      <c r="CB190">
        <v>-2.242</v>
      </c>
      <c r="CC190">
        <v>0.104</v>
      </c>
      <c r="CD190">
        <v>2</v>
      </c>
      <c r="CE190">
        <v>520.654</v>
      </c>
      <c r="CF190">
        <v>428.36</v>
      </c>
      <c r="CG190">
        <v>42.999099999999999</v>
      </c>
      <c r="CH190">
        <v>41.573999999999998</v>
      </c>
      <c r="CI190">
        <v>30.000299999999999</v>
      </c>
      <c r="CJ190">
        <v>41.247500000000002</v>
      </c>
      <c r="CK190">
        <v>41.271099999999997</v>
      </c>
      <c r="CL190">
        <v>19.9009</v>
      </c>
      <c r="CM190">
        <v>46.543500000000002</v>
      </c>
      <c r="CN190">
        <v>0</v>
      </c>
      <c r="CO190">
        <v>43</v>
      </c>
      <c r="CP190">
        <v>410</v>
      </c>
      <c r="CQ190">
        <v>17</v>
      </c>
      <c r="CR190">
        <v>97.788700000000006</v>
      </c>
      <c r="CS190">
        <v>104.16500000000001</v>
      </c>
    </row>
    <row r="191" spans="1:97" x14ac:dyDescent="0.25">
      <c r="A191">
        <v>175</v>
      </c>
      <c r="B191">
        <v>1589556618.8</v>
      </c>
      <c r="C191">
        <v>15188.5</v>
      </c>
      <c r="D191" t="s">
        <v>620</v>
      </c>
      <c r="E191" t="s">
        <v>621</v>
      </c>
      <c r="F191">
        <v>1589556610.17419</v>
      </c>
      <c r="G191">
        <f t="shared" si="58"/>
        <v>8.5797028530359466E-4</v>
      </c>
      <c r="H191">
        <f t="shared" si="59"/>
        <v>-6.7788262455176271</v>
      </c>
      <c r="I191">
        <f t="shared" si="60"/>
        <v>418.167741935484</v>
      </c>
      <c r="J191">
        <f t="shared" si="61"/>
        <v>1114.6007421552411</v>
      </c>
      <c r="K191">
        <f t="shared" si="62"/>
        <v>113.8166230053904</v>
      </c>
      <c r="L191">
        <f t="shared" si="63"/>
        <v>42.700886906692403</v>
      </c>
      <c r="M191">
        <f t="shared" si="64"/>
        <v>1.4097047165144809E-2</v>
      </c>
      <c r="N191">
        <f t="shared" si="65"/>
        <v>2.7844667905883025</v>
      </c>
      <c r="O191">
        <f t="shared" si="66"/>
        <v>1.4057517355689886E-2</v>
      </c>
      <c r="P191">
        <f t="shared" si="67"/>
        <v>8.7894906427269173E-3</v>
      </c>
      <c r="Q191">
        <f t="shared" si="68"/>
        <v>8.0353274291612986E-3</v>
      </c>
      <c r="R191">
        <f t="shared" si="69"/>
        <v>40.590124254355835</v>
      </c>
      <c r="S191">
        <f t="shared" si="70"/>
        <v>40.912112903225797</v>
      </c>
      <c r="T191">
        <f t="shared" si="71"/>
        <v>7.782625734432612</v>
      </c>
      <c r="U191">
        <f t="shared" si="72"/>
        <v>23.80892968956227</v>
      </c>
      <c r="V191">
        <f t="shared" si="73"/>
        <v>1.844074720309254</v>
      </c>
      <c r="W191">
        <f t="shared" si="74"/>
        <v>7.7453070942440911</v>
      </c>
      <c r="X191">
        <f t="shared" si="75"/>
        <v>5.938551014123358</v>
      </c>
      <c r="Y191">
        <f t="shared" si="76"/>
        <v>-37.836489581888522</v>
      </c>
      <c r="Z191">
        <f t="shared" si="77"/>
        <v>-13.589871923581651</v>
      </c>
      <c r="AA191">
        <f t="shared" si="78"/>
        <v>-1.2062043149562958</v>
      </c>
      <c r="AB191">
        <f t="shared" si="79"/>
        <v>-52.624530492997309</v>
      </c>
      <c r="AC191">
        <v>-1.2255225718273699E-3</v>
      </c>
      <c r="AD191">
        <v>2.3669928618178099E-2</v>
      </c>
      <c r="AE191">
        <v>2.6834172521352899</v>
      </c>
      <c r="AF191">
        <v>0</v>
      </c>
      <c r="AG191">
        <v>0</v>
      </c>
      <c r="AH191">
        <f t="shared" si="80"/>
        <v>1</v>
      </c>
      <c r="AI191">
        <f t="shared" si="81"/>
        <v>0</v>
      </c>
      <c r="AJ191">
        <f t="shared" si="82"/>
        <v>51517.422643659571</v>
      </c>
      <c r="AK191">
        <f t="shared" si="83"/>
        <v>4.2047762580645201E-2</v>
      </c>
      <c r="AL191">
        <f t="shared" si="84"/>
        <v>2.060340366451615E-2</v>
      </c>
      <c r="AM191">
        <f t="shared" si="85"/>
        <v>0.49</v>
      </c>
      <c r="AN191">
        <f t="shared" si="86"/>
        <v>0.39</v>
      </c>
      <c r="AO191">
        <v>6.37</v>
      </c>
      <c r="AP191">
        <v>0.5</v>
      </c>
      <c r="AQ191" t="s">
        <v>195</v>
      </c>
      <c r="AR191">
        <v>1589556610.17419</v>
      </c>
      <c r="AS191">
        <v>418.167741935484</v>
      </c>
      <c r="AT191">
        <v>409.98870967741902</v>
      </c>
      <c r="AU191">
        <v>18.058935483871</v>
      </c>
      <c r="AV191">
        <v>16.985635483871</v>
      </c>
      <c r="AW191">
        <v>500.00687096774197</v>
      </c>
      <c r="AX191">
        <v>101.975096774194</v>
      </c>
      <c r="AY191">
        <v>0.13915696774193501</v>
      </c>
      <c r="AZ191">
        <v>40.8215838709677</v>
      </c>
      <c r="BA191">
        <v>40.912112903225797</v>
      </c>
      <c r="BB191">
        <v>41.018677419354802</v>
      </c>
      <c r="BC191">
        <v>9994.0806451612898</v>
      </c>
      <c r="BD191">
        <v>4.2047762580645201E-2</v>
      </c>
      <c r="BE191">
        <v>0.29230464516129001</v>
      </c>
      <c r="BF191">
        <v>1589556588.8</v>
      </c>
      <c r="BG191" t="s">
        <v>615</v>
      </c>
      <c r="BH191">
        <v>30</v>
      </c>
      <c r="BI191">
        <v>-2.242</v>
      </c>
      <c r="BJ191">
        <v>0.104</v>
      </c>
      <c r="BK191">
        <v>410</v>
      </c>
      <c r="BL191">
        <v>17</v>
      </c>
      <c r="BM191">
        <v>0.13</v>
      </c>
      <c r="BN191">
        <v>7.0000000000000007E-2</v>
      </c>
      <c r="BO191">
        <v>8.0785011764705903</v>
      </c>
      <c r="BP191">
        <v>1.30109389606669</v>
      </c>
      <c r="BQ191">
        <v>0.45776527240731701</v>
      </c>
      <c r="BR191">
        <v>0</v>
      </c>
      <c r="BS191">
        <v>1.0576306274509799</v>
      </c>
      <c r="BT191">
        <v>0.21267897643699099</v>
      </c>
      <c r="BU191">
        <v>6.0838981917059901E-2</v>
      </c>
      <c r="BV191">
        <v>0</v>
      </c>
      <c r="BW191">
        <v>0</v>
      </c>
      <c r="BX191">
        <v>2</v>
      </c>
      <c r="BY191" t="s">
        <v>197</v>
      </c>
      <c r="BZ191">
        <v>100</v>
      </c>
      <c r="CA191">
        <v>100</v>
      </c>
      <c r="CB191">
        <v>-2.242</v>
      </c>
      <c r="CC191">
        <v>0.104</v>
      </c>
      <c r="CD191">
        <v>2</v>
      </c>
      <c r="CE191">
        <v>520.44299999999998</v>
      </c>
      <c r="CF191">
        <v>428.43799999999999</v>
      </c>
      <c r="CG191">
        <v>42.999299999999998</v>
      </c>
      <c r="CH191">
        <v>41.577399999999997</v>
      </c>
      <c r="CI191">
        <v>30.000299999999999</v>
      </c>
      <c r="CJ191">
        <v>41.250700000000002</v>
      </c>
      <c r="CK191">
        <v>41.273499999999999</v>
      </c>
      <c r="CL191">
        <v>19.900700000000001</v>
      </c>
      <c r="CM191">
        <v>46.543500000000002</v>
      </c>
      <c r="CN191">
        <v>0</v>
      </c>
      <c r="CO191">
        <v>43</v>
      </c>
      <c r="CP191">
        <v>410</v>
      </c>
      <c r="CQ191">
        <v>17</v>
      </c>
      <c r="CR191">
        <v>97.789000000000001</v>
      </c>
      <c r="CS191">
        <v>104.164</v>
      </c>
    </row>
    <row r="192" spans="1:97" x14ac:dyDescent="0.25">
      <c r="A192">
        <v>176</v>
      </c>
      <c r="B192">
        <v>1589556623.8</v>
      </c>
      <c r="C192">
        <v>15193.5</v>
      </c>
      <c r="D192" t="s">
        <v>622</v>
      </c>
      <c r="E192" t="s">
        <v>623</v>
      </c>
      <c r="F192">
        <v>1589556615.17419</v>
      </c>
      <c r="G192">
        <f t="shared" si="58"/>
        <v>8.5887036784134351E-4</v>
      </c>
      <c r="H192">
        <f t="shared" si="59"/>
        <v>-6.7547955199360343</v>
      </c>
      <c r="I192">
        <f t="shared" si="60"/>
        <v>418.14338709677401</v>
      </c>
      <c r="J192">
        <f t="shared" si="61"/>
        <v>1111.3451628022867</v>
      </c>
      <c r="K192">
        <f t="shared" si="62"/>
        <v>113.48441092221908</v>
      </c>
      <c r="L192">
        <f t="shared" si="63"/>
        <v>42.698486081538725</v>
      </c>
      <c r="M192">
        <f t="shared" si="64"/>
        <v>1.4108840658059511E-2</v>
      </c>
      <c r="N192">
        <f t="shared" si="65"/>
        <v>2.7851857574615009</v>
      </c>
      <c r="O192">
        <f t="shared" si="66"/>
        <v>1.4069254970795596E-2</v>
      </c>
      <c r="P192">
        <f t="shared" si="67"/>
        <v>8.7968316541014255E-3</v>
      </c>
      <c r="Q192">
        <f t="shared" si="68"/>
        <v>1.1536289045806451E-2</v>
      </c>
      <c r="R192">
        <f t="shared" si="69"/>
        <v>40.58880591651296</v>
      </c>
      <c r="S192">
        <f t="shared" si="70"/>
        <v>40.914851612903199</v>
      </c>
      <c r="T192">
        <f t="shared" si="71"/>
        <v>7.783757131657886</v>
      </c>
      <c r="U192">
        <f t="shared" si="72"/>
        <v>23.808826347472845</v>
      </c>
      <c r="V192">
        <f t="shared" si="73"/>
        <v>1.8439539272718815</v>
      </c>
      <c r="W192">
        <f t="shared" si="74"/>
        <v>7.7448333670912151</v>
      </c>
      <c r="X192">
        <f t="shared" si="75"/>
        <v>5.9398032043860045</v>
      </c>
      <c r="Y192">
        <f t="shared" si="76"/>
        <v>-37.876183221803245</v>
      </c>
      <c r="Z192">
        <f t="shared" si="77"/>
        <v>-14.17753204664958</v>
      </c>
      <c r="AA192">
        <f t="shared" si="78"/>
        <v>-1.2580483235794258</v>
      </c>
      <c r="AB192">
        <f t="shared" si="79"/>
        <v>-53.300227302986443</v>
      </c>
      <c r="AC192">
        <v>-1.22601539816873E-3</v>
      </c>
      <c r="AD192">
        <v>2.3679447140798001E-2</v>
      </c>
      <c r="AE192">
        <v>2.6840955833845701</v>
      </c>
      <c r="AF192">
        <v>0</v>
      </c>
      <c r="AG192">
        <v>0</v>
      </c>
      <c r="AH192">
        <f t="shared" si="80"/>
        <v>1</v>
      </c>
      <c r="AI192">
        <f t="shared" si="81"/>
        <v>0</v>
      </c>
      <c r="AJ192">
        <f t="shared" si="82"/>
        <v>51537.487782817036</v>
      </c>
      <c r="AK192">
        <f t="shared" si="83"/>
        <v>6.03678129032258E-2</v>
      </c>
      <c r="AL192">
        <f t="shared" si="84"/>
        <v>2.9580228322580643E-2</v>
      </c>
      <c r="AM192">
        <f t="shared" si="85"/>
        <v>0.49</v>
      </c>
      <c r="AN192">
        <f t="shared" si="86"/>
        <v>0.39</v>
      </c>
      <c r="AO192">
        <v>6.37</v>
      </c>
      <c r="AP192">
        <v>0.5</v>
      </c>
      <c r="AQ192" t="s">
        <v>195</v>
      </c>
      <c r="AR192">
        <v>1589556615.17419</v>
      </c>
      <c r="AS192">
        <v>418.14338709677401</v>
      </c>
      <c r="AT192">
        <v>409.995580645161</v>
      </c>
      <c r="AU192">
        <v>18.057716129032301</v>
      </c>
      <c r="AV192">
        <v>16.983309677419399</v>
      </c>
      <c r="AW192">
        <v>500.01658064516101</v>
      </c>
      <c r="AX192">
        <v>101.975290322581</v>
      </c>
      <c r="AY192">
        <v>0.13916945161290301</v>
      </c>
      <c r="AZ192">
        <v>40.8204322580645</v>
      </c>
      <c r="BA192">
        <v>40.914851612903199</v>
      </c>
      <c r="BB192">
        <v>41.021225806451604</v>
      </c>
      <c r="BC192">
        <v>9998.0806451612898</v>
      </c>
      <c r="BD192">
        <v>6.03678129032258E-2</v>
      </c>
      <c r="BE192">
        <v>0.28457409677419399</v>
      </c>
      <c r="BF192">
        <v>1589556588.8</v>
      </c>
      <c r="BG192" t="s">
        <v>615</v>
      </c>
      <c r="BH192">
        <v>30</v>
      </c>
      <c r="BI192">
        <v>-2.242</v>
      </c>
      <c r="BJ192">
        <v>0.104</v>
      </c>
      <c r="BK192">
        <v>410</v>
      </c>
      <c r="BL192">
        <v>17</v>
      </c>
      <c r="BM192">
        <v>0.13</v>
      </c>
      <c r="BN192">
        <v>7.0000000000000007E-2</v>
      </c>
      <c r="BO192">
        <v>8.17111843137255</v>
      </c>
      <c r="BP192">
        <v>-0.31997335272641497</v>
      </c>
      <c r="BQ192">
        <v>4.1003677519076499E-2</v>
      </c>
      <c r="BR192">
        <v>0</v>
      </c>
      <c r="BS192">
        <v>1.0732484313725501</v>
      </c>
      <c r="BT192">
        <v>1.29463094369116E-2</v>
      </c>
      <c r="BU192">
        <v>1.77248177904737E-3</v>
      </c>
      <c r="BV192">
        <v>1</v>
      </c>
      <c r="BW192">
        <v>1</v>
      </c>
      <c r="BX192">
        <v>2</v>
      </c>
      <c r="BY192" t="s">
        <v>220</v>
      </c>
      <c r="BZ192">
        <v>100</v>
      </c>
      <c r="CA192">
        <v>100</v>
      </c>
      <c r="CB192">
        <v>-2.242</v>
      </c>
      <c r="CC192">
        <v>0.104</v>
      </c>
      <c r="CD192">
        <v>2</v>
      </c>
      <c r="CE192">
        <v>520.63199999999995</v>
      </c>
      <c r="CF192">
        <v>428.34399999999999</v>
      </c>
      <c r="CG192">
        <v>42.999200000000002</v>
      </c>
      <c r="CH192">
        <v>41.581499999999998</v>
      </c>
      <c r="CI192">
        <v>30.0002</v>
      </c>
      <c r="CJ192">
        <v>41.254100000000001</v>
      </c>
      <c r="CK192">
        <v>41.276899999999998</v>
      </c>
      <c r="CL192">
        <v>19.9008</v>
      </c>
      <c r="CM192">
        <v>46.543500000000002</v>
      </c>
      <c r="CN192">
        <v>0</v>
      </c>
      <c r="CO192">
        <v>43</v>
      </c>
      <c r="CP192">
        <v>410</v>
      </c>
      <c r="CQ192">
        <v>17</v>
      </c>
      <c r="CR192">
        <v>97.787599999999998</v>
      </c>
      <c r="CS192">
        <v>104.164</v>
      </c>
    </row>
    <row r="193" spans="1:97" x14ac:dyDescent="0.25">
      <c r="A193">
        <v>177</v>
      </c>
      <c r="B193">
        <v>1589556989.8</v>
      </c>
      <c r="C193">
        <v>15559.5</v>
      </c>
      <c r="D193" t="s">
        <v>625</v>
      </c>
      <c r="E193" t="s">
        <v>626</v>
      </c>
      <c r="F193">
        <v>1589556979.40323</v>
      </c>
      <c r="G193">
        <f t="shared" si="58"/>
        <v>4.2211340142682294E-4</v>
      </c>
      <c r="H193">
        <f t="shared" si="59"/>
        <v>-1.94921460150426</v>
      </c>
      <c r="I193">
        <f t="shared" si="60"/>
        <v>411.97441935483897</v>
      </c>
      <c r="J193">
        <f t="shared" si="61"/>
        <v>806.08896359046196</v>
      </c>
      <c r="K193">
        <f t="shared" si="62"/>
        <v>82.315078300931575</v>
      </c>
      <c r="L193">
        <f t="shared" si="63"/>
        <v>42.069434167819011</v>
      </c>
      <c r="M193">
        <f t="shared" si="64"/>
        <v>6.8777051898254457E-3</v>
      </c>
      <c r="N193">
        <f t="shared" si="65"/>
        <v>2.7773646359811344</v>
      </c>
      <c r="O193">
        <f t="shared" si="66"/>
        <v>6.8682572535655141E-3</v>
      </c>
      <c r="P193">
        <f t="shared" si="67"/>
        <v>4.2935085431111599E-3</v>
      </c>
      <c r="Q193">
        <f t="shared" si="68"/>
        <v>-1.3019540052580649E-2</v>
      </c>
      <c r="R193">
        <f t="shared" si="69"/>
        <v>40.68608287518731</v>
      </c>
      <c r="S193">
        <f t="shared" si="70"/>
        <v>40.8560709677419</v>
      </c>
      <c r="T193">
        <f t="shared" si="71"/>
        <v>7.7595053340915188</v>
      </c>
      <c r="U193">
        <f t="shared" si="72"/>
        <v>22.963665893468928</v>
      </c>
      <c r="V193">
        <f t="shared" si="73"/>
        <v>1.7765998748202507</v>
      </c>
      <c r="W193">
        <f t="shared" si="74"/>
        <v>7.736569078570037</v>
      </c>
      <c r="X193">
        <f t="shared" si="75"/>
        <v>5.9829054592712678</v>
      </c>
      <c r="Y193">
        <f t="shared" si="76"/>
        <v>-18.615201002922891</v>
      </c>
      <c r="Z193">
        <f t="shared" si="77"/>
        <v>-8.345939948656369</v>
      </c>
      <c r="AA193">
        <f t="shared" si="78"/>
        <v>-0.74238548102525004</v>
      </c>
      <c r="AB193">
        <f t="shared" si="79"/>
        <v>-27.716545972657091</v>
      </c>
      <c r="AC193">
        <v>-1.22574862908988E-3</v>
      </c>
      <c r="AD193">
        <v>2.3674294722393699E-2</v>
      </c>
      <c r="AE193">
        <v>2.68372842241939</v>
      </c>
      <c r="AF193">
        <v>0</v>
      </c>
      <c r="AG193">
        <v>0</v>
      </c>
      <c r="AH193">
        <f t="shared" si="80"/>
        <v>1</v>
      </c>
      <c r="AI193">
        <f t="shared" si="81"/>
        <v>0</v>
      </c>
      <c r="AJ193">
        <f t="shared" si="82"/>
        <v>51529.977838831801</v>
      </c>
      <c r="AK193">
        <f t="shared" si="83"/>
        <v>-6.8129461290322602E-2</v>
      </c>
      <c r="AL193">
        <f t="shared" si="84"/>
        <v>-3.3383436032258074E-2</v>
      </c>
      <c r="AM193">
        <f t="shared" si="85"/>
        <v>0.49</v>
      </c>
      <c r="AN193">
        <f t="shared" si="86"/>
        <v>0.39</v>
      </c>
      <c r="AO193">
        <v>5.55</v>
      </c>
      <c r="AP193">
        <v>0.5</v>
      </c>
      <c r="AQ193" t="s">
        <v>195</v>
      </c>
      <c r="AR193">
        <v>1589556979.40323</v>
      </c>
      <c r="AS193">
        <v>411.97441935483897</v>
      </c>
      <c r="AT193">
        <v>410.00593548387099</v>
      </c>
      <c r="AU193">
        <v>17.397754838709702</v>
      </c>
      <c r="AV193">
        <v>16.937854838709701</v>
      </c>
      <c r="AW193">
        <v>500.53732258064503</v>
      </c>
      <c r="AX193">
        <v>101.97267741935499</v>
      </c>
      <c r="AY193">
        <v>0.14394000000000001</v>
      </c>
      <c r="AZ193">
        <v>40.8003322580645</v>
      </c>
      <c r="BA193">
        <v>40.8560709677419</v>
      </c>
      <c r="BB193">
        <v>40.995783870967699</v>
      </c>
      <c r="BC193">
        <v>9996.1612903225796</v>
      </c>
      <c r="BD193">
        <v>-6.8129461290322602E-2</v>
      </c>
      <c r="BE193">
        <v>0.282605</v>
      </c>
      <c r="BF193">
        <v>1589556976.3</v>
      </c>
      <c r="BG193" t="s">
        <v>627</v>
      </c>
      <c r="BH193">
        <v>31</v>
      </c>
      <c r="BI193">
        <v>-2.2469999999999999</v>
      </c>
      <c r="BJ193">
        <v>0.105</v>
      </c>
      <c r="BK193">
        <v>410</v>
      </c>
      <c r="BL193">
        <v>17</v>
      </c>
      <c r="BM193">
        <v>0.32</v>
      </c>
      <c r="BN193">
        <v>0.06</v>
      </c>
      <c r="BO193">
        <v>0.988643774764706</v>
      </c>
      <c r="BP193">
        <v>8.6276937328345795</v>
      </c>
      <c r="BQ193">
        <v>1.19787087540304</v>
      </c>
      <c r="BR193">
        <v>0</v>
      </c>
      <c r="BS193">
        <v>0.22894124833333299</v>
      </c>
      <c r="BT193">
        <v>2.0121068834220499</v>
      </c>
      <c r="BU193">
        <v>0.27987921486629302</v>
      </c>
      <c r="BV193">
        <v>0</v>
      </c>
      <c r="BW193">
        <v>0</v>
      </c>
      <c r="BX193">
        <v>2</v>
      </c>
      <c r="BY193" t="s">
        <v>197</v>
      </c>
      <c r="BZ193">
        <v>100</v>
      </c>
      <c r="CA193">
        <v>100</v>
      </c>
      <c r="CB193">
        <v>-2.2469999999999999</v>
      </c>
      <c r="CC193">
        <v>0.105</v>
      </c>
      <c r="CD193">
        <v>2</v>
      </c>
      <c r="CE193">
        <v>520.91700000000003</v>
      </c>
      <c r="CF193">
        <v>426.75200000000001</v>
      </c>
      <c r="CG193">
        <v>42.998899999999999</v>
      </c>
      <c r="CH193">
        <v>41.682899999999997</v>
      </c>
      <c r="CI193">
        <v>30</v>
      </c>
      <c r="CJ193">
        <v>41.4099</v>
      </c>
      <c r="CK193">
        <v>41.429600000000001</v>
      </c>
      <c r="CL193">
        <v>19.9102</v>
      </c>
      <c r="CM193">
        <v>45.993499999999997</v>
      </c>
      <c r="CN193">
        <v>0</v>
      </c>
      <c r="CO193">
        <v>43</v>
      </c>
      <c r="CP193">
        <v>410</v>
      </c>
      <c r="CQ193">
        <v>17</v>
      </c>
      <c r="CR193">
        <v>97.782200000000003</v>
      </c>
      <c r="CS193">
        <v>104.149</v>
      </c>
    </row>
    <row r="194" spans="1:97" x14ac:dyDescent="0.25">
      <c r="A194">
        <v>178</v>
      </c>
      <c r="B194">
        <v>1589556994.8</v>
      </c>
      <c r="C194">
        <v>15564.5</v>
      </c>
      <c r="D194" t="s">
        <v>628</v>
      </c>
      <c r="E194" t="s">
        <v>629</v>
      </c>
      <c r="F194">
        <v>1589556986.4709699</v>
      </c>
      <c r="G194">
        <f t="shared" si="58"/>
        <v>5.0651691249743887E-4</v>
      </c>
      <c r="H194">
        <f t="shared" si="59"/>
        <v>-2.363033919492155</v>
      </c>
      <c r="I194">
        <f t="shared" si="60"/>
        <v>412.38293548387099</v>
      </c>
      <c r="J194">
        <f t="shared" si="61"/>
        <v>810.32097188646378</v>
      </c>
      <c r="K194">
        <f t="shared" si="62"/>
        <v>82.744383585146835</v>
      </c>
      <c r="L194">
        <f t="shared" si="63"/>
        <v>42.109698479366592</v>
      </c>
      <c r="M194">
        <f t="shared" si="64"/>
        <v>8.267746121799438E-3</v>
      </c>
      <c r="N194">
        <f t="shared" si="65"/>
        <v>2.7769162542619488</v>
      </c>
      <c r="O194">
        <f t="shared" si="66"/>
        <v>8.2540951390109064E-3</v>
      </c>
      <c r="P194">
        <f t="shared" si="67"/>
        <v>5.160034044558821E-3</v>
      </c>
      <c r="Q194">
        <f t="shared" si="68"/>
        <v>-1.5190193787096773E-2</v>
      </c>
      <c r="R194">
        <f t="shared" si="69"/>
        <v>40.660336333008203</v>
      </c>
      <c r="S194">
        <f t="shared" si="70"/>
        <v>40.857725806451597</v>
      </c>
      <c r="T194">
        <f t="shared" si="71"/>
        <v>7.7601871930694699</v>
      </c>
      <c r="U194">
        <f t="shared" si="72"/>
        <v>23.100260826294448</v>
      </c>
      <c r="V194">
        <f t="shared" si="73"/>
        <v>1.7868938746226175</v>
      </c>
      <c r="W194">
        <f t="shared" si="74"/>
        <v>7.7353839770875696</v>
      </c>
      <c r="X194">
        <f t="shared" si="75"/>
        <v>5.9732933184468529</v>
      </c>
      <c r="Y194">
        <f t="shared" si="76"/>
        <v>-22.337395841137056</v>
      </c>
      <c r="Z194">
        <f t="shared" si="77"/>
        <v>-9.0240787504399407</v>
      </c>
      <c r="AA194">
        <f t="shared" si="78"/>
        <v>-0.80283197096855707</v>
      </c>
      <c r="AB194">
        <f t="shared" si="79"/>
        <v>-32.179496756332654</v>
      </c>
      <c r="AC194">
        <v>-1.22544002456359E-3</v>
      </c>
      <c r="AD194">
        <v>2.3668334287819601E-2</v>
      </c>
      <c r="AE194">
        <v>2.68330361532117</v>
      </c>
      <c r="AF194">
        <v>0</v>
      </c>
      <c r="AG194">
        <v>0</v>
      </c>
      <c r="AH194">
        <f t="shared" si="80"/>
        <v>1</v>
      </c>
      <c r="AI194">
        <f t="shared" si="81"/>
        <v>0</v>
      </c>
      <c r="AJ194">
        <f t="shared" si="82"/>
        <v>51517.979087694468</v>
      </c>
      <c r="AK194">
        <f t="shared" si="83"/>
        <v>-7.9488193548387098E-2</v>
      </c>
      <c r="AL194">
        <f t="shared" si="84"/>
        <v>-3.8949214838709674E-2</v>
      </c>
      <c r="AM194">
        <f t="shared" si="85"/>
        <v>0.49</v>
      </c>
      <c r="AN194">
        <f t="shared" si="86"/>
        <v>0.39</v>
      </c>
      <c r="AO194">
        <v>5.55</v>
      </c>
      <c r="AP194">
        <v>0.5</v>
      </c>
      <c r="AQ194" t="s">
        <v>195</v>
      </c>
      <c r="AR194">
        <v>1589556986.4709699</v>
      </c>
      <c r="AS194">
        <v>412.38293548387099</v>
      </c>
      <c r="AT194">
        <v>409.99406451612901</v>
      </c>
      <c r="AU194">
        <v>17.499164516128999</v>
      </c>
      <c r="AV194">
        <v>16.9472870967742</v>
      </c>
      <c r="AW194">
        <v>500.46906451612898</v>
      </c>
      <c r="AX194">
        <v>101.97135483871</v>
      </c>
      <c r="AY194">
        <v>0.14174164516129001</v>
      </c>
      <c r="AZ194">
        <v>40.7974483870968</v>
      </c>
      <c r="BA194">
        <v>40.857725806451597</v>
      </c>
      <c r="BB194">
        <v>40.996438709677399</v>
      </c>
      <c r="BC194">
        <v>9993.77419354839</v>
      </c>
      <c r="BD194">
        <v>-7.9488193548387098E-2</v>
      </c>
      <c r="BE194">
        <v>0.282605</v>
      </c>
      <c r="BF194">
        <v>1589556976.3</v>
      </c>
      <c r="BG194" t="s">
        <v>627</v>
      </c>
      <c r="BH194">
        <v>31</v>
      </c>
      <c r="BI194">
        <v>-2.2469999999999999</v>
      </c>
      <c r="BJ194">
        <v>0.105</v>
      </c>
      <c r="BK194">
        <v>410</v>
      </c>
      <c r="BL194">
        <v>17</v>
      </c>
      <c r="BM194">
        <v>0.32</v>
      </c>
      <c r="BN194">
        <v>0.06</v>
      </c>
      <c r="BO194">
        <v>1.51244012960784</v>
      </c>
      <c r="BP194">
        <v>9.30698899447051</v>
      </c>
      <c r="BQ194">
        <v>1.24752403980565</v>
      </c>
      <c r="BR194">
        <v>0</v>
      </c>
      <c r="BS194">
        <v>0.34859456641176501</v>
      </c>
      <c r="BT194">
        <v>2.1111788942623901</v>
      </c>
      <c r="BU194">
        <v>0.28693992314224098</v>
      </c>
      <c r="BV194">
        <v>0</v>
      </c>
      <c r="BW194">
        <v>0</v>
      </c>
      <c r="BX194">
        <v>2</v>
      </c>
      <c r="BY194" t="s">
        <v>197</v>
      </c>
      <c r="BZ194">
        <v>100</v>
      </c>
      <c r="CA194">
        <v>100</v>
      </c>
      <c r="CB194">
        <v>-2.2469999999999999</v>
      </c>
      <c r="CC194">
        <v>0.105</v>
      </c>
      <c r="CD194">
        <v>2</v>
      </c>
      <c r="CE194">
        <v>521.24099999999999</v>
      </c>
      <c r="CF194">
        <v>426.76100000000002</v>
      </c>
      <c r="CG194">
        <v>42.998899999999999</v>
      </c>
      <c r="CH194">
        <v>41.682899999999997</v>
      </c>
      <c r="CI194">
        <v>30.0001</v>
      </c>
      <c r="CJ194">
        <v>41.405000000000001</v>
      </c>
      <c r="CK194">
        <v>41.426900000000003</v>
      </c>
      <c r="CL194">
        <v>19.9132</v>
      </c>
      <c r="CM194">
        <v>45.993499999999997</v>
      </c>
      <c r="CN194">
        <v>0</v>
      </c>
      <c r="CO194">
        <v>43</v>
      </c>
      <c r="CP194">
        <v>410</v>
      </c>
      <c r="CQ194">
        <v>17</v>
      </c>
      <c r="CR194">
        <v>97.782399999999996</v>
      </c>
      <c r="CS194">
        <v>104.15</v>
      </c>
    </row>
    <row r="195" spans="1:97" x14ac:dyDescent="0.25">
      <c r="A195">
        <v>179</v>
      </c>
      <c r="B195">
        <v>1589556999.8</v>
      </c>
      <c r="C195">
        <v>15569.5</v>
      </c>
      <c r="D195" t="s">
        <v>630</v>
      </c>
      <c r="E195" t="s">
        <v>631</v>
      </c>
      <c r="F195">
        <v>1589556991.24839</v>
      </c>
      <c r="G195">
        <f t="shared" si="58"/>
        <v>5.6671470669153966E-4</v>
      </c>
      <c r="H195">
        <f t="shared" si="59"/>
        <v>-2.6692229954025244</v>
      </c>
      <c r="I195">
        <f t="shared" si="60"/>
        <v>412.67338709677398</v>
      </c>
      <c r="J195">
        <f t="shared" si="61"/>
        <v>814.37227180594766</v>
      </c>
      <c r="K195">
        <f t="shared" si="62"/>
        <v>83.156011953796863</v>
      </c>
      <c r="L195">
        <f t="shared" si="63"/>
        <v>42.138312290930031</v>
      </c>
      <c r="M195">
        <f t="shared" si="64"/>
        <v>9.2615161291346067E-3</v>
      </c>
      <c r="N195">
        <f t="shared" si="65"/>
        <v>2.7771810261364598</v>
      </c>
      <c r="O195">
        <f t="shared" si="66"/>
        <v>9.2443915681424422E-3</v>
      </c>
      <c r="P195">
        <f t="shared" si="67"/>
        <v>5.7792806339061658E-3</v>
      </c>
      <c r="Q195">
        <f t="shared" si="68"/>
        <v>-1.62125078951613E-2</v>
      </c>
      <c r="R195">
        <f t="shared" si="69"/>
        <v>40.641655756628637</v>
      </c>
      <c r="S195">
        <f t="shared" si="70"/>
        <v>40.8609193548387</v>
      </c>
      <c r="T195">
        <f t="shared" si="71"/>
        <v>7.7615032080239397</v>
      </c>
      <c r="U195">
        <f t="shared" si="72"/>
        <v>23.203744170894812</v>
      </c>
      <c r="V195">
        <f t="shared" si="73"/>
        <v>1.7946695799615917</v>
      </c>
      <c r="W195">
        <f t="shared" si="74"/>
        <v>7.7343965126658416</v>
      </c>
      <c r="X195">
        <f t="shared" si="75"/>
        <v>5.9668336280623482</v>
      </c>
      <c r="Y195">
        <f t="shared" si="76"/>
        <v>-24.992118565096899</v>
      </c>
      <c r="Z195">
        <f t="shared" si="77"/>
        <v>-9.862907142153702</v>
      </c>
      <c r="AA195">
        <f t="shared" si="78"/>
        <v>-0.87737844586064928</v>
      </c>
      <c r="AB195">
        <f t="shared" si="79"/>
        <v>-35.748616661006409</v>
      </c>
      <c r="AC195">
        <v>-1.2256222512587801E-3</v>
      </c>
      <c r="AD195">
        <v>2.3671853841817699E-2</v>
      </c>
      <c r="AE195">
        <v>2.6835544667087698</v>
      </c>
      <c r="AF195">
        <v>0</v>
      </c>
      <c r="AG195">
        <v>0</v>
      </c>
      <c r="AH195">
        <f t="shared" si="80"/>
        <v>1</v>
      </c>
      <c r="AI195">
        <f t="shared" si="81"/>
        <v>0</v>
      </c>
      <c r="AJ195">
        <f t="shared" si="82"/>
        <v>51525.699195367997</v>
      </c>
      <c r="AK195">
        <f t="shared" si="83"/>
        <v>-8.4837822580645206E-2</v>
      </c>
      <c r="AL195">
        <f t="shared" si="84"/>
        <v>-4.1570533064516149E-2</v>
      </c>
      <c r="AM195">
        <f t="shared" si="85"/>
        <v>0.49</v>
      </c>
      <c r="AN195">
        <f t="shared" si="86"/>
        <v>0.39</v>
      </c>
      <c r="AO195">
        <v>5.55</v>
      </c>
      <c r="AP195">
        <v>0.5</v>
      </c>
      <c r="AQ195" t="s">
        <v>195</v>
      </c>
      <c r="AR195">
        <v>1589556991.24839</v>
      </c>
      <c r="AS195">
        <v>412.67338709677398</v>
      </c>
      <c r="AT195">
        <v>409.97025806451597</v>
      </c>
      <c r="AU195">
        <v>17.575748387096802</v>
      </c>
      <c r="AV195">
        <v>16.957777419354802</v>
      </c>
      <c r="AW195">
        <v>500.02125806451602</v>
      </c>
      <c r="AX195">
        <v>101.97022580645201</v>
      </c>
      <c r="AY195">
        <v>0.140338161290323</v>
      </c>
      <c r="AZ195">
        <v>40.795045161290297</v>
      </c>
      <c r="BA195">
        <v>40.8609193548387</v>
      </c>
      <c r="BB195">
        <v>40.996838709677398</v>
      </c>
      <c r="BC195">
        <v>9995.3709677419392</v>
      </c>
      <c r="BD195">
        <v>-8.4837822580645206E-2</v>
      </c>
      <c r="BE195">
        <v>0.282605</v>
      </c>
      <c r="BF195">
        <v>1589556976.3</v>
      </c>
      <c r="BG195" t="s">
        <v>627</v>
      </c>
      <c r="BH195">
        <v>31</v>
      </c>
      <c r="BI195">
        <v>-2.2469999999999999</v>
      </c>
      <c r="BJ195">
        <v>0.105</v>
      </c>
      <c r="BK195">
        <v>410</v>
      </c>
      <c r="BL195">
        <v>17</v>
      </c>
      <c r="BM195">
        <v>0.32</v>
      </c>
      <c r="BN195">
        <v>0.06</v>
      </c>
      <c r="BO195">
        <v>2.0436946105882301</v>
      </c>
      <c r="BP195">
        <v>6.9141912236376504</v>
      </c>
      <c r="BQ195">
        <v>1.0478042104173599</v>
      </c>
      <c r="BR195">
        <v>0</v>
      </c>
      <c r="BS195">
        <v>0.46967970247058799</v>
      </c>
      <c r="BT195">
        <v>1.5498465453321499</v>
      </c>
      <c r="BU195">
        <v>0.240189854529058</v>
      </c>
      <c r="BV195">
        <v>0</v>
      </c>
      <c r="BW195">
        <v>0</v>
      </c>
      <c r="BX195">
        <v>2</v>
      </c>
      <c r="BY195" t="s">
        <v>197</v>
      </c>
      <c r="BZ195">
        <v>100</v>
      </c>
      <c r="CA195">
        <v>100</v>
      </c>
      <c r="CB195">
        <v>-2.2469999999999999</v>
      </c>
      <c r="CC195">
        <v>0.105</v>
      </c>
      <c r="CD195">
        <v>2</v>
      </c>
      <c r="CE195">
        <v>521.20899999999995</v>
      </c>
      <c r="CF195">
        <v>426.91300000000001</v>
      </c>
      <c r="CG195">
        <v>42.998699999999999</v>
      </c>
      <c r="CH195">
        <v>41.682899999999997</v>
      </c>
      <c r="CI195">
        <v>30.0001</v>
      </c>
      <c r="CJ195">
        <v>41.4024</v>
      </c>
      <c r="CK195">
        <v>41.426900000000003</v>
      </c>
      <c r="CL195">
        <v>19.912299999999998</v>
      </c>
      <c r="CM195">
        <v>45.993499999999997</v>
      </c>
      <c r="CN195">
        <v>0</v>
      </c>
      <c r="CO195">
        <v>43</v>
      </c>
      <c r="CP195">
        <v>410</v>
      </c>
      <c r="CQ195">
        <v>17</v>
      </c>
      <c r="CR195">
        <v>97.783299999999997</v>
      </c>
      <c r="CS195">
        <v>104.15</v>
      </c>
    </row>
    <row r="196" spans="1:97" x14ac:dyDescent="0.25">
      <c r="A196">
        <v>180</v>
      </c>
      <c r="B196">
        <v>1589557004.8</v>
      </c>
      <c r="C196">
        <v>15574.5</v>
      </c>
      <c r="D196" t="s">
        <v>632</v>
      </c>
      <c r="E196" t="s">
        <v>633</v>
      </c>
      <c r="F196">
        <v>1589556996.18065</v>
      </c>
      <c r="G196">
        <f t="shared" si="58"/>
        <v>5.6420530364977007E-4</v>
      </c>
      <c r="H196">
        <f t="shared" si="59"/>
        <v>-2.6516826941782403</v>
      </c>
      <c r="I196">
        <f t="shared" si="60"/>
        <v>412.65961290322599</v>
      </c>
      <c r="J196">
        <f t="shared" si="61"/>
        <v>813.41735177193448</v>
      </c>
      <c r="K196">
        <f t="shared" si="62"/>
        <v>83.057985885179875</v>
      </c>
      <c r="L196">
        <f t="shared" si="63"/>
        <v>42.136642683164517</v>
      </c>
      <c r="M196">
        <f t="shared" si="64"/>
        <v>9.2203096358907197E-3</v>
      </c>
      <c r="N196">
        <f t="shared" si="65"/>
        <v>2.7773645278101804</v>
      </c>
      <c r="O196">
        <f t="shared" si="66"/>
        <v>9.2033380860727376E-3</v>
      </c>
      <c r="P196">
        <f t="shared" si="67"/>
        <v>5.7536084957734825E-3</v>
      </c>
      <c r="Q196">
        <f t="shared" si="68"/>
        <v>-1.6588732629677423E-2</v>
      </c>
      <c r="R196">
        <f t="shared" si="69"/>
        <v>40.639931515549605</v>
      </c>
      <c r="S196">
        <f t="shared" si="70"/>
        <v>40.861906451612903</v>
      </c>
      <c r="T196">
        <f t="shared" si="71"/>
        <v>7.7619100153979144</v>
      </c>
      <c r="U196">
        <f t="shared" si="72"/>
        <v>23.211795855966848</v>
      </c>
      <c r="V196">
        <f t="shared" si="73"/>
        <v>1.7950625311138702</v>
      </c>
      <c r="W196">
        <f t="shared" si="74"/>
        <v>7.7334065069869613</v>
      </c>
      <c r="X196">
        <f t="shared" si="75"/>
        <v>5.9668474842840444</v>
      </c>
      <c r="Y196">
        <f t="shared" si="76"/>
        <v>-24.881453890954859</v>
      </c>
      <c r="Z196">
        <f t="shared" si="77"/>
        <v>-10.372168961007631</v>
      </c>
      <c r="AA196">
        <f t="shared" si="78"/>
        <v>-0.92261381228206385</v>
      </c>
      <c r="AB196">
        <f t="shared" si="79"/>
        <v>-36.192825396874227</v>
      </c>
      <c r="AC196">
        <v>-1.2257485546338599E-3</v>
      </c>
      <c r="AD196">
        <v>2.3674293284338802E-2</v>
      </c>
      <c r="AE196">
        <v>2.6837283199362099</v>
      </c>
      <c r="AF196">
        <v>0</v>
      </c>
      <c r="AG196">
        <v>0</v>
      </c>
      <c r="AH196">
        <f t="shared" si="80"/>
        <v>1</v>
      </c>
      <c r="AI196">
        <f t="shared" si="81"/>
        <v>0</v>
      </c>
      <c r="AJ196">
        <f t="shared" si="82"/>
        <v>51531.177609383383</v>
      </c>
      <c r="AK196">
        <f t="shared" si="83"/>
        <v>-8.6806554838709707E-2</v>
      </c>
      <c r="AL196">
        <f t="shared" si="84"/>
        <v>-4.2535211870967753E-2</v>
      </c>
      <c r="AM196">
        <f t="shared" si="85"/>
        <v>0.49</v>
      </c>
      <c r="AN196">
        <f t="shared" si="86"/>
        <v>0.39</v>
      </c>
      <c r="AO196">
        <v>5.55</v>
      </c>
      <c r="AP196">
        <v>0.5</v>
      </c>
      <c r="AQ196" t="s">
        <v>195</v>
      </c>
      <c r="AR196">
        <v>1589556996.18065</v>
      </c>
      <c r="AS196">
        <v>412.65961290322599</v>
      </c>
      <c r="AT196">
        <v>409.97470967741901</v>
      </c>
      <c r="AU196">
        <v>17.5797064516129</v>
      </c>
      <c r="AV196">
        <v>16.964454838709699</v>
      </c>
      <c r="AW196">
        <v>500.00541935483898</v>
      </c>
      <c r="AX196">
        <v>101.969709677419</v>
      </c>
      <c r="AY196">
        <v>0.14021667741935501</v>
      </c>
      <c r="AZ196">
        <v>40.792635483871003</v>
      </c>
      <c r="BA196">
        <v>40.861906451612903</v>
      </c>
      <c r="BB196">
        <v>40.996522580645198</v>
      </c>
      <c r="BC196">
        <v>9996.4516129032309</v>
      </c>
      <c r="BD196">
        <v>-8.6806554838709707E-2</v>
      </c>
      <c r="BE196">
        <v>0.282605</v>
      </c>
      <c r="BF196">
        <v>1589556976.3</v>
      </c>
      <c r="BG196" t="s">
        <v>627</v>
      </c>
      <c r="BH196">
        <v>31</v>
      </c>
      <c r="BI196">
        <v>-2.2469999999999999</v>
      </c>
      <c r="BJ196">
        <v>0.105</v>
      </c>
      <c r="BK196">
        <v>410</v>
      </c>
      <c r="BL196">
        <v>17</v>
      </c>
      <c r="BM196">
        <v>0.32</v>
      </c>
      <c r="BN196">
        <v>0.06</v>
      </c>
      <c r="BO196">
        <v>2.5414961960784299</v>
      </c>
      <c r="BP196">
        <v>1.7691869008948999</v>
      </c>
      <c r="BQ196">
        <v>0.41942976598668802</v>
      </c>
      <c r="BR196">
        <v>0</v>
      </c>
      <c r="BS196">
        <v>0.58723884313725505</v>
      </c>
      <c r="BT196">
        <v>0.38741200446211999</v>
      </c>
      <c r="BU196">
        <v>9.2168884579144295E-2</v>
      </c>
      <c r="BV196">
        <v>0</v>
      </c>
      <c r="BW196">
        <v>0</v>
      </c>
      <c r="BX196">
        <v>2</v>
      </c>
      <c r="BY196" t="s">
        <v>197</v>
      </c>
      <c r="BZ196">
        <v>100</v>
      </c>
      <c r="CA196">
        <v>100</v>
      </c>
      <c r="CB196">
        <v>-2.2469999999999999</v>
      </c>
      <c r="CC196">
        <v>0.105</v>
      </c>
      <c r="CD196">
        <v>2</v>
      </c>
      <c r="CE196">
        <v>521.39</v>
      </c>
      <c r="CF196">
        <v>426.93900000000002</v>
      </c>
      <c r="CG196">
        <v>42.998800000000003</v>
      </c>
      <c r="CH196">
        <v>41.682899999999997</v>
      </c>
      <c r="CI196">
        <v>30.0001</v>
      </c>
      <c r="CJ196">
        <v>41.400799999999997</v>
      </c>
      <c r="CK196">
        <v>41.426900000000003</v>
      </c>
      <c r="CL196">
        <v>19.9129</v>
      </c>
      <c r="CM196">
        <v>45.993499999999997</v>
      </c>
      <c r="CN196">
        <v>0</v>
      </c>
      <c r="CO196">
        <v>43</v>
      </c>
      <c r="CP196">
        <v>410</v>
      </c>
      <c r="CQ196">
        <v>17</v>
      </c>
      <c r="CR196">
        <v>97.782399999999996</v>
      </c>
      <c r="CS196">
        <v>104.15</v>
      </c>
    </row>
    <row r="197" spans="1:97" x14ac:dyDescent="0.25">
      <c r="A197">
        <v>181</v>
      </c>
      <c r="B197">
        <v>1589557010.3</v>
      </c>
      <c r="C197">
        <v>15580</v>
      </c>
      <c r="D197" t="s">
        <v>634</v>
      </c>
      <c r="E197" t="s">
        <v>635</v>
      </c>
      <c r="F197">
        <v>1589557001.7387099</v>
      </c>
      <c r="G197">
        <f t="shared" si="58"/>
        <v>5.6914113873787991E-4</v>
      </c>
      <c r="H197">
        <f t="shared" si="59"/>
        <v>-2.6293024401595262</v>
      </c>
      <c r="I197">
        <f t="shared" si="60"/>
        <v>412.648741935484</v>
      </c>
      <c r="J197">
        <f t="shared" si="61"/>
        <v>805.82211279168916</v>
      </c>
      <c r="K197">
        <f t="shared" si="62"/>
        <v>82.282187645215373</v>
      </c>
      <c r="L197">
        <f t="shared" si="63"/>
        <v>42.135405167610244</v>
      </c>
      <c r="M197">
        <f t="shared" si="64"/>
        <v>9.3035678526699854E-3</v>
      </c>
      <c r="N197">
        <f t="shared" si="65"/>
        <v>2.778337884338268</v>
      </c>
      <c r="O197">
        <f t="shared" si="66"/>
        <v>9.2862947686718454E-3</v>
      </c>
      <c r="P197">
        <f t="shared" si="67"/>
        <v>5.8054834443636667E-3</v>
      </c>
      <c r="Q197">
        <f t="shared" si="68"/>
        <v>-1.64881412883871E-2</v>
      </c>
      <c r="R197">
        <f t="shared" si="69"/>
        <v>40.637940146544139</v>
      </c>
      <c r="S197">
        <f t="shared" si="70"/>
        <v>40.859109677419397</v>
      </c>
      <c r="T197">
        <f t="shared" si="71"/>
        <v>7.7607574424794645</v>
      </c>
      <c r="U197">
        <f t="shared" si="72"/>
        <v>23.218014739789847</v>
      </c>
      <c r="V197">
        <f t="shared" si="73"/>
        <v>1.7954760789360396</v>
      </c>
      <c r="W197">
        <f t="shared" si="74"/>
        <v>7.7331162851707749</v>
      </c>
      <c r="X197">
        <f t="shared" si="75"/>
        <v>5.9652813635434248</v>
      </c>
      <c r="Y197">
        <f t="shared" si="76"/>
        <v>-25.099124218340503</v>
      </c>
      <c r="Z197">
        <f t="shared" si="77"/>
        <v>-10.062703456703032</v>
      </c>
      <c r="AA197">
        <f t="shared" si="78"/>
        <v>-0.89475801016446932</v>
      </c>
      <c r="AB197">
        <f t="shared" si="79"/>
        <v>-36.07307382649639</v>
      </c>
      <c r="AC197">
        <v>-1.2264186500611E-3</v>
      </c>
      <c r="AD197">
        <v>2.3687235608939601E-2</v>
      </c>
      <c r="AE197">
        <v>2.6846504871771599</v>
      </c>
      <c r="AF197">
        <v>0</v>
      </c>
      <c r="AG197">
        <v>0</v>
      </c>
      <c r="AH197">
        <f t="shared" si="80"/>
        <v>1</v>
      </c>
      <c r="AI197">
        <f t="shared" si="81"/>
        <v>0</v>
      </c>
      <c r="AJ197">
        <f t="shared" si="82"/>
        <v>51558.309697453682</v>
      </c>
      <c r="AK197">
        <f t="shared" si="83"/>
        <v>-8.6280174193548401E-2</v>
      </c>
      <c r="AL197">
        <f t="shared" si="84"/>
        <v>-4.2277285354838719E-2</v>
      </c>
      <c r="AM197">
        <f t="shared" si="85"/>
        <v>0.49</v>
      </c>
      <c r="AN197">
        <f t="shared" si="86"/>
        <v>0.39</v>
      </c>
      <c r="AO197">
        <v>5.55</v>
      </c>
      <c r="AP197">
        <v>0.5</v>
      </c>
      <c r="AQ197" t="s">
        <v>195</v>
      </c>
      <c r="AR197">
        <v>1589557001.7387099</v>
      </c>
      <c r="AS197">
        <v>412.648741935484</v>
      </c>
      <c r="AT197">
        <v>409.99099999999999</v>
      </c>
      <c r="AU197">
        <v>17.583809677419399</v>
      </c>
      <c r="AV197">
        <v>16.9631935483871</v>
      </c>
      <c r="AW197">
        <v>500.01774193548403</v>
      </c>
      <c r="AX197">
        <v>101.969516129032</v>
      </c>
      <c r="AY197">
        <v>0.14010129032258101</v>
      </c>
      <c r="AZ197">
        <v>40.791929032258103</v>
      </c>
      <c r="BA197">
        <v>40.859109677419397</v>
      </c>
      <c r="BB197">
        <v>40.997474193548399</v>
      </c>
      <c r="BC197">
        <v>10001.935483871001</v>
      </c>
      <c r="BD197">
        <v>-8.6280174193548401E-2</v>
      </c>
      <c r="BE197">
        <v>0.282605</v>
      </c>
      <c r="BF197">
        <v>1589556976.3</v>
      </c>
      <c r="BG197" t="s">
        <v>627</v>
      </c>
      <c r="BH197">
        <v>31</v>
      </c>
      <c r="BI197">
        <v>-2.2469999999999999</v>
      </c>
      <c r="BJ197">
        <v>0.105</v>
      </c>
      <c r="BK197">
        <v>410</v>
      </c>
      <c r="BL197">
        <v>17</v>
      </c>
      <c r="BM197">
        <v>0.32</v>
      </c>
      <c r="BN197">
        <v>0.06</v>
      </c>
      <c r="BO197">
        <v>2.6764760784313699</v>
      </c>
      <c r="BP197">
        <v>-0.28383667781287503</v>
      </c>
      <c r="BQ197">
        <v>4.2573728992273803E-2</v>
      </c>
      <c r="BR197">
        <v>0</v>
      </c>
      <c r="BS197">
        <v>0.61891364705882301</v>
      </c>
      <c r="BT197">
        <v>1.94587839367844E-2</v>
      </c>
      <c r="BU197">
        <v>7.0839519540435401E-3</v>
      </c>
      <c r="BV197">
        <v>1</v>
      </c>
      <c r="BW197">
        <v>1</v>
      </c>
      <c r="BX197">
        <v>2</v>
      </c>
      <c r="BY197" t="s">
        <v>220</v>
      </c>
      <c r="BZ197">
        <v>100</v>
      </c>
      <c r="CA197">
        <v>100</v>
      </c>
      <c r="CB197">
        <v>-2.2469999999999999</v>
      </c>
      <c r="CC197">
        <v>0.105</v>
      </c>
      <c r="CD197">
        <v>2</v>
      </c>
      <c r="CE197">
        <v>520.94899999999996</v>
      </c>
      <c r="CF197">
        <v>426.875</v>
      </c>
      <c r="CG197">
        <v>42.999099999999999</v>
      </c>
      <c r="CH197">
        <v>41.682899999999997</v>
      </c>
      <c r="CI197">
        <v>30.0001</v>
      </c>
      <c r="CJ197">
        <v>41.400799999999997</v>
      </c>
      <c r="CK197">
        <v>41.426900000000003</v>
      </c>
      <c r="CL197">
        <v>19.9129</v>
      </c>
      <c r="CM197">
        <v>45.993499999999997</v>
      </c>
      <c r="CN197">
        <v>0</v>
      </c>
      <c r="CO197">
        <v>43</v>
      </c>
      <c r="CP197">
        <v>410</v>
      </c>
      <c r="CQ197">
        <v>17</v>
      </c>
      <c r="CR197">
        <v>97.784899999999993</v>
      </c>
      <c r="CS197">
        <v>104.15</v>
      </c>
    </row>
    <row r="198" spans="1:97" x14ac:dyDescent="0.25">
      <c r="A198">
        <v>182</v>
      </c>
      <c r="B198">
        <v>1589557559.4000001</v>
      </c>
      <c r="C198">
        <v>16129.1000001431</v>
      </c>
      <c r="D198" t="s">
        <v>637</v>
      </c>
      <c r="E198" t="s">
        <v>638</v>
      </c>
      <c r="F198">
        <v>1589557551.4000001</v>
      </c>
      <c r="G198">
        <f t="shared" si="58"/>
        <v>4.3682062625593511E-4</v>
      </c>
      <c r="H198">
        <f t="shared" si="59"/>
        <v>-4.5996087692657746</v>
      </c>
      <c r="I198">
        <f t="shared" si="60"/>
        <v>415.57799999999997</v>
      </c>
      <c r="J198">
        <f t="shared" si="61"/>
        <v>1365.7271137737096</v>
      </c>
      <c r="K198">
        <f t="shared" si="62"/>
        <v>139.45493104057311</v>
      </c>
      <c r="L198">
        <f t="shared" si="63"/>
        <v>42.434832513387356</v>
      </c>
      <c r="M198">
        <f t="shared" si="64"/>
        <v>7.098940835295422E-3</v>
      </c>
      <c r="N198">
        <f t="shared" si="65"/>
        <v>2.7853387693480642</v>
      </c>
      <c r="O198">
        <f t="shared" si="66"/>
        <v>7.0889045496271364E-3</v>
      </c>
      <c r="P198">
        <f t="shared" si="67"/>
        <v>4.4314658620971011E-3</v>
      </c>
      <c r="Q198">
        <f t="shared" si="68"/>
        <v>-5.8418746016129005E-3</v>
      </c>
      <c r="R198">
        <f t="shared" si="69"/>
        <v>40.727057445076689</v>
      </c>
      <c r="S198">
        <f t="shared" si="70"/>
        <v>40.932716129032301</v>
      </c>
      <c r="T198">
        <f t="shared" si="71"/>
        <v>7.7911406965292578</v>
      </c>
      <c r="U198">
        <f t="shared" si="72"/>
        <v>23.138834138362199</v>
      </c>
      <c r="V198">
        <f t="shared" si="73"/>
        <v>1.7943967895656661</v>
      </c>
      <c r="W198">
        <f t="shared" si="74"/>
        <v>7.7549144387992754</v>
      </c>
      <c r="X198">
        <f t="shared" si="75"/>
        <v>5.9967439069635917</v>
      </c>
      <c r="Y198">
        <f t="shared" si="76"/>
        <v>-19.26378961788674</v>
      </c>
      <c r="Z198">
        <f t="shared" si="77"/>
        <v>-13.182874339673408</v>
      </c>
      <c r="AA198">
        <f t="shared" si="78"/>
        <v>-1.1699595605949995</v>
      </c>
      <c r="AB198">
        <f t="shared" si="79"/>
        <v>-33.622465392756759</v>
      </c>
      <c r="AC198">
        <v>-1.2264550248515501E-3</v>
      </c>
      <c r="AD198">
        <v>2.3687938157153102E-2</v>
      </c>
      <c r="AE198">
        <v>2.68470053549142</v>
      </c>
      <c r="AF198">
        <v>0</v>
      </c>
      <c r="AG198">
        <v>0</v>
      </c>
      <c r="AH198">
        <f t="shared" si="80"/>
        <v>1</v>
      </c>
      <c r="AI198">
        <f t="shared" si="81"/>
        <v>0</v>
      </c>
      <c r="AJ198">
        <f t="shared" si="82"/>
        <v>51551.071104133334</v>
      </c>
      <c r="AK198">
        <f t="shared" si="83"/>
        <v>-3.0569725806451599E-2</v>
      </c>
      <c r="AL198">
        <f t="shared" si="84"/>
        <v>-1.4979165645161283E-2</v>
      </c>
      <c r="AM198">
        <f t="shared" si="85"/>
        <v>0.49</v>
      </c>
      <c r="AN198">
        <f t="shared" si="86"/>
        <v>0.39</v>
      </c>
      <c r="AO198">
        <v>6.31</v>
      </c>
      <c r="AP198">
        <v>0.5</v>
      </c>
      <c r="AQ198" t="s">
        <v>195</v>
      </c>
      <c r="AR198">
        <v>1589557551.4000001</v>
      </c>
      <c r="AS198">
        <v>415.57799999999997</v>
      </c>
      <c r="AT198">
        <v>410.00251612903202</v>
      </c>
      <c r="AU198">
        <v>17.573106451612901</v>
      </c>
      <c r="AV198">
        <v>17.031538709677399</v>
      </c>
      <c r="AW198">
        <v>500.01145161290299</v>
      </c>
      <c r="AX198">
        <v>101.969580645161</v>
      </c>
      <c r="AY198">
        <v>0.14081141935483901</v>
      </c>
      <c r="AZ198">
        <v>40.844925806451599</v>
      </c>
      <c r="BA198">
        <v>40.932716129032301</v>
      </c>
      <c r="BB198">
        <v>41.082951612903202</v>
      </c>
      <c r="BC198">
        <v>10002.225806451601</v>
      </c>
      <c r="BD198">
        <v>-3.0569725806451599E-2</v>
      </c>
      <c r="BE198">
        <v>0.337886193548387</v>
      </c>
      <c r="BF198">
        <v>1589557470.9000001</v>
      </c>
      <c r="BG198" t="s">
        <v>639</v>
      </c>
      <c r="BH198">
        <v>32</v>
      </c>
      <c r="BI198">
        <v>-2.2480000000000002</v>
      </c>
      <c r="BJ198">
        <v>0.107</v>
      </c>
      <c r="BK198">
        <v>410</v>
      </c>
      <c r="BL198">
        <v>17</v>
      </c>
      <c r="BM198">
        <v>0.16</v>
      </c>
      <c r="BN198">
        <v>0.14000000000000001</v>
      </c>
      <c r="BO198">
        <v>5.5800064705882404</v>
      </c>
      <c r="BP198">
        <v>-3.3833592760216302E-2</v>
      </c>
      <c r="BQ198">
        <v>1.9888405117844201E-2</v>
      </c>
      <c r="BR198">
        <v>1</v>
      </c>
      <c r="BS198">
        <v>0.54595752941176501</v>
      </c>
      <c r="BT198">
        <v>-4.8252477828056597E-2</v>
      </c>
      <c r="BU198">
        <v>5.9501625594960902E-3</v>
      </c>
      <c r="BV198">
        <v>1</v>
      </c>
      <c r="BW198">
        <v>2</v>
      </c>
      <c r="BX198">
        <v>2</v>
      </c>
      <c r="BY198" t="s">
        <v>200</v>
      </c>
      <c r="BZ198">
        <v>100</v>
      </c>
      <c r="CA198">
        <v>100</v>
      </c>
      <c r="CB198">
        <v>-2.2480000000000002</v>
      </c>
      <c r="CC198">
        <v>0.107</v>
      </c>
      <c r="CD198">
        <v>2</v>
      </c>
      <c r="CE198">
        <v>521.29</v>
      </c>
      <c r="CF198">
        <v>426.01600000000002</v>
      </c>
      <c r="CG198">
        <v>42.994700000000002</v>
      </c>
      <c r="CH198">
        <v>41.696899999999999</v>
      </c>
      <c r="CI198">
        <v>29.9999</v>
      </c>
      <c r="CJ198">
        <v>41.441499999999998</v>
      </c>
      <c r="CK198">
        <v>41.464500000000001</v>
      </c>
      <c r="CL198">
        <v>19.934999999999999</v>
      </c>
      <c r="CM198">
        <v>46.27</v>
      </c>
      <c r="CN198">
        <v>0</v>
      </c>
      <c r="CO198">
        <v>43</v>
      </c>
      <c r="CP198">
        <v>410</v>
      </c>
      <c r="CQ198">
        <v>17</v>
      </c>
      <c r="CR198">
        <v>97.788200000000003</v>
      </c>
      <c r="CS198">
        <v>104.145</v>
      </c>
    </row>
    <row r="199" spans="1:97" x14ac:dyDescent="0.25">
      <c r="A199">
        <v>183</v>
      </c>
      <c r="B199">
        <v>1589557564.4000001</v>
      </c>
      <c r="C199">
        <v>16134.1000001431</v>
      </c>
      <c r="D199" t="s">
        <v>640</v>
      </c>
      <c r="E199" t="s">
        <v>641</v>
      </c>
      <c r="F199">
        <v>1589557556.0451601</v>
      </c>
      <c r="G199">
        <f t="shared" si="58"/>
        <v>4.3436441158067397E-4</v>
      </c>
      <c r="H199">
        <f t="shared" si="59"/>
        <v>-4.5986256637068186</v>
      </c>
      <c r="I199">
        <f t="shared" si="60"/>
        <v>415.57541935483903</v>
      </c>
      <c r="J199">
        <f t="shared" si="61"/>
        <v>1370.1871205328998</v>
      </c>
      <c r="K199">
        <f t="shared" si="62"/>
        <v>139.90885022180709</v>
      </c>
      <c r="L199">
        <f t="shared" si="63"/>
        <v>42.43411591824605</v>
      </c>
      <c r="M199">
        <f t="shared" si="64"/>
        <v>7.0661121943400408E-3</v>
      </c>
      <c r="N199">
        <f t="shared" si="65"/>
        <v>2.7853322014655766</v>
      </c>
      <c r="O199">
        <f t="shared" si="66"/>
        <v>7.0561684248717166E-3</v>
      </c>
      <c r="P199">
        <f t="shared" si="67"/>
        <v>4.4109974883817385E-3</v>
      </c>
      <c r="Q199">
        <f t="shared" si="68"/>
        <v>-6.3313593745161255E-3</v>
      </c>
      <c r="R199">
        <f t="shared" si="69"/>
        <v>40.713134786316125</v>
      </c>
      <c r="S199">
        <f t="shared" si="70"/>
        <v>40.919019354838703</v>
      </c>
      <c r="T199">
        <f t="shared" si="71"/>
        <v>7.7854791544401332</v>
      </c>
      <c r="U199">
        <f t="shared" si="72"/>
        <v>23.160565937127142</v>
      </c>
      <c r="V199">
        <f t="shared" si="73"/>
        <v>1.7946918634863318</v>
      </c>
      <c r="W199">
        <f t="shared" si="74"/>
        <v>7.7489119581891659</v>
      </c>
      <c r="X199">
        <f t="shared" si="75"/>
        <v>5.9907872909538016</v>
      </c>
      <c r="Y199">
        <f t="shared" si="76"/>
        <v>-19.155470550707722</v>
      </c>
      <c r="Z199">
        <f t="shared" si="77"/>
        <v>-13.315567819752648</v>
      </c>
      <c r="AA199">
        <f t="shared" si="78"/>
        <v>-1.1815790048585928</v>
      </c>
      <c r="AB199">
        <f t="shared" si="79"/>
        <v>-33.658948734693482</v>
      </c>
      <c r="AC199">
        <v>-1.2264505199789601E-3</v>
      </c>
      <c r="AD199">
        <v>2.3687851149361502E-2</v>
      </c>
      <c r="AE199">
        <v>2.6846943372616399</v>
      </c>
      <c r="AF199">
        <v>0</v>
      </c>
      <c r="AG199">
        <v>0</v>
      </c>
      <c r="AH199">
        <f t="shared" si="80"/>
        <v>1</v>
      </c>
      <c r="AI199">
        <f t="shared" si="81"/>
        <v>0</v>
      </c>
      <c r="AJ199">
        <f t="shared" si="82"/>
        <v>51553.26321167346</v>
      </c>
      <c r="AK199">
        <f t="shared" si="83"/>
        <v>-3.3131132258064501E-2</v>
      </c>
      <c r="AL199">
        <f t="shared" si="84"/>
        <v>-1.6234254806451603E-2</v>
      </c>
      <c r="AM199">
        <f t="shared" si="85"/>
        <v>0.49</v>
      </c>
      <c r="AN199">
        <f t="shared" si="86"/>
        <v>0.39</v>
      </c>
      <c r="AO199">
        <v>6.31</v>
      </c>
      <c r="AP199">
        <v>0.5</v>
      </c>
      <c r="AQ199" t="s">
        <v>195</v>
      </c>
      <c r="AR199">
        <v>1589557556.0451601</v>
      </c>
      <c r="AS199">
        <v>415.57541935483903</v>
      </c>
      <c r="AT199">
        <v>409.99993548387101</v>
      </c>
      <c r="AU199">
        <v>17.5761838709677</v>
      </c>
      <c r="AV199">
        <v>17.0376677419355</v>
      </c>
      <c r="AW199">
        <v>500.01583870967698</v>
      </c>
      <c r="AX199">
        <v>101.968548387097</v>
      </c>
      <c r="AY199">
        <v>0.14075341935483901</v>
      </c>
      <c r="AZ199">
        <v>40.830345161290303</v>
      </c>
      <c r="BA199">
        <v>40.919019354838703</v>
      </c>
      <c r="BB199">
        <v>41.071632258064497</v>
      </c>
      <c r="BC199">
        <v>10002.2903225806</v>
      </c>
      <c r="BD199">
        <v>-3.3131132258064501E-2</v>
      </c>
      <c r="BE199">
        <v>0.35101364516129002</v>
      </c>
      <c r="BF199">
        <v>1589557470.9000001</v>
      </c>
      <c r="BG199" t="s">
        <v>639</v>
      </c>
      <c r="BH199">
        <v>32</v>
      </c>
      <c r="BI199">
        <v>-2.2480000000000002</v>
      </c>
      <c r="BJ199">
        <v>0.107</v>
      </c>
      <c r="BK199">
        <v>410</v>
      </c>
      <c r="BL199">
        <v>17</v>
      </c>
      <c r="BM199">
        <v>0.16</v>
      </c>
      <c r="BN199">
        <v>0.14000000000000001</v>
      </c>
      <c r="BO199">
        <v>5.5719823529411796</v>
      </c>
      <c r="BP199">
        <v>-1.17060271493749E-2</v>
      </c>
      <c r="BQ199">
        <v>1.8120022138695301E-2</v>
      </c>
      <c r="BR199">
        <v>1</v>
      </c>
      <c r="BS199">
        <v>0.54219088235294099</v>
      </c>
      <c r="BT199">
        <v>-4.1856999095029303E-2</v>
      </c>
      <c r="BU199">
        <v>5.1696128108021898E-3</v>
      </c>
      <c r="BV199">
        <v>1</v>
      </c>
      <c r="BW199">
        <v>2</v>
      </c>
      <c r="BX199">
        <v>2</v>
      </c>
      <c r="BY199" t="s">
        <v>200</v>
      </c>
      <c r="BZ199">
        <v>100</v>
      </c>
      <c r="CA199">
        <v>100</v>
      </c>
      <c r="CB199">
        <v>-2.2480000000000002</v>
      </c>
      <c r="CC199">
        <v>0.107</v>
      </c>
      <c r="CD199">
        <v>2</v>
      </c>
      <c r="CE199">
        <v>521.13</v>
      </c>
      <c r="CF199">
        <v>426.01400000000001</v>
      </c>
      <c r="CG199">
        <v>42.994900000000001</v>
      </c>
      <c r="CH199">
        <v>41.6935</v>
      </c>
      <c r="CI199">
        <v>29.9999</v>
      </c>
      <c r="CJ199">
        <v>41.438499999999998</v>
      </c>
      <c r="CK199">
        <v>41.461799999999997</v>
      </c>
      <c r="CL199">
        <v>19.937799999999999</v>
      </c>
      <c r="CM199">
        <v>46.27</v>
      </c>
      <c r="CN199">
        <v>0</v>
      </c>
      <c r="CO199">
        <v>43</v>
      </c>
      <c r="CP199">
        <v>410</v>
      </c>
      <c r="CQ199">
        <v>17</v>
      </c>
      <c r="CR199">
        <v>97.789599999999993</v>
      </c>
      <c r="CS199">
        <v>104.145</v>
      </c>
    </row>
    <row r="200" spans="1:97" x14ac:dyDescent="0.25">
      <c r="A200">
        <v>184</v>
      </c>
      <c r="B200">
        <v>1589557569.4000001</v>
      </c>
      <c r="C200">
        <v>16139.1000001431</v>
      </c>
      <c r="D200" t="s">
        <v>642</v>
      </c>
      <c r="E200" t="s">
        <v>643</v>
      </c>
      <c r="F200">
        <v>1589557560.83548</v>
      </c>
      <c r="G200">
        <f t="shared" si="58"/>
        <v>4.3195456589423302E-4</v>
      </c>
      <c r="H200">
        <f t="shared" si="59"/>
        <v>-4.5986465285546112</v>
      </c>
      <c r="I200">
        <f t="shared" si="60"/>
        <v>415.560580645161</v>
      </c>
      <c r="J200">
        <f t="shared" si="61"/>
        <v>1374.8491269543163</v>
      </c>
      <c r="K200">
        <f t="shared" si="62"/>
        <v>140.38501855682983</v>
      </c>
      <c r="L200">
        <f t="shared" si="63"/>
        <v>42.432641285225465</v>
      </c>
      <c r="M200">
        <f t="shared" si="64"/>
        <v>7.0335760909563498E-3</v>
      </c>
      <c r="N200">
        <f t="shared" si="65"/>
        <v>2.7851383872377919</v>
      </c>
      <c r="O200">
        <f t="shared" si="66"/>
        <v>7.0237229298484383E-3</v>
      </c>
      <c r="P200">
        <f t="shared" si="67"/>
        <v>4.3907109292095356E-3</v>
      </c>
      <c r="Q200">
        <f t="shared" si="68"/>
        <v>-5.7417728461935501E-3</v>
      </c>
      <c r="R200">
        <f t="shared" si="69"/>
        <v>40.700389470473226</v>
      </c>
      <c r="S200">
        <f t="shared" si="70"/>
        <v>40.906416129032301</v>
      </c>
      <c r="T200">
        <f t="shared" si="71"/>
        <v>7.7802727779791629</v>
      </c>
      <c r="U200">
        <f t="shared" si="72"/>
        <v>23.181625281529993</v>
      </c>
      <c r="V200">
        <f t="shared" si="73"/>
        <v>1.795046678905398</v>
      </c>
      <c r="W200">
        <f t="shared" si="74"/>
        <v>7.7434030492055506</v>
      </c>
      <c r="X200">
        <f t="shared" si="75"/>
        <v>5.9852260990737651</v>
      </c>
      <c r="Y200">
        <f t="shared" si="76"/>
        <v>-19.049196355935678</v>
      </c>
      <c r="Z200">
        <f t="shared" si="77"/>
        <v>-13.432825725363854</v>
      </c>
      <c r="AA200">
        <f t="shared" si="78"/>
        <v>-1.1919189532461079</v>
      </c>
      <c r="AB200">
        <f t="shared" si="79"/>
        <v>-33.679682807391835</v>
      </c>
      <c r="AC200">
        <v>-1.22631758864737E-3</v>
      </c>
      <c r="AD200">
        <v>2.3685283693484001E-2</v>
      </c>
      <c r="AE200">
        <v>2.6845114308732501</v>
      </c>
      <c r="AF200">
        <v>0</v>
      </c>
      <c r="AG200">
        <v>0</v>
      </c>
      <c r="AH200">
        <f t="shared" si="80"/>
        <v>1</v>
      </c>
      <c r="AI200">
        <f t="shared" si="81"/>
        <v>0</v>
      </c>
      <c r="AJ200">
        <f t="shared" si="82"/>
        <v>51550.106291106604</v>
      </c>
      <c r="AK200">
        <f t="shared" si="83"/>
        <v>-3.00459070967742E-2</v>
      </c>
      <c r="AL200">
        <f t="shared" si="84"/>
        <v>-1.4722494477419358E-2</v>
      </c>
      <c r="AM200">
        <f t="shared" si="85"/>
        <v>0.49</v>
      </c>
      <c r="AN200">
        <f t="shared" si="86"/>
        <v>0.39</v>
      </c>
      <c r="AO200">
        <v>6.31</v>
      </c>
      <c r="AP200">
        <v>0.5</v>
      </c>
      <c r="AQ200" t="s">
        <v>195</v>
      </c>
      <c r="AR200">
        <v>1589557560.83548</v>
      </c>
      <c r="AS200">
        <v>415.560580645161</v>
      </c>
      <c r="AT200">
        <v>409.98380645161302</v>
      </c>
      <c r="AU200">
        <v>17.579641935483899</v>
      </c>
      <c r="AV200">
        <v>17.0441161290323</v>
      </c>
      <c r="AW200">
        <v>500.01654838709698</v>
      </c>
      <c r="AX200">
        <v>101.968677419355</v>
      </c>
      <c r="AY200">
        <v>0.14072193548387099</v>
      </c>
      <c r="AZ200">
        <v>40.816954838709698</v>
      </c>
      <c r="BA200">
        <v>40.906416129032301</v>
      </c>
      <c r="BB200">
        <v>41.060964516128998</v>
      </c>
      <c r="BC200">
        <v>10001.1935483871</v>
      </c>
      <c r="BD200">
        <v>-3.00459070967742E-2</v>
      </c>
      <c r="BE200">
        <v>0.36731354838709701</v>
      </c>
      <c r="BF200">
        <v>1589557470.9000001</v>
      </c>
      <c r="BG200" t="s">
        <v>639</v>
      </c>
      <c r="BH200">
        <v>32</v>
      </c>
      <c r="BI200">
        <v>-2.2480000000000002</v>
      </c>
      <c r="BJ200">
        <v>0.107</v>
      </c>
      <c r="BK200">
        <v>410</v>
      </c>
      <c r="BL200">
        <v>17</v>
      </c>
      <c r="BM200">
        <v>0.16</v>
      </c>
      <c r="BN200">
        <v>0.14000000000000001</v>
      </c>
      <c r="BO200">
        <v>5.5739662745098002</v>
      </c>
      <c r="BP200">
        <v>4.5529737556578603E-2</v>
      </c>
      <c r="BQ200">
        <v>1.76224856318913E-2</v>
      </c>
      <c r="BR200">
        <v>1</v>
      </c>
      <c r="BS200">
        <v>0.53876607843137203</v>
      </c>
      <c r="BT200">
        <v>-3.9621491402706502E-2</v>
      </c>
      <c r="BU200">
        <v>4.8974336690626201E-3</v>
      </c>
      <c r="BV200">
        <v>1</v>
      </c>
      <c r="BW200">
        <v>2</v>
      </c>
      <c r="BX200">
        <v>2</v>
      </c>
      <c r="BY200" t="s">
        <v>200</v>
      </c>
      <c r="BZ200">
        <v>100</v>
      </c>
      <c r="CA200">
        <v>100</v>
      </c>
      <c r="CB200">
        <v>-2.2480000000000002</v>
      </c>
      <c r="CC200">
        <v>0.107</v>
      </c>
      <c r="CD200">
        <v>2</v>
      </c>
      <c r="CE200">
        <v>521.83600000000001</v>
      </c>
      <c r="CF200">
        <v>426.08</v>
      </c>
      <c r="CG200">
        <v>42.9953</v>
      </c>
      <c r="CH200">
        <v>41.689300000000003</v>
      </c>
      <c r="CI200">
        <v>29.9998</v>
      </c>
      <c r="CJ200">
        <v>41.436500000000002</v>
      </c>
      <c r="CK200">
        <v>41.4602</v>
      </c>
      <c r="CL200">
        <v>19.936499999999999</v>
      </c>
      <c r="CM200">
        <v>46.27</v>
      </c>
      <c r="CN200">
        <v>0</v>
      </c>
      <c r="CO200">
        <v>43</v>
      </c>
      <c r="CP200">
        <v>410</v>
      </c>
      <c r="CQ200">
        <v>17</v>
      </c>
      <c r="CR200">
        <v>97.792000000000002</v>
      </c>
      <c r="CS200">
        <v>104.146</v>
      </c>
    </row>
    <row r="201" spans="1:97" x14ac:dyDescent="0.25">
      <c r="A201">
        <v>185</v>
      </c>
      <c r="B201">
        <v>1589557574.4000001</v>
      </c>
      <c r="C201">
        <v>16144.1000001431</v>
      </c>
      <c r="D201" t="s">
        <v>644</v>
      </c>
      <c r="E201" t="s">
        <v>645</v>
      </c>
      <c r="F201">
        <v>1589557565.7709701</v>
      </c>
      <c r="G201">
        <f t="shared" si="58"/>
        <v>4.2987372146361785E-4</v>
      </c>
      <c r="H201">
        <f t="shared" si="59"/>
        <v>-4.5856845440253364</v>
      </c>
      <c r="I201">
        <f t="shared" si="60"/>
        <v>415.55716129032299</v>
      </c>
      <c r="J201">
        <f t="shared" si="61"/>
        <v>1376.3023893044794</v>
      </c>
      <c r="K201">
        <f t="shared" si="62"/>
        <v>140.53314041405051</v>
      </c>
      <c r="L201">
        <f t="shared" si="63"/>
        <v>42.432210647537772</v>
      </c>
      <c r="M201">
        <f t="shared" si="64"/>
        <v>7.0038475412684056E-3</v>
      </c>
      <c r="N201">
        <f t="shared" si="65"/>
        <v>2.7860073979534921</v>
      </c>
      <c r="O201">
        <f t="shared" si="66"/>
        <v>6.994080476535487E-3</v>
      </c>
      <c r="P201">
        <f t="shared" si="67"/>
        <v>4.3721766758401072E-3</v>
      </c>
      <c r="Q201">
        <f t="shared" si="68"/>
        <v>-3.4769965423741981E-3</v>
      </c>
      <c r="R201">
        <f t="shared" si="69"/>
        <v>40.691793859521972</v>
      </c>
      <c r="S201">
        <f t="shared" si="70"/>
        <v>40.898812903225803</v>
      </c>
      <c r="T201">
        <f t="shared" si="71"/>
        <v>7.7771333540367653</v>
      </c>
      <c r="U201">
        <f t="shared" si="72"/>
        <v>23.197813975886131</v>
      </c>
      <c r="V201">
        <f t="shared" si="73"/>
        <v>1.7954223531844757</v>
      </c>
      <c r="W201">
        <f t="shared" si="74"/>
        <v>7.7396187203276883</v>
      </c>
      <c r="X201">
        <f t="shared" si="75"/>
        <v>5.9817110008522896</v>
      </c>
      <c r="Y201">
        <f t="shared" si="76"/>
        <v>-18.957431116545546</v>
      </c>
      <c r="Z201">
        <f t="shared" si="77"/>
        <v>-13.677335765612948</v>
      </c>
      <c r="AA201">
        <f t="shared" si="78"/>
        <v>-1.2131387766921584</v>
      </c>
      <c r="AB201">
        <f t="shared" si="79"/>
        <v>-33.851382655393024</v>
      </c>
      <c r="AC201">
        <v>-1.2269136882891701E-3</v>
      </c>
      <c r="AD201">
        <v>2.36967968522745E-2</v>
      </c>
      <c r="AE201">
        <v>2.6853315279199301</v>
      </c>
      <c r="AF201">
        <v>0</v>
      </c>
      <c r="AG201">
        <v>0</v>
      </c>
      <c r="AH201">
        <f t="shared" si="80"/>
        <v>1</v>
      </c>
      <c r="AI201">
        <f t="shared" si="81"/>
        <v>0</v>
      </c>
      <c r="AJ201">
        <f t="shared" si="82"/>
        <v>51575.648163001344</v>
      </c>
      <c r="AK201">
        <f t="shared" si="83"/>
        <v>-1.8194644387096798E-2</v>
      </c>
      <c r="AL201">
        <f t="shared" si="84"/>
        <v>-8.9153757496774309E-3</v>
      </c>
      <c r="AM201">
        <f t="shared" si="85"/>
        <v>0.49</v>
      </c>
      <c r="AN201">
        <f t="shared" si="86"/>
        <v>0.39</v>
      </c>
      <c r="AO201">
        <v>6.31</v>
      </c>
      <c r="AP201">
        <v>0.5</v>
      </c>
      <c r="AQ201" t="s">
        <v>195</v>
      </c>
      <c r="AR201">
        <v>1589557565.7709701</v>
      </c>
      <c r="AS201">
        <v>415.55716129032299</v>
      </c>
      <c r="AT201">
        <v>409.99577419354802</v>
      </c>
      <c r="AU201">
        <v>17.583354838709699</v>
      </c>
      <c r="AV201">
        <v>17.050422580645201</v>
      </c>
      <c r="AW201">
        <v>500.02758064516098</v>
      </c>
      <c r="AX201">
        <v>101.968580645161</v>
      </c>
      <c r="AY201">
        <v>0.140622612903226</v>
      </c>
      <c r="AZ201">
        <v>40.807751612903203</v>
      </c>
      <c r="BA201">
        <v>40.898812903225803</v>
      </c>
      <c r="BB201">
        <v>41.051180645161303</v>
      </c>
      <c r="BC201">
        <v>10006.064516128999</v>
      </c>
      <c r="BD201">
        <v>-1.8194644387096798E-2</v>
      </c>
      <c r="BE201">
        <v>0.38591077419354802</v>
      </c>
      <c r="BF201">
        <v>1589557470.9000001</v>
      </c>
      <c r="BG201" t="s">
        <v>639</v>
      </c>
      <c r="BH201">
        <v>32</v>
      </c>
      <c r="BI201">
        <v>-2.2480000000000002</v>
      </c>
      <c r="BJ201">
        <v>0.107</v>
      </c>
      <c r="BK201">
        <v>410</v>
      </c>
      <c r="BL201">
        <v>17</v>
      </c>
      <c r="BM201">
        <v>0.16</v>
      </c>
      <c r="BN201">
        <v>0.14000000000000001</v>
      </c>
      <c r="BO201">
        <v>5.5690990196078403</v>
      </c>
      <c r="BP201">
        <v>-0.105124669683237</v>
      </c>
      <c r="BQ201">
        <v>2.3368827590625901E-2</v>
      </c>
      <c r="BR201">
        <v>0</v>
      </c>
      <c r="BS201">
        <v>0.535759294117647</v>
      </c>
      <c r="BT201">
        <v>-3.3871102262439598E-2</v>
      </c>
      <c r="BU201">
        <v>4.1990121494396597E-3</v>
      </c>
      <c r="BV201">
        <v>1</v>
      </c>
      <c r="BW201">
        <v>1</v>
      </c>
      <c r="BX201">
        <v>2</v>
      </c>
      <c r="BY201" t="s">
        <v>220</v>
      </c>
      <c r="BZ201">
        <v>100</v>
      </c>
      <c r="CA201">
        <v>100</v>
      </c>
      <c r="CB201">
        <v>-2.2480000000000002</v>
      </c>
      <c r="CC201">
        <v>0.107</v>
      </c>
      <c r="CD201">
        <v>2</v>
      </c>
      <c r="CE201">
        <v>520.90800000000002</v>
      </c>
      <c r="CF201">
        <v>425.98</v>
      </c>
      <c r="CG201">
        <v>42.995800000000003</v>
      </c>
      <c r="CH201">
        <v>41.684199999999997</v>
      </c>
      <c r="CI201">
        <v>29.999700000000001</v>
      </c>
      <c r="CJ201">
        <v>41.4343</v>
      </c>
      <c r="CK201">
        <v>41.456099999999999</v>
      </c>
      <c r="CL201">
        <v>19.936399999999999</v>
      </c>
      <c r="CM201">
        <v>46.27</v>
      </c>
      <c r="CN201">
        <v>0</v>
      </c>
      <c r="CO201">
        <v>43</v>
      </c>
      <c r="CP201">
        <v>410</v>
      </c>
      <c r="CQ201">
        <v>17</v>
      </c>
      <c r="CR201">
        <v>97.791300000000007</v>
      </c>
      <c r="CS201">
        <v>104.14700000000001</v>
      </c>
    </row>
    <row r="202" spans="1:97" x14ac:dyDescent="0.25">
      <c r="A202">
        <v>186</v>
      </c>
      <c r="B202">
        <v>1589557579.4000001</v>
      </c>
      <c r="C202">
        <v>16149.1000001431</v>
      </c>
      <c r="D202" t="s">
        <v>646</v>
      </c>
      <c r="E202" t="s">
        <v>647</v>
      </c>
      <c r="F202">
        <v>1589557570.7709701</v>
      </c>
      <c r="G202">
        <f t="shared" si="58"/>
        <v>4.2793924507455219E-4</v>
      </c>
      <c r="H202">
        <f t="shared" si="59"/>
        <v>-4.5855384740784926</v>
      </c>
      <c r="I202">
        <f t="shared" si="60"/>
        <v>415.56006451612899</v>
      </c>
      <c r="J202">
        <f t="shared" si="61"/>
        <v>1380.7166121443424</v>
      </c>
      <c r="K202">
        <f t="shared" si="62"/>
        <v>140.98364501667754</v>
      </c>
      <c r="L202">
        <f t="shared" si="63"/>
        <v>42.432438418959748</v>
      </c>
      <c r="M202">
        <f t="shared" si="64"/>
        <v>6.9728687739261082E-3</v>
      </c>
      <c r="N202">
        <f t="shared" si="65"/>
        <v>2.7846002927486411</v>
      </c>
      <c r="O202">
        <f t="shared" si="66"/>
        <v>6.9631829705834418E-3</v>
      </c>
      <c r="P202">
        <f t="shared" si="67"/>
        <v>4.3528584476010554E-3</v>
      </c>
      <c r="Q202">
        <f t="shared" si="68"/>
        <v>-1.5068311809870974E-3</v>
      </c>
      <c r="R202">
        <f t="shared" si="69"/>
        <v>40.691609485124495</v>
      </c>
      <c r="S202">
        <f t="shared" si="70"/>
        <v>40.8985967741935</v>
      </c>
      <c r="T202">
        <f t="shared" si="71"/>
        <v>7.7770441289249739</v>
      </c>
      <c r="U202">
        <f t="shared" si="72"/>
        <v>23.204145050213373</v>
      </c>
      <c r="V202">
        <f t="shared" si="73"/>
        <v>1.7958489641208744</v>
      </c>
      <c r="W202">
        <f t="shared" si="74"/>
        <v>7.7393455360440466</v>
      </c>
      <c r="X202">
        <f t="shared" si="75"/>
        <v>5.9811951648040997</v>
      </c>
      <c r="Y202">
        <f t="shared" si="76"/>
        <v>-18.872120707787751</v>
      </c>
      <c r="Z202">
        <f t="shared" si="77"/>
        <v>-13.737741251722026</v>
      </c>
      <c r="AA202">
        <f t="shared" si="78"/>
        <v>-1.2191071585645699</v>
      </c>
      <c r="AB202">
        <f t="shared" si="79"/>
        <v>-33.830475949255337</v>
      </c>
      <c r="AC202">
        <v>-1.2259485737781599E-3</v>
      </c>
      <c r="AD202">
        <v>2.3678156484394499E-2</v>
      </c>
      <c r="AE202">
        <v>2.6840036163405201</v>
      </c>
      <c r="AF202">
        <v>0</v>
      </c>
      <c r="AG202">
        <v>0</v>
      </c>
      <c r="AH202">
        <f t="shared" si="80"/>
        <v>1</v>
      </c>
      <c r="AI202">
        <f t="shared" si="81"/>
        <v>0</v>
      </c>
      <c r="AJ202">
        <f t="shared" si="82"/>
        <v>51536.846550267386</v>
      </c>
      <c r="AK202">
        <f t="shared" si="83"/>
        <v>-7.8850401935483903E-3</v>
      </c>
      <c r="AL202">
        <f t="shared" si="84"/>
        <v>-3.863669694838711E-3</v>
      </c>
      <c r="AM202">
        <f t="shared" si="85"/>
        <v>0.49</v>
      </c>
      <c r="AN202">
        <f t="shared" si="86"/>
        <v>0.39</v>
      </c>
      <c r="AO202">
        <v>6.31</v>
      </c>
      <c r="AP202">
        <v>0.5</v>
      </c>
      <c r="AQ202" t="s">
        <v>195</v>
      </c>
      <c r="AR202">
        <v>1589557570.7709701</v>
      </c>
      <c r="AS202">
        <v>415.56006451612899</v>
      </c>
      <c r="AT202">
        <v>409.99774193548399</v>
      </c>
      <c r="AU202">
        <v>17.587561290322601</v>
      </c>
      <c r="AV202">
        <v>17.057019354838701</v>
      </c>
      <c r="AW202">
        <v>500.01796774193599</v>
      </c>
      <c r="AX202">
        <v>101.968580645161</v>
      </c>
      <c r="AY202">
        <v>0.14045735483871</v>
      </c>
      <c r="AZ202">
        <v>40.807087096774197</v>
      </c>
      <c r="BA202">
        <v>40.8985967741935</v>
      </c>
      <c r="BB202">
        <v>41.048090322580599</v>
      </c>
      <c r="BC202">
        <v>9998.1935483871002</v>
      </c>
      <c r="BD202">
        <v>-7.8850401935483903E-3</v>
      </c>
      <c r="BE202">
        <v>0.39407900000000001</v>
      </c>
      <c r="BF202">
        <v>1589557470.9000001</v>
      </c>
      <c r="BG202" t="s">
        <v>639</v>
      </c>
      <c r="BH202">
        <v>32</v>
      </c>
      <c r="BI202">
        <v>-2.2480000000000002</v>
      </c>
      <c r="BJ202">
        <v>0.107</v>
      </c>
      <c r="BK202">
        <v>410</v>
      </c>
      <c r="BL202">
        <v>17</v>
      </c>
      <c r="BM202">
        <v>0.16</v>
      </c>
      <c r="BN202">
        <v>0.14000000000000001</v>
      </c>
      <c r="BO202">
        <v>5.5662347058823496</v>
      </c>
      <c r="BP202">
        <v>-7.4971656108601403E-2</v>
      </c>
      <c r="BQ202">
        <v>2.31552160178881E-2</v>
      </c>
      <c r="BR202">
        <v>1</v>
      </c>
      <c r="BS202">
        <v>0.53304839215686295</v>
      </c>
      <c r="BT202">
        <v>-3.0023880542988799E-2</v>
      </c>
      <c r="BU202">
        <v>3.72934248569701E-3</v>
      </c>
      <c r="BV202">
        <v>1</v>
      </c>
      <c r="BW202">
        <v>2</v>
      </c>
      <c r="BX202">
        <v>2</v>
      </c>
      <c r="BY202" t="s">
        <v>200</v>
      </c>
      <c r="BZ202">
        <v>100</v>
      </c>
      <c r="CA202">
        <v>100</v>
      </c>
      <c r="CB202">
        <v>-2.2480000000000002</v>
      </c>
      <c r="CC202">
        <v>0.107</v>
      </c>
      <c r="CD202">
        <v>2</v>
      </c>
      <c r="CE202">
        <v>521.45399999999995</v>
      </c>
      <c r="CF202">
        <v>426.07100000000003</v>
      </c>
      <c r="CG202">
        <v>42.997</v>
      </c>
      <c r="CH202">
        <v>41.678800000000003</v>
      </c>
      <c r="CI202">
        <v>29.999700000000001</v>
      </c>
      <c r="CJ202">
        <v>41.431399999999996</v>
      </c>
      <c r="CK202">
        <v>41.454300000000003</v>
      </c>
      <c r="CL202">
        <v>19.9361</v>
      </c>
      <c r="CM202">
        <v>46.27</v>
      </c>
      <c r="CN202">
        <v>0</v>
      </c>
      <c r="CO202">
        <v>43</v>
      </c>
      <c r="CP202">
        <v>410</v>
      </c>
      <c r="CQ202">
        <v>17</v>
      </c>
      <c r="CR202">
        <v>97.792199999999994</v>
      </c>
      <c r="CS202">
        <v>104.148</v>
      </c>
    </row>
    <row r="203" spans="1:97" x14ac:dyDescent="0.25">
      <c r="A203">
        <v>187</v>
      </c>
      <c r="B203">
        <v>1589557584.4000001</v>
      </c>
      <c r="C203">
        <v>16154.1000001431</v>
      </c>
      <c r="D203" t="s">
        <v>648</v>
      </c>
      <c r="E203" t="s">
        <v>649</v>
      </c>
      <c r="F203">
        <v>1589557575.7709701</v>
      </c>
      <c r="G203">
        <f t="shared" si="58"/>
        <v>4.2660442077213921E-4</v>
      </c>
      <c r="H203">
        <f t="shared" si="59"/>
        <v>-4.5774983178097628</v>
      </c>
      <c r="I203">
        <f t="shared" si="60"/>
        <v>415.56387096774199</v>
      </c>
      <c r="J203">
        <f t="shared" si="61"/>
        <v>1382.0673315723877</v>
      </c>
      <c r="K203">
        <f t="shared" si="62"/>
        <v>141.12117036224438</v>
      </c>
      <c r="L203">
        <f t="shared" si="63"/>
        <v>42.432708227400028</v>
      </c>
      <c r="M203">
        <f t="shared" si="64"/>
        <v>6.9513101627707002E-3</v>
      </c>
      <c r="N203">
        <f t="shared" si="65"/>
        <v>2.7838913871462632</v>
      </c>
      <c r="O203">
        <f t="shared" si="66"/>
        <v>6.941681667477567E-3</v>
      </c>
      <c r="P203">
        <f t="shared" si="67"/>
        <v>4.3394149941534356E-3</v>
      </c>
      <c r="Q203">
        <f t="shared" si="68"/>
        <v>-4.6625919768580725E-3</v>
      </c>
      <c r="R203">
        <f t="shared" si="69"/>
        <v>40.694794640318477</v>
      </c>
      <c r="S203">
        <f t="shared" si="70"/>
        <v>40.899219354838699</v>
      </c>
      <c r="T203">
        <f t="shared" si="71"/>
        <v>7.777301152917742</v>
      </c>
      <c r="U203">
        <f t="shared" si="72"/>
        <v>23.206877902343045</v>
      </c>
      <c r="V203">
        <f t="shared" si="73"/>
        <v>1.7963343849035267</v>
      </c>
      <c r="W203">
        <f t="shared" si="74"/>
        <v>7.7405258581645002</v>
      </c>
      <c r="X203">
        <f t="shared" si="75"/>
        <v>5.9809667680142153</v>
      </c>
      <c r="Y203">
        <f t="shared" si="76"/>
        <v>-18.813254956051338</v>
      </c>
      <c r="Z203">
        <f t="shared" si="77"/>
        <v>-13.396794367185057</v>
      </c>
      <c r="AA203">
        <f t="shared" si="78"/>
        <v>-1.1891736252024419</v>
      </c>
      <c r="AB203">
        <f t="shared" si="79"/>
        <v>-33.403885540415693</v>
      </c>
      <c r="AC203">
        <v>-1.2254625274042E-3</v>
      </c>
      <c r="AD203">
        <v>2.3668768911092201E-2</v>
      </c>
      <c r="AE203">
        <v>2.6833345938546498</v>
      </c>
      <c r="AF203">
        <v>0</v>
      </c>
      <c r="AG203">
        <v>0</v>
      </c>
      <c r="AH203">
        <f t="shared" si="80"/>
        <v>1</v>
      </c>
      <c r="AI203">
        <f t="shared" si="81"/>
        <v>0</v>
      </c>
      <c r="AJ203">
        <f t="shared" si="82"/>
        <v>51516.769785574776</v>
      </c>
      <c r="AK203">
        <f t="shared" si="83"/>
        <v>-2.43987021290323E-2</v>
      </c>
      <c r="AL203">
        <f t="shared" si="84"/>
        <v>-1.1955364043225827E-2</v>
      </c>
      <c r="AM203">
        <f t="shared" si="85"/>
        <v>0.49</v>
      </c>
      <c r="AN203">
        <f t="shared" si="86"/>
        <v>0.39</v>
      </c>
      <c r="AO203">
        <v>6.31</v>
      </c>
      <c r="AP203">
        <v>0.5</v>
      </c>
      <c r="AQ203" t="s">
        <v>195</v>
      </c>
      <c r="AR203">
        <v>1589557575.7709701</v>
      </c>
      <c r="AS203">
        <v>415.56387096774199</v>
      </c>
      <c r="AT203">
        <v>410.01093548387098</v>
      </c>
      <c r="AU203">
        <v>17.592364516128999</v>
      </c>
      <c r="AV203">
        <v>17.063474193548402</v>
      </c>
      <c r="AW203">
        <v>500.01245161290302</v>
      </c>
      <c r="AX203">
        <v>101.968290322581</v>
      </c>
      <c r="AY203">
        <v>0.14046164516129001</v>
      </c>
      <c r="AZ203">
        <v>40.809958064516103</v>
      </c>
      <c r="BA203">
        <v>40.899219354838699</v>
      </c>
      <c r="BB203">
        <v>41.047193548387099</v>
      </c>
      <c r="BC203">
        <v>9994.2580645161306</v>
      </c>
      <c r="BD203">
        <v>-2.43987021290323E-2</v>
      </c>
      <c r="BE203">
        <v>0.39028658064516097</v>
      </c>
      <c r="BF203">
        <v>1589557470.9000001</v>
      </c>
      <c r="BG203" t="s">
        <v>639</v>
      </c>
      <c r="BH203">
        <v>32</v>
      </c>
      <c r="BI203">
        <v>-2.2480000000000002</v>
      </c>
      <c r="BJ203">
        <v>0.107</v>
      </c>
      <c r="BK203">
        <v>410</v>
      </c>
      <c r="BL203">
        <v>17</v>
      </c>
      <c r="BM203">
        <v>0.16</v>
      </c>
      <c r="BN203">
        <v>0.14000000000000001</v>
      </c>
      <c r="BO203">
        <v>5.5605635294117599</v>
      </c>
      <c r="BP203">
        <v>-3.6180054298640102E-2</v>
      </c>
      <c r="BQ203">
        <v>2.1187242538064699E-2</v>
      </c>
      <c r="BR203">
        <v>1</v>
      </c>
      <c r="BS203">
        <v>0.53090570588235297</v>
      </c>
      <c r="BT203">
        <v>-2.4409020814479401E-2</v>
      </c>
      <c r="BU203">
        <v>3.0793045197348499E-3</v>
      </c>
      <c r="BV203">
        <v>1</v>
      </c>
      <c r="BW203">
        <v>2</v>
      </c>
      <c r="BX203">
        <v>2</v>
      </c>
      <c r="BY203" t="s">
        <v>200</v>
      </c>
      <c r="BZ203">
        <v>100</v>
      </c>
      <c r="CA203">
        <v>100</v>
      </c>
      <c r="CB203">
        <v>-2.2480000000000002</v>
      </c>
      <c r="CC203">
        <v>0.107</v>
      </c>
      <c r="CD203">
        <v>2</v>
      </c>
      <c r="CE203">
        <v>521.52</v>
      </c>
      <c r="CF203">
        <v>426.14100000000002</v>
      </c>
      <c r="CG203">
        <v>42.997300000000003</v>
      </c>
      <c r="CH203">
        <v>41.673200000000001</v>
      </c>
      <c r="CI203">
        <v>29.999700000000001</v>
      </c>
      <c r="CJ203">
        <v>41.428899999999999</v>
      </c>
      <c r="CK203">
        <v>41.451000000000001</v>
      </c>
      <c r="CL203">
        <v>19.936299999999999</v>
      </c>
      <c r="CM203">
        <v>46.27</v>
      </c>
      <c r="CN203">
        <v>0</v>
      </c>
      <c r="CO203">
        <v>43</v>
      </c>
      <c r="CP203">
        <v>410</v>
      </c>
      <c r="CQ203">
        <v>17</v>
      </c>
      <c r="CR203">
        <v>97.792000000000002</v>
      </c>
      <c r="CS203">
        <v>104.15</v>
      </c>
    </row>
    <row r="204" spans="1:97" x14ac:dyDescent="0.25">
      <c r="A204">
        <v>188</v>
      </c>
      <c r="B204">
        <v>1589558168.4000001</v>
      </c>
      <c r="C204">
        <v>16738.100000143098</v>
      </c>
      <c r="D204" t="s">
        <v>652</v>
      </c>
      <c r="E204" t="s">
        <v>653</v>
      </c>
      <c r="F204">
        <v>1589558160.40323</v>
      </c>
      <c r="G204">
        <f t="shared" si="58"/>
        <v>6.8237789843285054E-4</v>
      </c>
      <c r="H204">
        <f t="shared" si="59"/>
        <v>-3.2065051327621577</v>
      </c>
      <c r="I204">
        <f t="shared" si="60"/>
        <v>416.68116129032302</v>
      </c>
      <c r="J204">
        <f t="shared" si="61"/>
        <v>809.85648379038037</v>
      </c>
      <c r="K204">
        <f t="shared" si="62"/>
        <v>82.689344247719774</v>
      </c>
      <c r="L204">
        <f t="shared" si="63"/>
        <v>42.544688691278495</v>
      </c>
      <c r="M204">
        <f t="shared" si="64"/>
        <v>1.1367621466145837E-2</v>
      </c>
      <c r="N204">
        <f t="shared" si="65"/>
        <v>2.7947819574221722</v>
      </c>
      <c r="O204">
        <f t="shared" si="66"/>
        <v>1.1341996676553192E-2</v>
      </c>
      <c r="P204">
        <f t="shared" si="67"/>
        <v>7.0910453502896972E-3</v>
      </c>
      <c r="Q204">
        <f t="shared" si="68"/>
        <v>-1.2209745172258073E-2</v>
      </c>
      <c r="R204">
        <f t="shared" si="69"/>
        <v>40.700175824651176</v>
      </c>
      <c r="S204">
        <f t="shared" si="70"/>
        <v>40.840767741935501</v>
      </c>
      <c r="T204">
        <f t="shared" si="71"/>
        <v>7.7532022589971499</v>
      </c>
      <c r="U204">
        <f t="shared" si="72"/>
        <v>24.458634912708646</v>
      </c>
      <c r="V204">
        <f t="shared" si="73"/>
        <v>1.900659734780958</v>
      </c>
      <c r="W204">
        <f t="shared" si="74"/>
        <v>7.7709150227079107</v>
      </c>
      <c r="X204">
        <f t="shared" si="75"/>
        <v>5.8525425242161919</v>
      </c>
      <c r="Y204">
        <f t="shared" si="76"/>
        <v>-30.092865320888709</v>
      </c>
      <c r="Z204">
        <f t="shared" si="77"/>
        <v>6.4755059728006286</v>
      </c>
      <c r="AA204">
        <f t="shared" si="78"/>
        <v>0.57260385212652387</v>
      </c>
      <c r="AB204">
        <f t="shared" si="79"/>
        <v>-23.056965241133813</v>
      </c>
      <c r="AC204">
        <v>-1.2261835475415701E-3</v>
      </c>
      <c r="AD204">
        <v>2.3682694803259501E-2</v>
      </c>
      <c r="AE204">
        <v>2.6843269840004198</v>
      </c>
      <c r="AF204">
        <v>0</v>
      </c>
      <c r="AG204">
        <v>0</v>
      </c>
      <c r="AH204">
        <f t="shared" si="80"/>
        <v>1</v>
      </c>
      <c r="AI204">
        <f t="shared" si="81"/>
        <v>0</v>
      </c>
      <c r="AJ204">
        <f t="shared" si="82"/>
        <v>51533.626043705641</v>
      </c>
      <c r="AK204">
        <f t="shared" si="83"/>
        <v>-6.3891916129032306E-2</v>
      </c>
      <c r="AL204">
        <f t="shared" si="84"/>
        <v>-3.130703890322583E-2</v>
      </c>
      <c r="AM204">
        <f t="shared" si="85"/>
        <v>0.49</v>
      </c>
      <c r="AN204">
        <f t="shared" si="86"/>
        <v>0.39</v>
      </c>
      <c r="AO204">
        <v>11.44</v>
      </c>
      <c r="AP204">
        <v>0.5</v>
      </c>
      <c r="AQ204" t="s">
        <v>195</v>
      </c>
      <c r="AR204">
        <v>1589558160.40323</v>
      </c>
      <c r="AS204">
        <v>416.68116129032302</v>
      </c>
      <c r="AT204">
        <v>409.997322580645</v>
      </c>
      <c r="AU204">
        <v>18.614993548387101</v>
      </c>
      <c r="AV204">
        <v>17.083254838709699</v>
      </c>
      <c r="AW204">
        <v>500.15625806451601</v>
      </c>
      <c r="AX204">
        <v>101.963451612903</v>
      </c>
      <c r="AY204">
        <v>0.14024935483871001</v>
      </c>
      <c r="AZ204">
        <v>40.8837451612903</v>
      </c>
      <c r="BA204">
        <v>40.840767741935501</v>
      </c>
      <c r="BB204">
        <v>41.133996774193498</v>
      </c>
      <c r="BC204">
        <v>10000.6129032258</v>
      </c>
      <c r="BD204">
        <v>-6.3891916129032306E-2</v>
      </c>
      <c r="BE204">
        <v>0.282605</v>
      </c>
      <c r="BF204">
        <v>1589558139.5999999</v>
      </c>
      <c r="BG204" t="s">
        <v>654</v>
      </c>
      <c r="BH204">
        <v>33</v>
      </c>
      <c r="BI204">
        <v>-2.2639999999999998</v>
      </c>
      <c r="BJ204">
        <v>0.106</v>
      </c>
      <c r="BK204">
        <v>410</v>
      </c>
      <c r="BL204">
        <v>17</v>
      </c>
      <c r="BM204">
        <v>0.17</v>
      </c>
      <c r="BN204">
        <v>0.06</v>
      </c>
      <c r="BO204">
        <v>6.3280060784313701</v>
      </c>
      <c r="BP204">
        <v>4.5801353754597702</v>
      </c>
      <c r="BQ204">
        <v>1.04734230767378</v>
      </c>
      <c r="BR204">
        <v>0</v>
      </c>
      <c r="BS204">
        <v>1.428806</v>
      </c>
      <c r="BT204">
        <v>1.25350898942532</v>
      </c>
      <c r="BU204">
        <v>0.25183782083379302</v>
      </c>
      <c r="BV204">
        <v>0</v>
      </c>
      <c r="BW204">
        <v>0</v>
      </c>
      <c r="BX204">
        <v>2</v>
      </c>
      <c r="BY204" t="s">
        <v>197</v>
      </c>
      <c r="BZ204">
        <v>100</v>
      </c>
      <c r="CA204">
        <v>100</v>
      </c>
      <c r="CB204">
        <v>-2.2639999999999998</v>
      </c>
      <c r="CC204">
        <v>0.106</v>
      </c>
      <c r="CD204">
        <v>2</v>
      </c>
      <c r="CE204">
        <v>520.58799999999997</v>
      </c>
      <c r="CF204">
        <v>425.31599999999997</v>
      </c>
      <c r="CG204">
        <v>42.999899999999997</v>
      </c>
      <c r="CH204">
        <v>41.499099999999999</v>
      </c>
      <c r="CI204">
        <v>30.000499999999999</v>
      </c>
      <c r="CJ204">
        <v>41.234099999999998</v>
      </c>
      <c r="CK204">
        <v>41.2562</v>
      </c>
      <c r="CL204">
        <v>19.961300000000001</v>
      </c>
      <c r="CM204">
        <v>51.561999999999998</v>
      </c>
      <c r="CN204">
        <v>0</v>
      </c>
      <c r="CO204">
        <v>43</v>
      </c>
      <c r="CP204">
        <v>410</v>
      </c>
      <c r="CQ204">
        <v>17</v>
      </c>
      <c r="CR204">
        <v>97.823700000000002</v>
      </c>
      <c r="CS204">
        <v>104.17</v>
      </c>
    </row>
    <row r="205" spans="1:97" x14ac:dyDescent="0.25">
      <c r="A205">
        <v>189</v>
      </c>
      <c r="B205">
        <v>1589558173.4000001</v>
      </c>
      <c r="C205">
        <v>16743.100000143098</v>
      </c>
      <c r="D205" t="s">
        <v>655</v>
      </c>
      <c r="E205" t="s">
        <v>656</v>
      </c>
      <c r="F205">
        <v>1589558165.05161</v>
      </c>
      <c r="G205">
        <f t="shared" si="58"/>
        <v>6.8742906797266876E-4</v>
      </c>
      <c r="H205">
        <f t="shared" si="59"/>
        <v>-3.2123938062193944</v>
      </c>
      <c r="I205">
        <f t="shared" si="60"/>
        <v>416.68690322580699</v>
      </c>
      <c r="J205">
        <f t="shared" si="61"/>
        <v>807.4257342939203</v>
      </c>
      <c r="K205">
        <f t="shared" si="62"/>
        <v>82.441126139759476</v>
      </c>
      <c r="L205">
        <f t="shared" si="63"/>
        <v>42.545259694583365</v>
      </c>
      <c r="M205">
        <f t="shared" si="64"/>
        <v>1.1453533048257821E-2</v>
      </c>
      <c r="N205">
        <f t="shared" si="65"/>
        <v>2.7959925549879392</v>
      </c>
      <c r="O205">
        <f t="shared" si="66"/>
        <v>1.1427531186773192E-2</v>
      </c>
      <c r="P205">
        <f t="shared" si="67"/>
        <v>7.1445381914982484E-3</v>
      </c>
      <c r="Q205">
        <f t="shared" si="68"/>
        <v>-1.1281173628064523E-2</v>
      </c>
      <c r="R205">
        <f t="shared" si="69"/>
        <v>40.7024714713409</v>
      </c>
      <c r="S205">
        <f t="shared" si="70"/>
        <v>40.837864516129002</v>
      </c>
      <c r="T205">
        <f t="shared" si="71"/>
        <v>7.7520069824021345</v>
      </c>
      <c r="U205">
        <f t="shared" si="72"/>
        <v>24.448408869365252</v>
      </c>
      <c r="V205">
        <f t="shared" si="73"/>
        <v>1.9002256061081371</v>
      </c>
      <c r="W205">
        <f t="shared" si="74"/>
        <v>7.772389672725037</v>
      </c>
      <c r="X205">
        <f t="shared" si="75"/>
        <v>5.8517813762939976</v>
      </c>
      <c r="Y205">
        <f t="shared" si="76"/>
        <v>-30.315621897594692</v>
      </c>
      <c r="Z205">
        <f t="shared" si="77"/>
        <v>7.4547012536303399</v>
      </c>
      <c r="AA205">
        <f t="shared" si="78"/>
        <v>0.65890698944328219</v>
      </c>
      <c r="AB205">
        <f t="shared" si="79"/>
        <v>-22.213294828149134</v>
      </c>
      <c r="AC205">
        <v>-1.22700940553806E-3</v>
      </c>
      <c r="AD205">
        <v>2.36986455497207E-2</v>
      </c>
      <c r="AE205">
        <v>2.6854631880357598</v>
      </c>
      <c r="AF205">
        <v>0</v>
      </c>
      <c r="AG205">
        <v>0</v>
      </c>
      <c r="AH205">
        <f t="shared" si="80"/>
        <v>1</v>
      </c>
      <c r="AI205">
        <f t="shared" si="81"/>
        <v>0</v>
      </c>
      <c r="AJ205">
        <f t="shared" si="82"/>
        <v>51566.323967498065</v>
      </c>
      <c r="AK205">
        <f t="shared" si="83"/>
        <v>-5.9032829032258101E-2</v>
      </c>
      <c r="AL205">
        <f t="shared" si="84"/>
        <v>-2.8926086225806467E-2</v>
      </c>
      <c r="AM205">
        <f t="shared" si="85"/>
        <v>0.49</v>
      </c>
      <c r="AN205">
        <f t="shared" si="86"/>
        <v>0.39</v>
      </c>
      <c r="AO205">
        <v>11.44</v>
      </c>
      <c r="AP205">
        <v>0.5</v>
      </c>
      <c r="AQ205" t="s">
        <v>195</v>
      </c>
      <c r="AR205">
        <v>1589558165.05161</v>
      </c>
      <c r="AS205">
        <v>416.68690322580699</v>
      </c>
      <c r="AT205">
        <v>409.99451612903198</v>
      </c>
      <c r="AU205">
        <v>18.610748387096798</v>
      </c>
      <c r="AV205">
        <v>17.0676870967742</v>
      </c>
      <c r="AW205">
        <v>500.16354838709702</v>
      </c>
      <c r="AX205">
        <v>101.963387096774</v>
      </c>
      <c r="AY205">
        <v>0.14027722580645199</v>
      </c>
      <c r="AZ205">
        <v>40.887319354838702</v>
      </c>
      <c r="BA205">
        <v>40.837864516129002</v>
      </c>
      <c r="BB205">
        <v>41.137196774193498</v>
      </c>
      <c r="BC205">
        <v>10007.3548387097</v>
      </c>
      <c r="BD205">
        <v>-5.9032829032258101E-2</v>
      </c>
      <c r="BE205">
        <v>0.28719958064516099</v>
      </c>
      <c r="BF205">
        <v>1589558139.5999999</v>
      </c>
      <c r="BG205" t="s">
        <v>654</v>
      </c>
      <c r="BH205">
        <v>33</v>
      </c>
      <c r="BI205">
        <v>-2.2639999999999998</v>
      </c>
      <c r="BJ205">
        <v>0.106</v>
      </c>
      <c r="BK205">
        <v>410</v>
      </c>
      <c r="BL205">
        <v>17</v>
      </c>
      <c r="BM205">
        <v>0.17</v>
      </c>
      <c r="BN205">
        <v>0.06</v>
      </c>
      <c r="BO205">
        <v>6.6851294117647102</v>
      </c>
      <c r="BP205">
        <v>-2.27421963031753E-2</v>
      </c>
      <c r="BQ205">
        <v>3.6437303790169698E-2</v>
      </c>
      <c r="BR205">
        <v>1</v>
      </c>
      <c r="BS205">
        <v>1.5326694117647099</v>
      </c>
      <c r="BT205">
        <v>0.162553535287426</v>
      </c>
      <c r="BU205">
        <v>2.2742783333875999E-2</v>
      </c>
      <c r="BV205">
        <v>0</v>
      </c>
      <c r="BW205">
        <v>1</v>
      </c>
      <c r="BX205">
        <v>2</v>
      </c>
      <c r="BY205" t="s">
        <v>220</v>
      </c>
      <c r="BZ205">
        <v>100</v>
      </c>
      <c r="CA205">
        <v>100</v>
      </c>
      <c r="CB205">
        <v>-2.2639999999999998</v>
      </c>
      <c r="CC205">
        <v>0.106</v>
      </c>
      <c r="CD205">
        <v>2</v>
      </c>
      <c r="CE205">
        <v>521.74699999999996</v>
      </c>
      <c r="CF205">
        <v>425.48599999999999</v>
      </c>
      <c r="CG205">
        <v>43.000100000000003</v>
      </c>
      <c r="CH205">
        <v>41.503300000000003</v>
      </c>
      <c r="CI205">
        <v>30.000299999999999</v>
      </c>
      <c r="CJ205">
        <v>41.234099999999998</v>
      </c>
      <c r="CK205">
        <v>41.259399999999999</v>
      </c>
      <c r="CL205">
        <v>19.961400000000001</v>
      </c>
      <c r="CM205">
        <v>51.561999999999998</v>
      </c>
      <c r="CN205">
        <v>0</v>
      </c>
      <c r="CO205">
        <v>43</v>
      </c>
      <c r="CP205">
        <v>410</v>
      </c>
      <c r="CQ205">
        <v>17</v>
      </c>
      <c r="CR205">
        <v>97.8232</v>
      </c>
      <c r="CS205">
        <v>104.17</v>
      </c>
    </row>
    <row r="206" spans="1:97" x14ac:dyDescent="0.25">
      <c r="A206">
        <v>190</v>
      </c>
      <c r="B206">
        <v>1589558178.4000001</v>
      </c>
      <c r="C206">
        <v>16748.100000143098</v>
      </c>
      <c r="D206" t="s">
        <v>657</v>
      </c>
      <c r="E206" t="s">
        <v>658</v>
      </c>
      <c r="F206">
        <v>1589558169.84516</v>
      </c>
      <c r="G206">
        <f t="shared" si="58"/>
        <v>6.8854701822831585E-4</v>
      </c>
      <c r="H206">
        <f t="shared" si="59"/>
        <v>-3.2094257631848939</v>
      </c>
      <c r="I206">
        <f t="shared" si="60"/>
        <v>416.68183870967698</v>
      </c>
      <c r="J206">
        <f t="shared" si="61"/>
        <v>806.35668754338019</v>
      </c>
      <c r="K206">
        <f t="shared" si="62"/>
        <v>82.331779413764764</v>
      </c>
      <c r="L206">
        <f t="shared" si="63"/>
        <v>42.544642786907417</v>
      </c>
      <c r="M206">
        <f t="shared" si="64"/>
        <v>1.1471349751129446E-2</v>
      </c>
      <c r="N206">
        <f t="shared" si="65"/>
        <v>2.7943603607573011</v>
      </c>
      <c r="O206">
        <f t="shared" si="66"/>
        <v>1.144525183349435E-2</v>
      </c>
      <c r="P206">
        <f t="shared" si="67"/>
        <v>7.1556221971100387E-3</v>
      </c>
      <c r="Q206">
        <f t="shared" si="68"/>
        <v>-1.1851968368709675E-2</v>
      </c>
      <c r="R206">
        <f t="shared" si="69"/>
        <v>40.706075159843571</v>
      </c>
      <c r="S206">
        <f t="shared" si="70"/>
        <v>40.837529032258097</v>
      </c>
      <c r="T206">
        <f t="shared" si="71"/>
        <v>7.7518688718415278</v>
      </c>
      <c r="U206">
        <f t="shared" si="72"/>
        <v>24.435657376060071</v>
      </c>
      <c r="V206">
        <f t="shared" si="73"/>
        <v>1.8996385002805558</v>
      </c>
      <c r="W206">
        <f t="shared" si="74"/>
        <v>7.7740429530725708</v>
      </c>
      <c r="X206">
        <f t="shared" si="75"/>
        <v>5.8522303715609718</v>
      </c>
      <c r="Y206">
        <f t="shared" si="76"/>
        <v>-30.364923503868727</v>
      </c>
      <c r="Z206">
        <f t="shared" si="77"/>
        <v>8.104460134064011</v>
      </c>
      <c r="AA206">
        <f t="shared" si="78"/>
        <v>0.71676894279845427</v>
      </c>
      <c r="AB206">
        <f t="shared" si="79"/>
        <v>-21.555546395374975</v>
      </c>
      <c r="AC206">
        <v>-1.22589602071252E-3</v>
      </c>
      <c r="AD206">
        <v>2.3677141466523E-2</v>
      </c>
      <c r="AE206">
        <v>2.6839312878366002</v>
      </c>
      <c r="AF206">
        <v>0</v>
      </c>
      <c r="AG206">
        <v>0</v>
      </c>
      <c r="AH206">
        <f t="shared" si="80"/>
        <v>1</v>
      </c>
      <c r="AI206">
        <f t="shared" si="81"/>
        <v>0</v>
      </c>
      <c r="AJ206">
        <f t="shared" si="82"/>
        <v>51520.790038459098</v>
      </c>
      <c r="AK206">
        <f t="shared" si="83"/>
        <v>-6.2019719354838701E-2</v>
      </c>
      <c r="AL206">
        <f t="shared" si="84"/>
        <v>-3.0389662483870962E-2</v>
      </c>
      <c r="AM206">
        <f t="shared" si="85"/>
        <v>0.49</v>
      </c>
      <c r="AN206">
        <f t="shared" si="86"/>
        <v>0.39</v>
      </c>
      <c r="AO206">
        <v>11.44</v>
      </c>
      <c r="AP206">
        <v>0.5</v>
      </c>
      <c r="AQ206" t="s">
        <v>195</v>
      </c>
      <c r="AR206">
        <v>1589558169.84516</v>
      </c>
      <c r="AS206">
        <v>416.68183870967698</v>
      </c>
      <c r="AT206">
        <v>409.997419354839</v>
      </c>
      <c r="AU206">
        <v>18.6050419354839</v>
      </c>
      <c r="AV206">
        <v>17.0594903225807</v>
      </c>
      <c r="AW206">
        <v>500.17264516129001</v>
      </c>
      <c r="AX206">
        <v>101.963387096774</v>
      </c>
      <c r="AY206">
        <v>0.14003770967741899</v>
      </c>
      <c r="AZ206">
        <v>40.891325806451597</v>
      </c>
      <c r="BA206">
        <v>40.837529032258097</v>
      </c>
      <c r="BB206">
        <v>41.1374322580645</v>
      </c>
      <c r="BC206">
        <v>9998.27419354839</v>
      </c>
      <c r="BD206">
        <v>-6.2019719354838701E-2</v>
      </c>
      <c r="BE206">
        <v>0.30240551612903199</v>
      </c>
      <c r="BF206">
        <v>1589558139.5999999</v>
      </c>
      <c r="BG206" t="s">
        <v>654</v>
      </c>
      <c r="BH206">
        <v>33</v>
      </c>
      <c r="BI206">
        <v>-2.2639999999999998</v>
      </c>
      <c r="BJ206">
        <v>0.106</v>
      </c>
      <c r="BK206">
        <v>410</v>
      </c>
      <c r="BL206">
        <v>17</v>
      </c>
      <c r="BM206">
        <v>0.17</v>
      </c>
      <c r="BN206">
        <v>0.06</v>
      </c>
      <c r="BO206">
        <v>6.6857717647058799</v>
      </c>
      <c r="BP206">
        <v>4.1552493848407403E-2</v>
      </c>
      <c r="BQ206">
        <v>3.4088987107038698E-2</v>
      </c>
      <c r="BR206">
        <v>1</v>
      </c>
      <c r="BS206">
        <v>1.53940235294118</v>
      </c>
      <c r="BT206">
        <v>8.76421452346937E-2</v>
      </c>
      <c r="BU206">
        <v>1.7962912509841399E-2</v>
      </c>
      <c r="BV206">
        <v>1</v>
      </c>
      <c r="BW206">
        <v>2</v>
      </c>
      <c r="BX206">
        <v>2</v>
      </c>
      <c r="BY206" t="s">
        <v>200</v>
      </c>
      <c r="BZ206">
        <v>100</v>
      </c>
      <c r="CA206">
        <v>100</v>
      </c>
      <c r="CB206">
        <v>-2.2639999999999998</v>
      </c>
      <c r="CC206">
        <v>0.106</v>
      </c>
      <c r="CD206">
        <v>2</v>
      </c>
      <c r="CE206">
        <v>521.21600000000001</v>
      </c>
      <c r="CF206">
        <v>425.21499999999997</v>
      </c>
      <c r="CG206">
        <v>43</v>
      </c>
      <c r="CH206">
        <v>41.507399999999997</v>
      </c>
      <c r="CI206">
        <v>30.000499999999999</v>
      </c>
      <c r="CJ206">
        <v>41.235700000000001</v>
      </c>
      <c r="CK206">
        <v>41.262700000000002</v>
      </c>
      <c r="CL206">
        <v>19.9619</v>
      </c>
      <c r="CM206">
        <v>51.561999999999998</v>
      </c>
      <c r="CN206">
        <v>0</v>
      </c>
      <c r="CO206">
        <v>43</v>
      </c>
      <c r="CP206">
        <v>410</v>
      </c>
      <c r="CQ206">
        <v>17</v>
      </c>
      <c r="CR206">
        <v>97.822400000000002</v>
      </c>
      <c r="CS206">
        <v>104.169</v>
      </c>
    </row>
    <row r="207" spans="1:97" x14ac:dyDescent="0.25">
      <c r="A207">
        <v>191</v>
      </c>
      <c r="B207">
        <v>1589558183.4000001</v>
      </c>
      <c r="C207">
        <v>16753.100000143098</v>
      </c>
      <c r="D207" t="s">
        <v>659</v>
      </c>
      <c r="E207" t="s">
        <v>660</v>
      </c>
      <c r="F207">
        <v>1589558174.77742</v>
      </c>
      <c r="G207">
        <f t="shared" si="58"/>
        <v>6.8682686497589904E-4</v>
      </c>
      <c r="H207">
        <f t="shared" si="59"/>
        <v>-3.2082559892386313</v>
      </c>
      <c r="I207">
        <f t="shared" si="60"/>
        <v>416.68309677419398</v>
      </c>
      <c r="J207">
        <f t="shared" si="61"/>
        <v>807.53708756862068</v>
      </c>
      <c r="K207">
        <f t="shared" si="62"/>
        <v>82.452082544697191</v>
      </c>
      <c r="L207">
        <f t="shared" si="63"/>
        <v>42.5446578480353</v>
      </c>
      <c r="M207">
        <f t="shared" si="64"/>
        <v>1.1434520902996424E-2</v>
      </c>
      <c r="N207">
        <f t="shared" si="65"/>
        <v>2.7946490899484129</v>
      </c>
      <c r="O207">
        <f t="shared" si="66"/>
        <v>1.1408592759433117E-2</v>
      </c>
      <c r="P207">
        <f t="shared" si="67"/>
        <v>7.1326950709804235E-3</v>
      </c>
      <c r="Q207">
        <f t="shared" si="68"/>
        <v>-1.20777160316129E-2</v>
      </c>
      <c r="R207">
        <f t="shared" si="69"/>
        <v>40.716010138129455</v>
      </c>
      <c r="S207">
        <f t="shared" si="70"/>
        <v>40.845835483870999</v>
      </c>
      <c r="T207">
        <f t="shared" si="71"/>
        <v>7.7552890633094433</v>
      </c>
      <c r="U207">
        <f t="shared" si="72"/>
        <v>24.415467390345157</v>
      </c>
      <c r="V207">
        <f t="shared" si="73"/>
        <v>1.899021806487452</v>
      </c>
      <c r="W207">
        <f t="shared" si="74"/>
        <v>7.777945742862987</v>
      </c>
      <c r="X207">
        <f t="shared" si="75"/>
        <v>5.8562672568219911</v>
      </c>
      <c r="Y207">
        <f t="shared" si="76"/>
        <v>-30.289064745437148</v>
      </c>
      <c r="Z207">
        <f t="shared" si="77"/>
        <v>8.2783194146783394</v>
      </c>
      <c r="AA207">
        <f t="shared" si="78"/>
        <v>0.73213178366405463</v>
      </c>
      <c r="AB207">
        <f t="shared" si="79"/>
        <v>-21.290691263126366</v>
      </c>
      <c r="AC207">
        <v>-1.2260929279961201E-3</v>
      </c>
      <c r="AD207">
        <v>2.3680944563629899E-2</v>
      </c>
      <c r="AE207">
        <v>2.6842022795618798</v>
      </c>
      <c r="AF207">
        <v>0</v>
      </c>
      <c r="AG207">
        <v>0</v>
      </c>
      <c r="AH207">
        <f t="shared" si="80"/>
        <v>1</v>
      </c>
      <c r="AI207">
        <f t="shared" si="81"/>
        <v>0</v>
      </c>
      <c r="AJ207">
        <f t="shared" si="82"/>
        <v>51527.180649116584</v>
      </c>
      <c r="AK207">
        <f t="shared" si="83"/>
        <v>-6.3201025806451594E-2</v>
      </c>
      <c r="AL207">
        <f t="shared" si="84"/>
        <v>-3.096850264516128E-2</v>
      </c>
      <c r="AM207">
        <f t="shared" si="85"/>
        <v>0.49</v>
      </c>
      <c r="AN207">
        <f t="shared" si="86"/>
        <v>0.39</v>
      </c>
      <c r="AO207">
        <v>11.44</v>
      </c>
      <c r="AP207">
        <v>0.5</v>
      </c>
      <c r="AQ207" t="s">
        <v>195</v>
      </c>
      <c r="AR207">
        <v>1589558174.77742</v>
      </c>
      <c r="AS207">
        <v>416.68309677419398</v>
      </c>
      <c r="AT207">
        <v>409.99722580645198</v>
      </c>
      <c r="AU207">
        <v>18.5990516129032</v>
      </c>
      <c r="AV207">
        <v>17.056777419354798</v>
      </c>
      <c r="AW207">
        <v>499.98638709677402</v>
      </c>
      <c r="AX207">
        <v>101.96364516129</v>
      </c>
      <c r="AY207">
        <v>0.13950751612903201</v>
      </c>
      <c r="AZ207">
        <v>40.900780645161298</v>
      </c>
      <c r="BA207">
        <v>40.845835483870999</v>
      </c>
      <c r="BB207">
        <v>41.1396290322581</v>
      </c>
      <c r="BC207">
        <v>9999.8548387096798</v>
      </c>
      <c r="BD207">
        <v>-6.3201025806451594E-2</v>
      </c>
      <c r="BE207">
        <v>0.30557796774193602</v>
      </c>
      <c r="BF207">
        <v>1589558139.5999999</v>
      </c>
      <c r="BG207" t="s">
        <v>654</v>
      </c>
      <c r="BH207">
        <v>33</v>
      </c>
      <c r="BI207">
        <v>-2.2639999999999998</v>
      </c>
      <c r="BJ207">
        <v>0.106</v>
      </c>
      <c r="BK207">
        <v>410</v>
      </c>
      <c r="BL207">
        <v>17</v>
      </c>
      <c r="BM207">
        <v>0.17</v>
      </c>
      <c r="BN207">
        <v>0.06</v>
      </c>
      <c r="BO207">
        <v>6.6935019607843103</v>
      </c>
      <c r="BP207">
        <v>-2.4594482150651499E-2</v>
      </c>
      <c r="BQ207">
        <v>3.1981027587729097E-2</v>
      </c>
      <c r="BR207">
        <v>1</v>
      </c>
      <c r="BS207">
        <v>1.53851019607843</v>
      </c>
      <c r="BT207">
        <v>-1.5463258390517E-2</v>
      </c>
      <c r="BU207">
        <v>1.8631359763265298E-2</v>
      </c>
      <c r="BV207">
        <v>1</v>
      </c>
      <c r="BW207">
        <v>2</v>
      </c>
      <c r="BX207">
        <v>2</v>
      </c>
      <c r="BY207" t="s">
        <v>200</v>
      </c>
      <c r="BZ207">
        <v>100</v>
      </c>
      <c r="CA207">
        <v>100</v>
      </c>
      <c r="CB207">
        <v>-2.2639999999999998</v>
      </c>
      <c r="CC207">
        <v>0.106</v>
      </c>
      <c r="CD207">
        <v>2</v>
      </c>
      <c r="CE207">
        <v>521.66399999999999</v>
      </c>
      <c r="CF207">
        <v>425.54300000000001</v>
      </c>
      <c r="CG207">
        <v>42.999499999999998</v>
      </c>
      <c r="CH207">
        <v>41.511600000000001</v>
      </c>
      <c r="CI207">
        <v>30.000299999999999</v>
      </c>
      <c r="CJ207">
        <v>41.238199999999999</v>
      </c>
      <c r="CK207">
        <v>41.264499999999998</v>
      </c>
      <c r="CL207">
        <v>19.9602</v>
      </c>
      <c r="CM207">
        <v>51.832500000000003</v>
      </c>
      <c r="CN207">
        <v>0</v>
      </c>
      <c r="CO207">
        <v>43</v>
      </c>
      <c r="CP207">
        <v>410</v>
      </c>
      <c r="CQ207">
        <v>17</v>
      </c>
      <c r="CR207">
        <v>97.821600000000004</v>
      </c>
      <c r="CS207">
        <v>104.169</v>
      </c>
    </row>
    <row r="208" spans="1:97" x14ac:dyDescent="0.25">
      <c r="A208">
        <v>192</v>
      </c>
      <c r="B208">
        <v>1589558188.4000001</v>
      </c>
      <c r="C208">
        <v>16758.100000143098</v>
      </c>
      <c r="D208" t="s">
        <v>661</v>
      </c>
      <c r="E208" t="s">
        <v>662</v>
      </c>
      <c r="F208">
        <v>1589558179.77742</v>
      </c>
      <c r="G208">
        <f t="shared" si="58"/>
        <v>6.7845192961401093E-4</v>
      </c>
      <c r="H208">
        <f t="shared" si="59"/>
        <v>-3.2042864854496171</v>
      </c>
      <c r="I208">
        <f t="shared" si="60"/>
        <v>416.66912903225801</v>
      </c>
      <c r="J208">
        <f t="shared" si="61"/>
        <v>812.29617187377664</v>
      </c>
      <c r="K208">
        <f t="shared" si="62"/>
        <v>82.937853397347624</v>
      </c>
      <c r="L208">
        <f t="shared" si="63"/>
        <v>42.543156468608686</v>
      </c>
      <c r="M208">
        <f t="shared" si="64"/>
        <v>1.1294469853575427E-2</v>
      </c>
      <c r="N208">
        <f t="shared" si="65"/>
        <v>2.7940830910725474</v>
      </c>
      <c r="O208">
        <f t="shared" si="66"/>
        <v>1.1269167090114735E-2</v>
      </c>
      <c r="P208">
        <f t="shared" si="67"/>
        <v>7.0454980163022277E-3</v>
      </c>
      <c r="Q208">
        <f t="shared" si="68"/>
        <v>-1.4016254774516125E-2</v>
      </c>
      <c r="R208">
        <f t="shared" si="69"/>
        <v>40.716312983240691</v>
      </c>
      <c r="S208">
        <f t="shared" si="70"/>
        <v>40.845303225806497</v>
      </c>
      <c r="T208">
        <f t="shared" si="71"/>
        <v>7.7550698662143187</v>
      </c>
      <c r="U208">
        <f t="shared" si="72"/>
        <v>24.412927548635363</v>
      </c>
      <c r="V208">
        <f t="shared" si="73"/>
        <v>1.8986324333511495</v>
      </c>
      <c r="W208">
        <f t="shared" si="74"/>
        <v>7.7771599885703981</v>
      </c>
      <c r="X208">
        <f t="shared" si="75"/>
        <v>5.856437432863169</v>
      </c>
      <c r="Y208">
        <f t="shared" si="76"/>
        <v>-29.919730095977883</v>
      </c>
      <c r="Z208">
        <f t="shared" si="77"/>
        <v>8.0701276229669769</v>
      </c>
      <c r="AA208">
        <f t="shared" si="78"/>
        <v>0.71385564113740851</v>
      </c>
      <c r="AB208">
        <f t="shared" si="79"/>
        <v>-21.149763086648015</v>
      </c>
      <c r="AC208">
        <v>-1.22570694734133E-3</v>
      </c>
      <c r="AD208">
        <v>2.3673489674787399E-2</v>
      </c>
      <c r="AE208">
        <v>2.6836710499365499</v>
      </c>
      <c r="AF208">
        <v>0</v>
      </c>
      <c r="AG208">
        <v>0</v>
      </c>
      <c r="AH208">
        <f t="shared" si="80"/>
        <v>1</v>
      </c>
      <c r="AI208">
        <f t="shared" si="81"/>
        <v>0</v>
      </c>
      <c r="AJ208">
        <f t="shared" si="82"/>
        <v>51511.930176887203</v>
      </c>
      <c r="AK208">
        <f t="shared" si="83"/>
        <v>-7.3345132258064494E-2</v>
      </c>
      <c r="AL208">
        <f t="shared" si="84"/>
        <v>-3.5939114806451601E-2</v>
      </c>
      <c r="AM208">
        <f t="shared" si="85"/>
        <v>0.49</v>
      </c>
      <c r="AN208">
        <f t="shared" si="86"/>
        <v>0.39</v>
      </c>
      <c r="AO208">
        <v>11.44</v>
      </c>
      <c r="AP208">
        <v>0.5</v>
      </c>
      <c r="AQ208" t="s">
        <v>195</v>
      </c>
      <c r="AR208">
        <v>1589558179.77742</v>
      </c>
      <c r="AS208">
        <v>416.66912903225801</v>
      </c>
      <c r="AT208">
        <v>409.98464516129002</v>
      </c>
      <c r="AU208">
        <v>18.5952709677419</v>
      </c>
      <c r="AV208">
        <v>17.071867741935499</v>
      </c>
      <c r="AW208">
        <v>500.00964516129</v>
      </c>
      <c r="AX208">
        <v>101.963451612903</v>
      </c>
      <c r="AY208">
        <v>0.13952051612903199</v>
      </c>
      <c r="AZ208">
        <v>40.898877419354903</v>
      </c>
      <c r="BA208">
        <v>40.845303225806497</v>
      </c>
      <c r="BB208">
        <v>41.141306451612898</v>
      </c>
      <c r="BC208">
        <v>9996.72580645161</v>
      </c>
      <c r="BD208">
        <v>-7.3345132258064494E-2</v>
      </c>
      <c r="BE208">
        <v>0.30470283870967702</v>
      </c>
      <c r="BF208">
        <v>1589558139.5999999</v>
      </c>
      <c r="BG208" t="s">
        <v>654</v>
      </c>
      <c r="BH208">
        <v>33</v>
      </c>
      <c r="BI208">
        <v>-2.2639999999999998</v>
      </c>
      <c r="BJ208">
        <v>0.106</v>
      </c>
      <c r="BK208">
        <v>410</v>
      </c>
      <c r="BL208">
        <v>17</v>
      </c>
      <c r="BM208">
        <v>0.17</v>
      </c>
      <c r="BN208">
        <v>0.06</v>
      </c>
      <c r="BO208">
        <v>6.6768027450980396</v>
      </c>
      <c r="BP208">
        <v>-2.79458711131782E-2</v>
      </c>
      <c r="BQ208">
        <v>3.6307868702518599E-2</v>
      </c>
      <c r="BR208">
        <v>1</v>
      </c>
      <c r="BS208">
        <v>1.53302352941176</v>
      </c>
      <c r="BT208">
        <v>-0.13947851398046501</v>
      </c>
      <c r="BU208">
        <v>2.3843187116175901E-2</v>
      </c>
      <c r="BV208">
        <v>0</v>
      </c>
      <c r="BW208">
        <v>1</v>
      </c>
      <c r="BX208">
        <v>2</v>
      </c>
      <c r="BY208" t="s">
        <v>220</v>
      </c>
      <c r="BZ208">
        <v>100</v>
      </c>
      <c r="CA208">
        <v>100</v>
      </c>
      <c r="CB208">
        <v>-2.2639999999999998</v>
      </c>
      <c r="CC208">
        <v>0.106</v>
      </c>
      <c r="CD208">
        <v>2</v>
      </c>
      <c r="CE208">
        <v>521.28200000000004</v>
      </c>
      <c r="CF208">
        <v>425.22</v>
      </c>
      <c r="CG208">
        <v>42.998899999999999</v>
      </c>
      <c r="CH208">
        <v>41.515000000000001</v>
      </c>
      <c r="CI208">
        <v>30.000299999999999</v>
      </c>
      <c r="CJ208">
        <v>41.240699999999997</v>
      </c>
      <c r="CK208">
        <v>41.267699999999998</v>
      </c>
      <c r="CL208">
        <v>19.9665</v>
      </c>
      <c r="CM208">
        <v>51.832500000000003</v>
      </c>
      <c r="CN208">
        <v>0</v>
      </c>
      <c r="CO208">
        <v>43</v>
      </c>
      <c r="CP208">
        <v>410</v>
      </c>
      <c r="CQ208">
        <v>17</v>
      </c>
      <c r="CR208">
        <v>97.821899999999999</v>
      </c>
      <c r="CS208">
        <v>104.169</v>
      </c>
    </row>
    <row r="209" spans="1:97" x14ac:dyDescent="0.25">
      <c r="A209">
        <v>193</v>
      </c>
      <c r="B209">
        <v>1589558193.4000001</v>
      </c>
      <c r="C209">
        <v>16763.100000143098</v>
      </c>
      <c r="D209" t="s">
        <v>663</v>
      </c>
      <c r="E209" t="s">
        <v>664</v>
      </c>
      <c r="F209">
        <v>1589558184.77742</v>
      </c>
      <c r="G209">
        <f t="shared" ref="G209:G221" si="87">AW209*AH209*(AU209-AV209)/(100*AO209*(1000-AH209*AU209))</f>
        <v>6.7491482747082155E-4</v>
      </c>
      <c r="H209">
        <f t="shared" ref="H209:H221" si="88">AW209*AH209*(AT209-AS209*(1000-AH209*AV209)/(1000-AH209*AU209))/(100*AO209)</f>
        <v>-3.1931564593576134</v>
      </c>
      <c r="I209">
        <f t="shared" ref="I209:I272" si="89">AS209 - IF(AH209&gt;1, H209*AO209*100/(AJ209*BC209), 0)</f>
        <v>416.65267741935497</v>
      </c>
      <c r="J209">
        <f t="shared" ref="J209:J272" si="90">((P209-G209/2)*I209-H209)/(P209+G209/2)</f>
        <v>812.91176033066756</v>
      </c>
      <c r="K209">
        <f t="shared" ref="K209:K272" si="91">J209*(AX209+AY209)/1000</f>
        <v>83.000469516839928</v>
      </c>
      <c r="L209">
        <f t="shared" ref="L209:L221" si="92">(AS209 - IF(AH209&gt;1, H209*AO209*100/(AJ209*BC209), 0))*(AX209+AY209)/1000</f>
        <v>42.541355087774683</v>
      </c>
      <c r="M209">
        <f t="shared" ref="M209:M272" si="93">2/((1/O209-1/N209)+SIGN(O209)*SQRT((1/O209-1/N209)*(1/O209-1/N209) + 4*AP209/((AP209+1)*(AP209+1))*(2*1/O209*1/N209-1/N209*1/N209)))</f>
        <v>1.1239288951860545E-2</v>
      </c>
      <c r="N209">
        <f t="shared" ref="N209:N221" si="94">AE209+AD209*AO209+AC209*AO209*AO209</f>
        <v>2.7952337853326221</v>
      </c>
      <c r="O209">
        <f t="shared" ref="O209:O221" si="95">G209*(1000-(1000*0.61365*EXP(17.502*S209/(240.97+S209))/(AX209+AY209)+AU209)/2)/(1000*0.61365*EXP(17.502*S209/(240.97+S209))/(AX209+AY209)-AU209)</f>
        <v>1.121424281952574E-2</v>
      </c>
      <c r="P209">
        <f t="shared" ref="P209:P221" si="96">1/((AP209+1)/(M209/1.6)+1/(N209/1.37)) + AP209/((AP209+1)/(M209/1.6) + AP209/(N209/1.37))</f>
        <v>7.011147362886461E-3</v>
      </c>
      <c r="Q209">
        <f t="shared" ref="Q209:Q221" si="97">(AL209*AN209)</f>
        <v>-1.3746801308709677E-2</v>
      </c>
      <c r="R209">
        <f t="shared" ref="R209:R272" si="98">(AZ209+(Q209+2*0.95*0.0000000567*(((AZ209+$B$7)+273)^4-(AZ209+273)^4)-44100*G209)/(1.84*29.3*N209+8*0.95*0.0000000567*(AZ209+273)^3))</f>
        <v>40.711943584011898</v>
      </c>
      <c r="S209">
        <f t="shared" ref="S209:S272" si="99">($C$7*BA209+$D$7*BB209+$E$7*R209)</f>
        <v>40.840548387096803</v>
      </c>
      <c r="T209">
        <f t="shared" ref="T209:T272" si="100">0.61365*EXP(17.502*S209/(240.97+S209))</f>
        <v>7.7531119436341172</v>
      </c>
      <c r="U209">
        <f t="shared" ref="U209:U272" si="101">(V209/W209*100)</f>
        <v>24.419907806606879</v>
      </c>
      <c r="V209">
        <f t="shared" ref="V209:V221" si="102">AU209*(AX209+AY209)/1000</f>
        <v>1.8986319457838539</v>
      </c>
      <c r="W209">
        <f t="shared" ref="W209:W221" si="103">0.61365*EXP(17.502*AZ209/(240.97+AZ209))</f>
        <v>7.7749349457829373</v>
      </c>
      <c r="X209">
        <f t="shared" ref="X209:X221" si="104">(T209-AU209*(AX209+AY209)/1000)</f>
        <v>5.8544799978502633</v>
      </c>
      <c r="Y209">
        <f t="shared" ref="Y209:Y221" si="105">(-G209*44100)</f>
        <v>-29.763743891463232</v>
      </c>
      <c r="Z209">
        <f t="shared" ref="Z209:Z221" si="106">2*29.3*N209*0.92*(AZ209-S209)</f>
        <v>7.9776858773316146</v>
      </c>
      <c r="AA209">
        <f t="shared" ref="AA209:AA221" si="107">2*0.95*0.0000000567*(((AZ209+$B$7)+273)^4-(S209+273)^4)</f>
        <v>0.70535386204876627</v>
      </c>
      <c r="AB209">
        <f t="shared" ref="AB209:AB272" si="108">Q209+AA209+Y209+Z209</f>
        <v>-21.094450953391558</v>
      </c>
      <c r="AC209">
        <v>-1.22649173914683E-3</v>
      </c>
      <c r="AD209">
        <v>2.3688647262614399E-2</v>
      </c>
      <c r="AE209">
        <v>2.6847510499207199</v>
      </c>
      <c r="AF209">
        <v>0</v>
      </c>
      <c r="AG209">
        <v>0</v>
      </c>
      <c r="AH209">
        <f t="shared" ref="AH209:AH221" si="109">IF(AF209*$H$13&gt;=AJ209,1,(AJ209/(AJ209-AF209*$H$13)))</f>
        <v>1</v>
      </c>
      <c r="AI209">
        <f t="shared" ref="AI209:AI272" si="110">(AH209-1)*100</f>
        <v>0</v>
      </c>
      <c r="AJ209">
        <f t="shared" ref="AJ209:AJ221" si="111">MAX(0,($B$13+$C$13*BC209)/(1+$D$13*BC209)*AX209/(AZ209+273)*$E$13)</f>
        <v>51544.44144409529</v>
      </c>
      <c r="AK209">
        <f t="shared" ref="AK209:AK221" si="112">$B$11*BD209+$C$11*BE209</f>
        <v>-7.1935119354838706E-2</v>
      </c>
      <c r="AL209">
        <f t="shared" ref="AL209:AL272" si="113">AK209*AM209</f>
        <v>-3.5248208483870967E-2</v>
      </c>
      <c r="AM209">
        <f t="shared" ref="AM209:AM221" si="114">($B$11*$D$9+$C$11*$D$9)/($B$11+$C$11)</f>
        <v>0.49</v>
      </c>
      <c r="AN209">
        <f t="shared" ref="AN209:AN221" si="115">($B$11*$K$9+$C$11*$K$9)/($B$11+$C$11)</f>
        <v>0.39</v>
      </c>
      <c r="AO209">
        <v>11.44</v>
      </c>
      <c r="AP209">
        <v>0.5</v>
      </c>
      <c r="AQ209" t="s">
        <v>195</v>
      </c>
      <c r="AR209">
        <v>1589558184.77742</v>
      </c>
      <c r="AS209">
        <v>416.65267741935497</v>
      </c>
      <c r="AT209">
        <v>409.99038709677399</v>
      </c>
      <c r="AU209">
        <v>18.595319354838701</v>
      </c>
      <c r="AV209">
        <v>17.0798870967742</v>
      </c>
      <c r="AW209">
        <v>500.019096774194</v>
      </c>
      <c r="AX209">
        <v>101.963096774194</v>
      </c>
      <c r="AY209">
        <v>0.139583451612903</v>
      </c>
      <c r="AZ209">
        <v>40.893487096774201</v>
      </c>
      <c r="BA209">
        <v>40.840548387096803</v>
      </c>
      <c r="BB209">
        <v>41.142287096774197</v>
      </c>
      <c r="BC209">
        <v>10003.1612903226</v>
      </c>
      <c r="BD209">
        <v>-7.1935119354838706E-2</v>
      </c>
      <c r="BE209">
        <v>0.29219529032258101</v>
      </c>
      <c r="BF209">
        <v>1589558139.5999999</v>
      </c>
      <c r="BG209" t="s">
        <v>654</v>
      </c>
      <c r="BH209">
        <v>33</v>
      </c>
      <c r="BI209">
        <v>-2.2639999999999998</v>
      </c>
      <c r="BJ209">
        <v>0.106</v>
      </c>
      <c r="BK209">
        <v>410</v>
      </c>
      <c r="BL209">
        <v>17</v>
      </c>
      <c r="BM209">
        <v>0.17</v>
      </c>
      <c r="BN209">
        <v>0.06</v>
      </c>
      <c r="BO209">
        <v>6.67501235294118</v>
      </c>
      <c r="BP209">
        <v>-5.0725690615196301E-2</v>
      </c>
      <c r="BQ209">
        <v>4.0832321184169698E-2</v>
      </c>
      <c r="BR209">
        <v>1</v>
      </c>
      <c r="BS209">
        <v>1.53114588235294</v>
      </c>
      <c r="BT209">
        <v>-0.16698517311543601</v>
      </c>
      <c r="BU209">
        <v>2.3879840802871199E-2</v>
      </c>
      <c r="BV209">
        <v>0</v>
      </c>
      <c r="BW209">
        <v>1</v>
      </c>
      <c r="BX209">
        <v>2</v>
      </c>
      <c r="BY209" t="s">
        <v>220</v>
      </c>
      <c r="BZ209">
        <v>100</v>
      </c>
      <c r="CA209">
        <v>100</v>
      </c>
      <c r="CB209">
        <v>-2.2639999999999998</v>
      </c>
      <c r="CC209">
        <v>0.106</v>
      </c>
      <c r="CD209">
        <v>2</v>
      </c>
      <c r="CE209">
        <v>521.928</v>
      </c>
      <c r="CF209">
        <v>425.39</v>
      </c>
      <c r="CG209">
        <v>42.998699999999999</v>
      </c>
      <c r="CH209">
        <v>41.5184</v>
      </c>
      <c r="CI209">
        <v>30.0001</v>
      </c>
      <c r="CJ209">
        <v>41.242400000000004</v>
      </c>
      <c r="CK209">
        <v>41.268700000000003</v>
      </c>
      <c r="CL209">
        <v>19.961300000000001</v>
      </c>
      <c r="CM209">
        <v>51.832500000000003</v>
      </c>
      <c r="CN209">
        <v>0</v>
      </c>
      <c r="CO209">
        <v>43</v>
      </c>
      <c r="CP209">
        <v>410</v>
      </c>
      <c r="CQ209">
        <v>17</v>
      </c>
      <c r="CR209">
        <v>97.821600000000004</v>
      </c>
      <c r="CS209">
        <v>104.169</v>
      </c>
    </row>
    <row r="210" spans="1:97" x14ac:dyDescent="0.25">
      <c r="A210">
        <v>194</v>
      </c>
      <c r="B210">
        <v>1589558655.5999999</v>
      </c>
      <c r="C210">
        <v>17225.299999952302</v>
      </c>
      <c r="D210" t="s">
        <v>666</v>
      </c>
      <c r="E210" t="s">
        <v>667</v>
      </c>
      <c r="F210">
        <v>1589558647.5999999</v>
      </c>
      <c r="G210">
        <f t="shared" si="87"/>
        <v>6.5356936615816499E-4</v>
      </c>
      <c r="H210">
        <f t="shared" si="88"/>
        <v>-6.5992803892086673</v>
      </c>
      <c r="I210">
        <f t="shared" si="89"/>
        <v>424.04932258064503</v>
      </c>
      <c r="J210">
        <f t="shared" si="90"/>
        <v>1318.3563071052345</v>
      </c>
      <c r="K210">
        <f t="shared" si="91"/>
        <v>134.60130123879119</v>
      </c>
      <c r="L210">
        <f t="shared" si="92"/>
        <v>43.294510217886547</v>
      </c>
      <c r="M210">
        <f t="shared" si="93"/>
        <v>1.0807881342946038E-2</v>
      </c>
      <c r="N210">
        <f t="shared" si="94"/>
        <v>2.7953982174825462</v>
      </c>
      <c r="O210">
        <f t="shared" si="95"/>
        <v>1.0784720265539447E-2</v>
      </c>
      <c r="P210">
        <f t="shared" si="96"/>
        <v>6.7425269197936852E-3</v>
      </c>
      <c r="Q210">
        <f t="shared" si="97"/>
        <v>-9.0232092316935505E-3</v>
      </c>
      <c r="R210">
        <f t="shared" si="98"/>
        <v>40.77306070003587</v>
      </c>
      <c r="S210">
        <f t="shared" si="99"/>
        <v>40.9311838709677</v>
      </c>
      <c r="T210">
        <f t="shared" si="100"/>
        <v>7.7905071627115996</v>
      </c>
      <c r="U210">
        <f t="shared" si="101"/>
        <v>24.32436465604307</v>
      </c>
      <c r="V210">
        <f t="shared" si="102"/>
        <v>1.8967656728223927</v>
      </c>
      <c r="W210">
        <f t="shared" si="103"/>
        <v>7.7978015033217583</v>
      </c>
      <c r="X210">
        <f t="shared" si="104"/>
        <v>5.8937414898892069</v>
      </c>
      <c r="Y210">
        <f t="shared" si="105"/>
        <v>-28.822409047575075</v>
      </c>
      <c r="Z210">
        <f t="shared" si="106"/>
        <v>2.6577645679654402</v>
      </c>
      <c r="AA210">
        <f t="shared" si="107"/>
        <v>0.23513863896686882</v>
      </c>
      <c r="AB210">
        <f t="shared" si="108"/>
        <v>-25.938529049874461</v>
      </c>
      <c r="AC210">
        <v>-1.22576010100025E-3</v>
      </c>
      <c r="AD210">
        <v>2.36745162926086E-2</v>
      </c>
      <c r="AE210">
        <v>2.6837442126014102</v>
      </c>
      <c r="AF210">
        <v>0</v>
      </c>
      <c r="AG210">
        <v>0</v>
      </c>
      <c r="AH210">
        <f t="shared" si="109"/>
        <v>1</v>
      </c>
      <c r="AI210">
        <f t="shared" si="110"/>
        <v>0</v>
      </c>
      <c r="AJ210">
        <f t="shared" si="111"/>
        <v>51505.762485450548</v>
      </c>
      <c r="AK210">
        <f t="shared" si="112"/>
        <v>-4.7217212096774201E-2</v>
      </c>
      <c r="AL210">
        <f t="shared" si="113"/>
        <v>-2.3136433927419358E-2</v>
      </c>
      <c r="AM210">
        <f t="shared" si="114"/>
        <v>0.49</v>
      </c>
      <c r="AN210">
        <f t="shared" si="115"/>
        <v>0.39</v>
      </c>
      <c r="AO210">
        <v>11.13</v>
      </c>
      <c r="AP210">
        <v>0.5</v>
      </c>
      <c r="AQ210" t="s">
        <v>195</v>
      </c>
      <c r="AR210">
        <v>1589558647.5999999</v>
      </c>
      <c r="AS210">
        <v>424.04932258064503</v>
      </c>
      <c r="AT210">
        <v>409.976612903226</v>
      </c>
      <c r="AU210">
        <v>18.577925806451599</v>
      </c>
      <c r="AV210">
        <v>17.1501451612903</v>
      </c>
      <c r="AW210">
        <v>500.012870967742</v>
      </c>
      <c r="AX210">
        <v>101.95783870967701</v>
      </c>
      <c r="AY210">
        <v>0.13997848387096801</v>
      </c>
      <c r="AZ210">
        <v>40.948819354838697</v>
      </c>
      <c r="BA210">
        <v>40.9311838709677</v>
      </c>
      <c r="BB210">
        <v>41.097012903225803</v>
      </c>
      <c r="BC210">
        <v>9997.7096774193506</v>
      </c>
      <c r="BD210">
        <v>-4.7217212096774201E-2</v>
      </c>
      <c r="BE210">
        <v>0.28745487096774203</v>
      </c>
      <c r="BF210">
        <v>1589558621.5999999</v>
      </c>
      <c r="BG210" t="s">
        <v>668</v>
      </c>
      <c r="BH210">
        <v>34</v>
      </c>
      <c r="BI210">
        <v>-2.278</v>
      </c>
      <c r="BJ210">
        <v>0.111</v>
      </c>
      <c r="BK210">
        <v>410</v>
      </c>
      <c r="BL210">
        <v>17</v>
      </c>
      <c r="BM210">
        <v>7.0000000000000007E-2</v>
      </c>
      <c r="BN210">
        <v>7.0000000000000007E-2</v>
      </c>
      <c r="BO210">
        <v>14.093315686274501</v>
      </c>
      <c r="BP210">
        <v>-0.23652380090498301</v>
      </c>
      <c r="BQ210">
        <v>4.3344259735055998E-2</v>
      </c>
      <c r="BR210">
        <v>0</v>
      </c>
      <c r="BS210">
        <v>1.4233398039215699</v>
      </c>
      <c r="BT210">
        <v>4.0108018099563998E-2</v>
      </c>
      <c r="BU210">
        <v>1.5924648731336401E-2</v>
      </c>
      <c r="BV210">
        <v>1</v>
      </c>
      <c r="BW210">
        <v>1</v>
      </c>
      <c r="BX210">
        <v>2</v>
      </c>
      <c r="BY210" t="s">
        <v>220</v>
      </c>
      <c r="BZ210">
        <v>100</v>
      </c>
      <c r="CA210">
        <v>100</v>
      </c>
      <c r="CB210">
        <v>-2.278</v>
      </c>
      <c r="CC210">
        <v>0.111</v>
      </c>
      <c r="CD210">
        <v>2</v>
      </c>
      <c r="CE210">
        <v>521.005</v>
      </c>
      <c r="CF210">
        <v>424.88299999999998</v>
      </c>
      <c r="CG210">
        <v>42.999000000000002</v>
      </c>
      <c r="CH210">
        <v>41.755699999999997</v>
      </c>
      <c r="CI210">
        <v>30.0001</v>
      </c>
      <c r="CJ210">
        <v>41.467799999999997</v>
      </c>
      <c r="CK210">
        <v>41.489600000000003</v>
      </c>
      <c r="CL210">
        <v>19.979099999999999</v>
      </c>
      <c r="CM210">
        <v>67.564400000000006</v>
      </c>
      <c r="CN210">
        <v>0</v>
      </c>
      <c r="CO210">
        <v>43</v>
      </c>
      <c r="CP210">
        <v>410</v>
      </c>
      <c r="CQ210">
        <v>17</v>
      </c>
      <c r="CR210">
        <v>97.795699999999997</v>
      </c>
      <c r="CS210">
        <v>104.133</v>
      </c>
    </row>
    <row r="211" spans="1:97" x14ac:dyDescent="0.25">
      <c r="A211">
        <v>195</v>
      </c>
      <c r="B211">
        <v>1589558660.5999999</v>
      </c>
      <c r="C211">
        <v>17230.299999952302</v>
      </c>
      <c r="D211" t="s">
        <v>669</v>
      </c>
      <c r="E211" t="s">
        <v>670</v>
      </c>
      <c r="F211">
        <v>1589558652.2451601</v>
      </c>
      <c r="G211">
        <f t="shared" si="87"/>
        <v>6.4871555300765953E-4</v>
      </c>
      <c r="H211">
        <f t="shared" si="88"/>
        <v>-6.591005231187248</v>
      </c>
      <c r="I211">
        <f t="shared" si="89"/>
        <v>424.03190322580599</v>
      </c>
      <c r="J211">
        <f t="shared" si="90"/>
        <v>1324.2393580973935</v>
      </c>
      <c r="K211">
        <f t="shared" si="91"/>
        <v>135.20291540989186</v>
      </c>
      <c r="L211">
        <f t="shared" si="92"/>
        <v>43.293041542960722</v>
      </c>
      <c r="M211">
        <f t="shared" si="93"/>
        <v>1.0726294006177505E-2</v>
      </c>
      <c r="N211">
        <f t="shared" si="94"/>
        <v>2.7960595692748234</v>
      </c>
      <c r="O211">
        <f t="shared" si="95"/>
        <v>1.0703486274158252E-2</v>
      </c>
      <c r="P211">
        <f t="shared" si="96"/>
        <v>6.6917240237676229E-3</v>
      </c>
      <c r="Q211">
        <f t="shared" si="97"/>
        <v>-7.4298851797258017E-3</v>
      </c>
      <c r="R211">
        <f t="shared" si="98"/>
        <v>40.769144750332217</v>
      </c>
      <c r="S211">
        <f t="shared" si="99"/>
        <v>40.9297258064516</v>
      </c>
      <c r="T211">
        <f t="shared" si="100"/>
        <v>7.7899043467084832</v>
      </c>
      <c r="U211">
        <f t="shared" si="101"/>
        <v>24.314059745664725</v>
      </c>
      <c r="V211">
        <f t="shared" si="102"/>
        <v>1.8954322039639773</v>
      </c>
      <c r="W211">
        <f t="shared" si="103"/>
        <v>7.7956220548563016</v>
      </c>
      <c r="X211">
        <f t="shared" si="104"/>
        <v>5.8944721427445064</v>
      </c>
      <c r="Y211">
        <f t="shared" si="105"/>
        <v>-28.608355887637785</v>
      </c>
      <c r="Z211">
        <f t="shared" si="106"/>
        <v>2.0841181508225506</v>
      </c>
      <c r="AA211">
        <f t="shared" si="107"/>
        <v>0.18433726359399638</v>
      </c>
      <c r="AB211">
        <f t="shared" si="108"/>
        <v>-26.347330358400963</v>
      </c>
      <c r="AC211">
        <v>-1.22621081679118E-3</v>
      </c>
      <c r="AD211">
        <v>2.36832214856777E-2</v>
      </c>
      <c r="AE211">
        <v>2.6843645088697898</v>
      </c>
      <c r="AF211">
        <v>0</v>
      </c>
      <c r="AG211">
        <v>0</v>
      </c>
      <c r="AH211">
        <f t="shared" si="109"/>
        <v>1</v>
      </c>
      <c r="AI211">
        <f t="shared" si="110"/>
        <v>0</v>
      </c>
      <c r="AJ211">
        <f t="shared" si="111"/>
        <v>51524.805172643195</v>
      </c>
      <c r="AK211">
        <f t="shared" si="112"/>
        <v>-3.8879566612903198E-2</v>
      </c>
      <c r="AL211">
        <f t="shared" si="113"/>
        <v>-1.9050987640322568E-2</v>
      </c>
      <c r="AM211">
        <f t="shared" si="114"/>
        <v>0.49</v>
      </c>
      <c r="AN211">
        <f t="shared" si="115"/>
        <v>0.39</v>
      </c>
      <c r="AO211">
        <v>11.13</v>
      </c>
      <c r="AP211">
        <v>0.5</v>
      </c>
      <c r="AQ211" t="s">
        <v>195</v>
      </c>
      <c r="AR211">
        <v>1589558652.2451601</v>
      </c>
      <c r="AS211">
        <v>424.03190322580599</v>
      </c>
      <c r="AT211">
        <v>409.97303225806502</v>
      </c>
      <c r="AU211">
        <v>18.564732258064499</v>
      </c>
      <c r="AV211">
        <v>17.147538709677399</v>
      </c>
      <c r="AW211">
        <v>500.01377419354799</v>
      </c>
      <c r="AX211">
        <v>101.958483870968</v>
      </c>
      <c r="AY211">
        <v>0.140063935483871</v>
      </c>
      <c r="AZ211">
        <v>40.9435516129032</v>
      </c>
      <c r="BA211">
        <v>40.9297258064516</v>
      </c>
      <c r="BB211">
        <v>41.090741935483898</v>
      </c>
      <c r="BC211">
        <v>10001.322580645199</v>
      </c>
      <c r="BD211">
        <v>-3.8879566612903198E-2</v>
      </c>
      <c r="BE211">
        <v>0.30105632258064502</v>
      </c>
      <c r="BF211">
        <v>1589558621.5999999</v>
      </c>
      <c r="BG211" t="s">
        <v>668</v>
      </c>
      <c r="BH211">
        <v>34</v>
      </c>
      <c r="BI211">
        <v>-2.278</v>
      </c>
      <c r="BJ211">
        <v>0.111</v>
      </c>
      <c r="BK211">
        <v>410</v>
      </c>
      <c r="BL211">
        <v>17</v>
      </c>
      <c r="BM211">
        <v>7.0000000000000007E-2</v>
      </c>
      <c r="BN211">
        <v>7.0000000000000007E-2</v>
      </c>
      <c r="BO211">
        <v>14.077827450980401</v>
      </c>
      <c r="BP211">
        <v>-0.28032108597278699</v>
      </c>
      <c r="BQ211">
        <v>4.3165600312809797E-2</v>
      </c>
      <c r="BR211">
        <v>0</v>
      </c>
      <c r="BS211">
        <v>1.4230801960784301</v>
      </c>
      <c r="BT211">
        <v>-9.4887746606330606E-2</v>
      </c>
      <c r="BU211">
        <v>1.44938991208804E-2</v>
      </c>
      <c r="BV211">
        <v>1</v>
      </c>
      <c r="BW211">
        <v>1</v>
      </c>
      <c r="BX211">
        <v>2</v>
      </c>
      <c r="BY211" t="s">
        <v>220</v>
      </c>
      <c r="BZ211">
        <v>100</v>
      </c>
      <c r="CA211">
        <v>100</v>
      </c>
      <c r="CB211">
        <v>-2.278</v>
      </c>
      <c r="CC211">
        <v>0.111</v>
      </c>
      <c r="CD211">
        <v>2</v>
      </c>
      <c r="CE211">
        <v>521.29499999999996</v>
      </c>
      <c r="CF211">
        <v>424.858</v>
      </c>
      <c r="CG211">
        <v>42.999099999999999</v>
      </c>
      <c r="CH211">
        <v>41.754899999999999</v>
      </c>
      <c r="CI211">
        <v>30</v>
      </c>
      <c r="CJ211">
        <v>41.467799999999997</v>
      </c>
      <c r="CK211">
        <v>41.489600000000003</v>
      </c>
      <c r="CL211">
        <v>19.9772</v>
      </c>
      <c r="CM211">
        <v>67.868300000000005</v>
      </c>
      <c r="CN211">
        <v>0</v>
      </c>
      <c r="CO211">
        <v>43</v>
      </c>
      <c r="CP211">
        <v>410</v>
      </c>
      <c r="CQ211">
        <v>17</v>
      </c>
      <c r="CR211">
        <v>97.7971</v>
      </c>
      <c r="CS211">
        <v>104.133</v>
      </c>
    </row>
    <row r="212" spans="1:97" x14ac:dyDescent="0.25">
      <c r="A212">
        <v>196</v>
      </c>
      <c r="B212">
        <v>1589558665.5999999</v>
      </c>
      <c r="C212">
        <v>17235.299999952302</v>
      </c>
      <c r="D212" t="s">
        <v>671</v>
      </c>
      <c r="E212" t="s">
        <v>672</v>
      </c>
      <c r="F212">
        <v>1589558657.03548</v>
      </c>
      <c r="G212">
        <f t="shared" si="87"/>
        <v>6.4239801221233029E-4</v>
      </c>
      <c r="H212">
        <f t="shared" si="88"/>
        <v>-6.5755960047208939</v>
      </c>
      <c r="I212">
        <f t="shared" si="89"/>
        <v>424.020225806452</v>
      </c>
      <c r="J212">
        <f t="shared" si="90"/>
        <v>1331.1762853254718</v>
      </c>
      <c r="K212">
        <f t="shared" si="91"/>
        <v>135.91236095948014</v>
      </c>
      <c r="L212">
        <f t="shared" si="92"/>
        <v>43.292230051887067</v>
      </c>
      <c r="M212">
        <f t="shared" si="93"/>
        <v>1.0622537563186296E-2</v>
      </c>
      <c r="N212">
        <f t="shared" si="94"/>
        <v>2.7972590031518965</v>
      </c>
      <c r="O212">
        <f t="shared" si="95"/>
        <v>1.0600178012760537E-2</v>
      </c>
      <c r="P212">
        <f t="shared" si="96"/>
        <v>6.6271162130712349E-3</v>
      </c>
      <c r="Q212">
        <f t="shared" si="97"/>
        <v>-5.0644447563387021E-3</v>
      </c>
      <c r="R212">
        <f t="shared" si="98"/>
        <v>40.766260086904147</v>
      </c>
      <c r="S212">
        <f t="shared" si="99"/>
        <v>40.926319354838697</v>
      </c>
      <c r="T212">
        <f t="shared" si="100"/>
        <v>7.7884961552990006</v>
      </c>
      <c r="U212">
        <f t="shared" si="101"/>
        <v>24.306989803862646</v>
      </c>
      <c r="V212">
        <f t="shared" si="102"/>
        <v>1.8944120710904879</v>
      </c>
      <c r="W212">
        <f t="shared" si="103"/>
        <v>7.7936926224795027</v>
      </c>
      <c r="X212">
        <f t="shared" si="104"/>
        <v>5.8940840842085125</v>
      </c>
      <c r="Y212">
        <f t="shared" si="105"/>
        <v>-28.329752338563765</v>
      </c>
      <c r="Z212">
        <f t="shared" si="106"/>
        <v>1.8952887208561811</v>
      </c>
      <c r="AA212">
        <f t="shared" si="107"/>
        <v>0.16755722909478679</v>
      </c>
      <c r="AB212">
        <f t="shared" si="108"/>
        <v>-26.271970833369135</v>
      </c>
      <c r="AC212">
        <v>-1.2270285057662299E-3</v>
      </c>
      <c r="AD212">
        <v>2.36990144544213E-2</v>
      </c>
      <c r="AE212">
        <v>2.6854894597801402</v>
      </c>
      <c r="AF212">
        <v>0</v>
      </c>
      <c r="AG212">
        <v>0</v>
      </c>
      <c r="AH212">
        <f t="shared" si="109"/>
        <v>1</v>
      </c>
      <c r="AI212">
        <f t="shared" si="110"/>
        <v>0</v>
      </c>
      <c r="AJ212">
        <f t="shared" si="111"/>
        <v>51558.54024037726</v>
      </c>
      <c r="AK212">
        <f t="shared" si="112"/>
        <v>-2.65015424193548E-2</v>
      </c>
      <c r="AL212">
        <f t="shared" si="113"/>
        <v>-1.2985755785483851E-2</v>
      </c>
      <c r="AM212">
        <f t="shared" si="114"/>
        <v>0.49</v>
      </c>
      <c r="AN212">
        <f t="shared" si="115"/>
        <v>0.39</v>
      </c>
      <c r="AO212">
        <v>11.13</v>
      </c>
      <c r="AP212">
        <v>0.5</v>
      </c>
      <c r="AQ212" t="s">
        <v>195</v>
      </c>
      <c r="AR212">
        <v>1589558657.03548</v>
      </c>
      <c r="AS212">
        <v>424.020225806452</v>
      </c>
      <c r="AT212">
        <v>409.98980645161299</v>
      </c>
      <c r="AU212">
        <v>18.5545774193548</v>
      </c>
      <c r="AV212">
        <v>17.151183870967699</v>
      </c>
      <c r="AW212">
        <v>500.01845161290299</v>
      </c>
      <c r="AX212">
        <v>101.95938709677399</v>
      </c>
      <c r="AY212">
        <v>0.14005867741935499</v>
      </c>
      <c r="AZ212">
        <v>40.938887096774202</v>
      </c>
      <c r="BA212">
        <v>40.926319354838697</v>
      </c>
      <c r="BB212">
        <v>41.086258064516102</v>
      </c>
      <c r="BC212">
        <v>10007.9032258065</v>
      </c>
      <c r="BD212">
        <v>-2.65015424193548E-2</v>
      </c>
      <c r="BE212">
        <v>0.302296096774194</v>
      </c>
      <c r="BF212">
        <v>1589558621.5999999</v>
      </c>
      <c r="BG212" t="s">
        <v>668</v>
      </c>
      <c r="BH212">
        <v>34</v>
      </c>
      <c r="BI212">
        <v>-2.278</v>
      </c>
      <c r="BJ212">
        <v>0.111</v>
      </c>
      <c r="BK212">
        <v>410</v>
      </c>
      <c r="BL212">
        <v>17</v>
      </c>
      <c r="BM212">
        <v>7.0000000000000007E-2</v>
      </c>
      <c r="BN212">
        <v>7.0000000000000007E-2</v>
      </c>
      <c r="BO212">
        <v>14.0522803921569</v>
      </c>
      <c r="BP212">
        <v>-0.270084705882494</v>
      </c>
      <c r="BQ212">
        <v>4.55561924918668E-2</v>
      </c>
      <c r="BR212">
        <v>0</v>
      </c>
      <c r="BS212">
        <v>1.41449490196078</v>
      </c>
      <c r="BT212">
        <v>-0.14589371945704599</v>
      </c>
      <c r="BU212">
        <v>1.8726155282306499E-2</v>
      </c>
      <c r="BV212">
        <v>0</v>
      </c>
      <c r="BW212">
        <v>0</v>
      </c>
      <c r="BX212">
        <v>2</v>
      </c>
      <c r="BY212" t="s">
        <v>197</v>
      </c>
      <c r="BZ212">
        <v>100</v>
      </c>
      <c r="CA212">
        <v>100</v>
      </c>
      <c r="CB212">
        <v>-2.278</v>
      </c>
      <c r="CC212">
        <v>0.111</v>
      </c>
      <c r="CD212">
        <v>2</v>
      </c>
      <c r="CE212">
        <v>521.18899999999996</v>
      </c>
      <c r="CF212">
        <v>424.846</v>
      </c>
      <c r="CG212">
        <v>42.999000000000002</v>
      </c>
      <c r="CH212">
        <v>41.754899999999999</v>
      </c>
      <c r="CI212">
        <v>29.9999</v>
      </c>
      <c r="CJ212">
        <v>41.467799999999997</v>
      </c>
      <c r="CK212">
        <v>41.489600000000003</v>
      </c>
      <c r="CL212">
        <v>19.979299999999999</v>
      </c>
      <c r="CM212">
        <v>68.451599999999999</v>
      </c>
      <c r="CN212">
        <v>0</v>
      </c>
      <c r="CO212">
        <v>43</v>
      </c>
      <c r="CP212">
        <v>410</v>
      </c>
      <c r="CQ212">
        <v>17</v>
      </c>
      <c r="CR212">
        <v>97.796300000000002</v>
      </c>
      <c r="CS212">
        <v>104.134</v>
      </c>
    </row>
    <row r="213" spans="1:97" x14ac:dyDescent="0.25">
      <c r="A213">
        <v>197</v>
      </c>
      <c r="B213">
        <v>1589558670.5999999</v>
      </c>
      <c r="C213">
        <v>17240.299999952302</v>
      </c>
      <c r="D213" t="s">
        <v>673</v>
      </c>
      <c r="E213" t="s">
        <v>674</v>
      </c>
      <c r="F213">
        <v>1589558661.9709699</v>
      </c>
      <c r="G213">
        <f t="shared" si="87"/>
        <v>6.3680566377240407E-4</v>
      </c>
      <c r="H213">
        <f t="shared" si="88"/>
        <v>-6.5606891919821972</v>
      </c>
      <c r="I213">
        <f t="shared" si="89"/>
        <v>424.00093548387099</v>
      </c>
      <c r="J213">
        <f t="shared" si="90"/>
        <v>1337.4933445776678</v>
      </c>
      <c r="K213">
        <f t="shared" si="91"/>
        <v>136.55729460580557</v>
      </c>
      <c r="L213">
        <f t="shared" si="92"/>
        <v>43.290249551328422</v>
      </c>
      <c r="M213">
        <f t="shared" si="93"/>
        <v>1.0527628560024174E-2</v>
      </c>
      <c r="N213">
        <f t="shared" si="94"/>
        <v>2.796319777034475</v>
      </c>
      <c r="O213">
        <f t="shared" si="95"/>
        <v>1.0505658969626986E-2</v>
      </c>
      <c r="P213">
        <f t="shared" si="96"/>
        <v>6.5680068768291201E-3</v>
      </c>
      <c r="Q213">
        <f t="shared" si="97"/>
        <v>-4.0604466585967757E-3</v>
      </c>
      <c r="R213">
        <f t="shared" si="98"/>
        <v>40.764296112493</v>
      </c>
      <c r="S213">
        <f t="shared" si="99"/>
        <v>40.927587096774197</v>
      </c>
      <c r="T213">
        <f t="shared" si="100"/>
        <v>7.7890202007673768</v>
      </c>
      <c r="U213">
        <f t="shared" si="101"/>
        <v>24.301935546257468</v>
      </c>
      <c r="V213">
        <f t="shared" si="102"/>
        <v>1.8936744991245162</v>
      </c>
      <c r="W213">
        <f t="shared" si="103"/>
        <v>7.792278501932512</v>
      </c>
      <c r="X213">
        <f t="shared" si="104"/>
        <v>5.8953457016428601</v>
      </c>
      <c r="Y213">
        <f t="shared" si="105"/>
        <v>-28.083129772363019</v>
      </c>
      <c r="Z213">
        <f t="shared" si="106"/>
        <v>1.1880481729531331</v>
      </c>
      <c r="AA213">
        <f t="shared" si="107"/>
        <v>0.10506624802507626</v>
      </c>
      <c r="AB213">
        <f t="shared" si="108"/>
        <v>-26.794075798043405</v>
      </c>
      <c r="AC213">
        <v>-1.2263881787959901E-3</v>
      </c>
      <c r="AD213">
        <v>2.3686647082308901E-2</v>
      </c>
      <c r="AE213">
        <v>2.68460856079427</v>
      </c>
      <c r="AF213">
        <v>0</v>
      </c>
      <c r="AG213">
        <v>0</v>
      </c>
      <c r="AH213">
        <f t="shared" si="109"/>
        <v>1</v>
      </c>
      <c r="AI213">
        <f t="shared" si="110"/>
        <v>0</v>
      </c>
      <c r="AJ213">
        <f t="shared" si="111"/>
        <v>51533.299151825035</v>
      </c>
      <c r="AK213">
        <f t="shared" si="112"/>
        <v>-2.1247758548387102E-2</v>
      </c>
      <c r="AL213">
        <f t="shared" si="113"/>
        <v>-1.041140168870968E-2</v>
      </c>
      <c r="AM213">
        <f t="shared" si="114"/>
        <v>0.49</v>
      </c>
      <c r="AN213">
        <f t="shared" si="115"/>
        <v>0.39</v>
      </c>
      <c r="AO213">
        <v>11.13</v>
      </c>
      <c r="AP213">
        <v>0.5</v>
      </c>
      <c r="AQ213" t="s">
        <v>195</v>
      </c>
      <c r="AR213">
        <v>1589558661.9709699</v>
      </c>
      <c r="AS213">
        <v>424.00093548387099</v>
      </c>
      <c r="AT213">
        <v>409.99835483870999</v>
      </c>
      <c r="AU213">
        <v>18.5473580645161</v>
      </c>
      <c r="AV213">
        <v>17.156167741935501</v>
      </c>
      <c r="AW213">
        <v>500.01712903225803</v>
      </c>
      <c r="AX213">
        <v>101.959419354839</v>
      </c>
      <c r="AY213">
        <v>0.140000548387097</v>
      </c>
      <c r="AZ213">
        <v>40.935467741935497</v>
      </c>
      <c r="BA213">
        <v>40.927587096774197</v>
      </c>
      <c r="BB213">
        <v>41.081941935483897</v>
      </c>
      <c r="BC213">
        <v>10002.677419354801</v>
      </c>
      <c r="BD213">
        <v>-2.1247758548387102E-2</v>
      </c>
      <c r="BE213">
        <v>0.30131151612903201</v>
      </c>
      <c r="BF213">
        <v>1589558621.5999999</v>
      </c>
      <c r="BG213" t="s">
        <v>668</v>
      </c>
      <c r="BH213">
        <v>34</v>
      </c>
      <c r="BI213">
        <v>-2.278</v>
      </c>
      <c r="BJ213">
        <v>0.111</v>
      </c>
      <c r="BK213">
        <v>410</v>
      </c>
      <c r="BL213">
        <v>17</v>
      </c>
      <c r="BM213">
        <v>7.0000000000000007E-2</v>
      </c>
      <c r="BN213">
        <v>7.0000000000000007E-2</v>
      </c>
      <c r="BO213">
        <v>14.0282745098039</v>
      </c>
      <c r="BP213">
        <v>-0.35957429864235801</v>
      </c>
      <c r="BQ213">
        <v>5.6813354005789601E-2</v>
      </c>
      <c r="BR213">
        <v>0</v>
      </c>
      <c r="BS213">
        <v>1.40308725490196</v>
      </c>
      <c r="BT213">
        <v>-0.163668162895895</v>
      </c>
      <c r="BU213">
        <v>2.0559816135443901E-2</v>
      </c>
      <c r="BV213">
        <v>0</v>
      </c>
      <c r="BW213">
        <v>0</v>
      </c>
      <c r="BX213">
        <v>2</v>
      </c>
      <c r="BY213" t="s">
        <v>197</v>
      </c>
      <c r="BZ213">
        <v>100</v>
      </c>
      <c r="CA213">
        <v>100</v>
      </c>
      <c r="CB213">
        <v>-2.278</v>
      </c>
      <c r="CC213">
        <v>0.111</v>
      </c>
      <c r="CD213">
        <v>2</v>
      </c>
      <c r="CE213">
        <v>521.07500000000005</v>
      </c>
      <c r="CF213">
        <v>425.12400000000002</v>
      </c>
      <c r="CG213">
        <v>42.998899999999999</v>
      </c>
      <c r="CH213">
        <v>41.754899999999999</v>
      </c>
      <c r="CI213">
        <v>29.9998</v>
      </c>
      <c r="CJ213">
        <v>41.467799999999997</v>
      </c>
      <c r="CK213">
        <v>41.489600000000003</v>
      </c>
      <c r="CL213">
        <v>19.9771</v>
      </c>
      <c r="CM213">
        <v>68.752499999999998</v>
      </c>
      <c r="CN213">
        <v>0</v>
      </c>
      <c r="CO213">
        <v>43</v>
      </c>
      <c r="CP213">
        <v>410</v>
      </c>
      <c r="CQ213">
        <v>17</v>
      </c>
      <c r="CR213">
        <v>97.796899999999994</v>
      </c>
      <c r="CS213">
        <v>104.13500000000001</v>
      </c>
    </row>
    <row r="214" spans="1:97" x14ac:dyDescent="0.25">
      <c r="A214">
        <v>198</v>
      </c>
      <c r="B214">
        <v>1589558675.5999999</v>
      </c>
      <c r="C214">
        <v>17245.299999952302</v>
      </c>
      <c r="D214" t="s">
        <v>675</v>
      </c>
      <c r="E214" t="s">
        <v>676</v>
      </c>
      <c r="F214">
        <v>1589558666.9709699</v>
      </c>
      <c r="G214">
        <f t="shared" si="87"/>
        <v>6.3138464184971902E-4</v>
      </c>
      <c r="H214">
        <f t="shared" si="88"/>
        <v>-6.5524873637430696</v>
      </c>
      <c r="I214">
        <f t="shared" si="89"/>
        <v>423.98648387096802</v>
      </c>
      <c r="J214">
        <f t="shared" si="90"/>
        <v>1344.4803449303147</v>
      </c>
      <c r="K214">
        <f t="shared" si="91"/>
        <v>137.26935007833944</v>
      </c>
      <c r="L214">
        <f t="shared" si="92"/>
        <v>43.288359924655268</v>
      </c>
      <c r="M214">
        <f t="shared" si="93"/>
        <v>1.043759147904565E-2</v>
      </c>
      <c r="N214">
        <f t="shared" si="94"/>
        <v>2.796546379983897</v>
      </c>
      <c r="O214">
        <f t="shared" si="95"/>
        <v>1.0415997399420909E-2</v>
      </c>
      <c r="P214">
        <f t="shared" si="96"/>
        <v>6.5119347555254396E-3</v>
      </c>
      <c r="Q214">
        <f t="shared" si="97"/>
        <v>-6.8020070505483785E-3</v>
      </c>
      <c r="R214">
        <f t="shared" si="98"/>
        <v>40.767981537958981</v>
      </c>
      <c r="S214">
        <f t="shared" si="99"/>
        <v>40.926858064516097</v>
      </c>
      <c r="T214">
        <f t="shared" si="100"/>
        <v>7.7887188375546934</v>
      </c>
      <c r="U214">
        <f t="shared" si="101"/>
        <v>24.294019270259962</v>
      </c>
      <c r="V214">
        <f t="shared" si="102"/>
        <v>1.8932819124005607</v>
      </c>
      <c r="W214">
        <f t="shared" si="103"/>
        <v>7.7932016573242029</v>
      </c>
      <c r="X214">
        <f t="shared" si="104"/>
        <v>5.895436925154133</v>
      </c>
      <c r="Y214">
        <f t="shared" si="105"/>
        <v>-27.844062705572608</v>
      </c>
      <c r="Z214">
        <f t="shared" si="106"/>
        <v>1.634610515356691</v>
      </c>
      <c r="AA214">
        <f t="shared" si="107"/>
        <v>0.14454776751384085</v>
      </c>
      <c r="AB214">
        <f t="shared" si="108"/>
        <v>-26.071706429752624</v>
      </c>
      <c r="AC214">
        <v>-1.22654264836964E-3</v>
      </c>
      <c r="AD214">
        <v>2.36896305310564E-2</v>
      </c>
      <c r="AE214">
        <v>2.6848210931710601</v>
      </c>
      <c r="AF214">
        <v>0</v>
      </c>
      <c r="AG214">
        <v>0</v>
      </c>
      <c r="AH214">
        <f t="shared" si="109"/>
        <v>1</v>
      </c>
      <c r="AI214">
        <f t="shared" si="110"/>
        <v>0</v>
      </c>
      <c r="AJ214">
        <f t="shared" si="111"/>
        <v>51539.137676258288</v>
      </c>
      <c r="AK214">
        <f t="shared" si="112"/>
        <v>-3.5593966774193499E-2</v>
      </c>
      <c r="AL214">
        <f t="shared" si="113"/>
        <v>-1.7441043719354815E-2</v>
      </c>
      <c r="AM214">
        <f t="shared" si="114"/>
        <v>0.49</v>
      </c>
      <c r="AN214">
        <f t="shared" si="115"/>
        <v>0.39</v>
      </c>
      <c r="AO214">
        <v>11.13</v>
      </c>
      <c r="AP214">
        <v>0.5</v>
      </c>
      <c r="AQ214" t="s">
        <v>195</v>
      </c>
      <c r="AR214">
        <v>1589558666.9709699</v>
      </c>
      <c r="AS214">
        <v>423.98648387096802</v>
      </c>
      <c r="AT214">
        <v>409.99703225806502</v>
      </c>
      <c r="AU214">
        <v>18.543690322580598</v>
      </c>
      <c r="AV214">
        <v>17.164338709677398</v>
      </c>
      <c r="AW214">
        <v>500.01745161290302</v>
      </c>
      <c r="AX214">
        <v>101.958451612903</v>
      </c>
      <c r="AY214">
        <v>0.13999154838709699</v>
      </c>
      <c r="AZ214">
        <v>40.9377</v>
      </c>
      <c r="BA214">
        <v>40.926858064516097</v>
      </c>
      <c r="BB214">
        <v>41.087070967741901</v>
      </c>
      <c r="BC214">
        <v>10004.032258064501</v>
      </c>
      <c r="BD214">
        <v>-3.5593966774193499E-2</v>
      </c>
      <c r="BE214">
        <v>0.28873109677419401</v>
      </c>
      <c r="BF214">
        <v>1589558621.5999999</v>
      </c>
      <c r="BG214" t="s">
        <v>668</v>
      </c>
      <c r="BH214">
        <v>34</v>
      </c>
      <c r="BI214">
        <v>-2.278</v>
      </c>
      <c r="BJ214">
        <v>0.111</v>
      </c>
      <c r="BK214">
        <v>410</v>
      </c>
      <c r="BL214">
        <v>17</v>
      </c>
      <c r="BM214">
        <v>7.0000000000000007E-2</v>
      </c>
      <c r="BN214">
        <v>7.0000000000000007E-2</v>
      </c>
      <c r="BO214">
        <v>14.007696078431399</v>
      </c>
      <c r="BP214">
        <v>-0.17429864253385499</v>
      </c>
      <c r="BQ214">
        <v>4.7725912560362301E-2</v>
      </c>
      <c r="BR214">
        <v>0</v>
      </c>
      <c r="BS214">
        <v>1.39082862745098</v>
      </c>
      <c r="BT214">
        <v>-0.14050447058823401</v>
      </c>
      <c r="BU214">
        <v>1.78557351713187E-2</v>
      </c>
      <c r="BV214">
        <v>0</v>
      </c>
      <c r="BW214">
        <v>0</v>
      </c>
      <c r="BX214">
        <v>2</v>
      </c>
      <c r="BY214" t="s">
        <v>197</v>
      </c>
      <c r="BZ214">
        <v>100</v>
      </c>
      <c r="CA214">
        <v>100</v>
      </c>
      <c r="CB214">
        <v>-2.278</v>
      </c>
      <c r="CC214">
        <v>0.111</v>
      </c>
      <c r="CD214">
        <v>2</v>
      </c>
      <c r="CE214">
        <v>520.99099999999999</v>
      </c>
      <c r="CF214">
        <v>424.959</v>
      </c>
      <c r="CG214">
        <v>42.999000000000002</v>
      </c>
      <c r="CH214">
        <v>41.754899999999999</v>
      </c>
      <c r="CI214">
        <v>29.9998</v>
      </c>
      <c r="CJ214">
        <v>41.467799999999997</v>
      </c>
      <c r="CK214">
        <v>41.489600000000003</v>
      </c>
      <c r="CL214">
        <v>19.9786</v>
      </c>
      <c r="CM214">
        <v>69.318600000000004</v>
      </c>
      <c r="CN214">
        <v>0</v>
      </c>
      <c r="CO214">
        <v>43</v>
      </c>
      <c r="CP214">
        <v>410</v>
      </c>
      <c r="CQ214">
        <v>17</v>
      </c>
      <c r="CR214">
        <v>97.798699999999997</v>
      </c>
      <c r="CS214">
        <v>104.136</v>
      </c>
    </row>
    <row r="215" spans="1:97" x14ac:dyDescent="0.25">
      <c r="A215">
        <v>199</v>
      </c>
      <c r="B215">
        <v>1589558680.5999999</v>
      </c>
      <c r="C215">
        <v>17250.299999952302</v>
      </c>
      <c r="D215" t="s">
        <v>677</v>
      </c>
      <c r="E215" t="s">
        <v>678</v>
      </c>
      <c r="F215">
        <v>1589558671.9709699</v>
      </c>
      <c r="G215">
        <f t="shared" si="87"/>
        <v>6.2711988757161601E-4</v>
      </c>
      <c r="H215">
        <f t="shared" si="88"/>
        <v>-6.5475248455456247</v>
      </c>
      <c r="I215">
        <f t="shared" si="89"/>
        <v>423.97106451612899</v>
      </c>
      <c r="J215">
        <f t="shared" si="90"/>
        <v>1350.5022769507684</v>
      </c>
      <c r="K215">
        <f t="shared" si="91"/>
        <v>137.8829485657624</v>
      </c>
      <c r="L215">
        <f t="shared" si="92"/>
        <v>43.28639905297991</v>
      </c>
      <c r="M215">
        <f t="shared" si="93"/>
        <v>1.0364141156584983E-2</v>
      </c>
      <c r="N215">
        <f t="shared" si="94"/>
        <v>2.7949472952326828</v>
      </c>
      <c r="O215">
        <f t="shared" si="95"/>
        <v>1.0342837437484174E-2</v>
      </c>
      <c r="P215">
        <f t="shared" si="96"/>
        <v>6.4661837657935184E-3</v>
      </c>
      <c r="Q215">
        <f t="shared" si="97"/>
        <v>-9.694399497774198E-3</v>
      </c>
      <c r="R215">
        <f t="shared" si="98"/>
        <v>40.776109423936425</v>
      </c>
      <c r="S215">
        <f t="shared" si="99"/>
        <v>40.930264516129</v>
      </c>
      <c r="T215">
        <f t="shared" si="100"/>
        <v>7.7901270638432676</v>
      </c>
      <c r="U215">
        <f t="shared" si="101"/>
        <v>24.28366611495235</v>
      </c>
      <c r="V215">
        <f t="shared" si="102"/>
        <v>1.8931869489346436</v>
      </c>
      <c r="W215">
        <f t="shared" si="103"/>
        <v>7.7961331702256382</v>
      </c>
      <c r="X215">
        <f t="shared" si="104"/>
        <v>5.8969401149086238</v>
      </c>
      <c r="Y215">
        <f t="shared" si="105"/>
        <v>-27.655987041908265</v>
      </c>
      <c r="Z215">
        <f t="shared" si="106"/>
        <v>2.1882798581017755</v>
      </c>
      <c r="AA215">
        <f t="shared" si="107"/>
        <v>0.19362888377017048</v>
      </c>
      <c r="AB215">
        <f t="shared" si="108"/>
        <v>-25.283772699534094</v>
      </c>
      <c r="AC215">
        <v>-1.2254528542380301E-3</v>
      </c>
      <c r="AD215">
        <v>2.36685820820954E-2</v>
      </c>
      <c r="AE215">
        <v>2.6833212773381199</v>
      </c>
      <c r="AF215">
        <v>0</v>
      </c>
      <c r="AG215">
        <v>0</v>
      </c>
      <c r="AH215">
        <f t="shared" si="109"/>
        <v>1</v>
      </c>
      <c r="AI215">
        <f t="shared" si="110"/>
        <v>0</v>
      </c>
      <c r="AJ215">
        <f t="shared" si="111"/>
        <v>51494.03538662447</v>
      </c>
      <c r="AK215">
        <f t="shared" si="112"/>
        <v>-5.0729458387096797E-2</v>
      </c>
      <c r="AL215">
        <f t="shared" si="113"/>
        <v>-2.4857434609677431E-2</v>
      </c>
      <c r="AM215">
        <f t="shared" si="114"/>
        <v>0.49</v>
      </c>
      <c r="AN215">
        <f t="shared" si="115"/>
        <v>0.39</v>
      </c>
      <c r="AO215">
        <v>11.13</v>
      </c>
      <c r="AP215">
        <v>0.5</v>
      </c>
      <c r="AQ215" t="s">
        <v>195</v>
      </c>
      <c r="AR215">
        <v>1589558671.9709699</v>
      </c>
      <c r="AS215">
        <v>423.97106451612899</v>
      </c>
      <c r="AT215">
        <v>409.98851612903201</v>
      </c>
      <c r="AU215">
        <v>18.542925806451599</v>
      </c>
      <c r="AV215">
        <v>17.1728806451613</v>
      </c>
      <c r="AW215">
        <v>500.01400000000001</v>
      </c>
      <c r="AX215">
        <v>101.95761290322601</v>
      </c>
      <c r="AY215">
        <v>0.13991845161290301</v>
      </c>
      <c r="AZ215">
        <v>40.944787096774199</v>
      </c>
      <c r="BA215">
        <v>40.930264516129</v>
      </c>
      <c r="BB215">
        <v>41.093625806451598</v>
      </c>
      <c r="BC215">
        <v>9995.22580645161</v>
      </c>
      <c r="BD215">
        <v>-5.0729458387096797E-2</v>
      </c>
      <c r="BE215">
        <v>0.282605</v>
      </c>
      <c r="BF215">
        <v>1589558621.5999999</v>
      </c>
      <c r="BG215" t="s">
        <v>668</v>
      </c>
      <c r="BH215">
        <v>34</v>
      </c>
      <c r="BI215">
        <v>-2.278</v>
      </c>
      <c r="BJ215">
        <v>0.111</v>
      </c>
      <c r="BK215">
        <v>410</v>
      </c>
      <c r="BL215">
        <v>17</v>
      </c>
      <c r="BM215">
        <v>7.0000000000000007E-2</v>
      </c>
      <c r="BN215">
        <v>7.0000000000000007E-2</v>
      </c>
      <c r="BO215">
        <v>13.9952254901961</v>
      </c>
      <c r="BP215">
        <v>-0.18971728506791</v>
      </c>
      <c r="BQ215">
        <v>4.9490505499172603E-2</v>
      </c>
      <c r="BR215">
        <v>0</v>
      </c>
      <c r="BS215">
        <v>1.3791113725490201</v>
      </c>
      <c r="BT215">
        <v>-0.12690591855203401</v>
      </c>
      <c r="BU215">
        <v>1.6112699293050401E-2</v>
      </c>
      <c r="BV215">
        <v>0</v>
      </c>
      <c r="BW215">
        <v>0</v>
      </c>
      <c r="BX215">
        <v>2</v>
      </c>
      <c r="BY215" t="s">
        <v>197</v>
      </c>
      <c r="BZ215">
        <v>100</v>
      </c>
      <c r="CA215">
        <v>100</v>
      </c>
      <c r="CB215">
        <v>-2.278</v>
      </c>
      <c r="CC215">
        <v>0.111</v>
      </c>
      <c r="CD215">
        <v>2</v>
      </c>
      <c r="CE215">
        <v>521.37800000000004</v>
      </c>
      <c r="CF215">
        <v>425.06</v>
      </c>
      <c r="CG215">
        <v>43</v>
      </c>
      <c r="CH215">
        <v>41.752299999999998</v>
      </c>
      <c r="CI215">
        <v>29.9998</v>
      </c>
      <c r="CJ215">
        <v>41.467799999999997</v>
      </c>
      <c r="CK215">
        <v>41.489600000000003</v>
      </c>
      <c r="CL215">
        <v>19.980499999999999</v>
      </c>
      <c r="CM215">
        <v>69.881799999999998</v>
      </c>
      <c r="CN215">
        <v>0</v>
      </c>
      <c r="CO215">
        <v>43</v>
      </c>
      <c r="CP215">
        <v>410</v>
      </c>
      <c r="CQ215">
        <v>17</v>
      </c>
      <c r="CR215">
        <v>97.800799999999995</v>
      </c>
      <c r="CS215">
        <v>104.136</v>
      </c>
    </row>
    <row r="216" spans="1:97" x14ac:dyDescent="0.25">
      <c r="A216">
        <v>200</v>
      </c>
      <c r="B216">
        <v>1589559039.5999999</v>
      </c>
      <c r="C216">
        <v>17609.299999952302</v>
      </c>
      <c r="D216" t="s">
        <v>681</v>
      </c>
      <c r="E216" t="s">
        <v>682</v>
      </c>
      <c r="F216">
        <v>1589559026.4258101</v>
      </c>
      <c r="G216">
        <f t="shared" si="87"/>
        <v>2.3348953214016329E-4</v>
      </c>
      <c r="H216">
        <f t="shared" si="88"/>
        <v>-5.4526809847975191</v>
      </c>
      <c r="I216">
        <f t="shared" si="89"/>
        <v>415.39416129032298</v>
      </c>
      <c r="J216">
        <f t="shared" si="90"/>
        <v>2471.5504963928893</v>
      </c>
      <c r="K216">
        <f t="shared" si="91"/>
        <v>252.32778246842312</v>
      </c>
      <c r="L216">
        <f t="shared" si="92"/>
        <v>42.408798736538422</v>
      </c>
      <c r="M216">
        <f t="shared" si="93"/>
        <v>3.9834649054730532E-3</v>
      </c>
      <c r="N216">
        <f t="shared" si="94"/>
        <v>2.7723920404329787</v>
      </c>
      <c r="O216">
        <f t="shared" si="95"/>
        <v>3.9802878806048702E-3</v>
      </c>
      <c r="P216">
        <f t="shared" si="96"/>
        <v>2.4879651506770468E-3</v>
      </c>
      <c r="Q216">
        <f t="shared" si="97"/>
        <v>-1.1977877377741928E-2</v>
      </c>
      <c r="R216">
        <f t="shared" si="98"/>
        <v>40.839710781924353</v>
      </c>
      <c r="S216">
        <f t="shared" si="99"/>
        <v>40.965606451612899</v>
      </c>
      <c r="T216">
        <f t="shared" si="100"/>
        <v>7.8047504322223658</v>
      </c>
      <c r="U216">
        <f t="shared" si="101"/>
        <v>27.080204163872313</v>
      </c>
      <c r="V216">
        <f t="shared" si="102"/>
        <v>2.1065357058104497</v>
      </c>
      <c r="W216">
        <f t="shared" si="103"/>
        <v>7.7788767509396335</v>
      </c>
      <c r="X216">
        <f t="shared" si="104"/>
        <v>5.6982147264119156</v>
      </c>
      <c r="Y216">
        <f t="shared" si="105"/>
        <v>-10.2968883673812</v>
      </c>
      <c r="Z216">
        <f t="shared" si="106"/>
        <v>-9.3521821879528453</v>
      </c>
      <c r="AA216">
        <f t="shared" si="107"/>
        <v>-0.83423022452826812</v>
      </c>
      <c r="AB216">
        <f t="shared" si="108"/>
        <v>-20.495278657240057</v>
      </c>
      <c r="AC216">
        <v>-1.22546122653667E-3</v>
      </c>
      <c r="AD216">
        <v>2.3668743785939798E-2</v>
      </c>
      <c r="AE216">
        <v>2.6833328030258898</v>
      </c>
      <c r="AF216">
        <v>0</v>
      </c>
      <c r="AG216">
        <v>0</v>
      </c>
      <c r="AH216">
        <f t="shared" si="109"/>
        <v>1</v>
      </c>
      <c r="AI216">
        <f t="shared" si="110"/>
        <v>0</v>
      </c>
      <c r="AJ216">
        <f t="shared" si="111"/>
        <v>51501.046633173508</v>
      </c>
      <c r="AK216">
        <f t="shared" si="112"/>
        <v>-6.2678583870967697E-2</v>
      </c>
      <c r="AL216">
        <f t="shared" si="113"/>
        <v>-3.0712506096774173E-2</v>
      </c>
      <c r="AM216">
        <f t="shared" si="114"/>
        <v>0.49</v>
      </c>
      <c r="AN216">
        <f t="shared" si="115"/>
        <v>0.39</v>
      </c>
      <c r="AO216">
        <v>5.12</v>
      </c>
      <c r="AP216">
        <v>0.5</v>
      </c>
      <c r="AQ216" t="s">
        <v>195</v>
      </c>
      <c r="AR216">
        <v>1589559026.4258101</v>
      </c>
      <c r="AS216">
        <v>415.39416129032298</v>
      </c>
      <c r="AT216">
        <v>409.91587096774202</v>
      </c>
      <c r="AU216">
        <v>20.633516129032301</v>
      </c>
      <c r="AV216">
        <v>20.399609677419399</v>
      </c>
      <c r="AW216">
        <v>500.541870967742</v>
      </c>
      <c r="AX216">
        <v>101.949096774194</v>
      </c>
      <c r="AY216">
        <v>0.143813258064516</v>
      </c>
      <c r="AZ216">
        <v>40.903035483871001</v>
      </c>
      <c r="BA216">
        <v>40.965606451612899</v>
      </c>
      <c r="BB216">
        <v>41.123070967742002</v>
      </c>
      <c r="BC216">
        <v>9996.1290322580608</v>
      </c>
      <c r="BD216">
        <v>-6.2678583870967697E-2</v>
      </c>
      <c r="BE216">
        <v>0.28719958064516099</v>
      </c>
      <c r="BF216">
        <v>1589559027.5999999</v>
      </c>
      <c r="BG216" t="s">
        <v>683</v>
      </c>
      <c r="BH216">
        <v>35</v>
      </c>
      <c r="BI216">
        <v>-2.355</v>
      </c>
      <c r="BJ216">
        <v>0.125</v>
      </c>
      <c r="BK216">
        <v>410</v>
      </c>
      <c r="BL216">
        <v>20</v>
      </c>
      <c r="BM216">
        <v>0.15</v>
      </c>
      <c r="BN216">
        <v>0.18</v>
      </c>
      <c r="BO216">
        <v>2.2295637698039199</v>
      </c>
      <c r="BP216">
        <v>20.793295279713401</v>
      </c>
      <c r="BQ216">
        <v>3.0176495656687599</v>
      </c>
      <c r="BR216">
        <v>0</v>
      </c>
      <c r="BS216">
        <v>8.8812671845098001E-2</v>
      </c>
      <c r="BT216">
        <v>0.96723297019148302</v>
      </c>
      <c r="BU216">
        <v>0.13673901941687999</v>
      </c>
      <c r="BV216">
        <v>0</v>
      </c>
      <c r="BW216">
        <v>0</v>
      </c>
      <c r="BX216">
        <v>2</v>
      </c>
      <c r="BY216" t="s">
        <v>197</v>
      </c>
      <c r="BZ216">
        <v>100</v>
      </c>
      <c r="CA216">
        <v>100</v>
      </c>
      <c r="CB216">
        <v>-2.355</v>
      </c>
      <c r="CC216">
        <v>0.125</v>
      </c>
      <c r="CD216">
        <v>2</v>
      </c>
      <c r="CE216">
        <v>520.15800000000002</v>
      </c>
      <c r="CF216">
        <v>428.23899999999998</v>
      </c>
      <c r="CG216">
        <v>42.999000000000002</v>
      </c>
      <c r="CH216">
        <v>41.797400000000003</v>
      </c>
      <c r="CI216">
        <v>30.0002</v>
      </c>
      <c r="CJ216">
        <v>41.549300000000002</v>
      </c>
      <c r="CK216">
        <v>41.567999999999998</v>
      </c>
      <c r="CL216">
        <v>20.043800000000001</v>
      </c>
      <c r="CM216">
        <v>100</v>
      </c>
      <c r="CN216">
        <v>0</v>
      </c>
      <c r="CO216">
        <v>43</v>
      </c>
      <c r="CP216">
        <v>410</v>
      </c>
      <c r="CQ216">
        <v>17</v>
      </c>
      <c r="CR216">
        <v>97.793499999999995</v>
      </c>
      <c r="CS216">
        <v>104.125</v>
      </c>
    </row>
    <row r="217" spans="1:97" x14ac:dyDescent="0.25">
      <c r="A217">
        <v>201</v>
      </c>
      <c r="B217">
        <v>1589559044.5999999</v>
      </c>
      <c r="C217">
        <v>17614.299999952302</v>
      </c>
      <c r="D217" t="s">
        <v>684</v>
      </c>
      <c r="E217" t="s">
        <v>685</v>
      </c>
      <c r="F217">
        <v>1589559036.25806</v>
      </c>
      <c r="G217">
        <f t="shared" si="87"/>
        <v>2.5688113929370427E-4</v>
      </c>
      <c r="H217">
        <f t="shared" si="88"/>
        <v>-5.8676713486728858</v>
      </c>
      <c r="I217">
        <f t="shared" si="89"/>
        <v>415.80367741935498</v>
      </c>
      <c r="J217">
        <f t="shared" si="90"/>
        <v>2418.840998815589</v>
      </c>
      <c r="K217">
        <f t="shared" si="91"/>
        <v>246.94290475466957</v>
      </c>
      <c r="L217">
        <f t="shared" si="92"/>
        <v>42.449986567900645</v>
      </c>
      <c r="M217">
        <f t="shared" si="93"/>
        <v>4.3995112320343067E-3</v>
      </c>
      <c r="N217">
        <f t="shared" si="94"/>
        <v>2.7734087987188629</v>
      </c>
      <c r="O217">
        <f t="shared" si="95"/>
        <v>4.3956376806121508E-3</v>
      </c>
      <c r="P217">
        <f t="shared" si="96"/>
        <v>2.7476212814020514E-3</v>
      </c>
      <c r="Q217">
        <f t="shared" si="97"/>
        <v>-1.1595293328387098E-2</v>
      </c>
      <c r="R217">
        <f t="shared" si="98"/>
        <v>40.823118707178452</v>
      </c>
      <c r="S217">
        <f t="shared" si="99"/>
        <v>40.955248387096802</v>
      </c>
      <c r="T217">
        <f t="shared" si="100"/>
        <v>7.8004621332920792</v>
      </c>
      <c r="U217">
        <f t="shared" si="101"/>
        <v>27.32267776500445</v>
      </c>
      <c r="V217">
        <f t="shared" si="102"/>
        <v>2.124237846426198</v>
      </c>
      <c r="W217">
        <f t="shared" si="103"/>
        <v>7.7746327233964365</v>
      </c>
      <c r="X217">
        <f t="shared" si="104"/>
        <v>5.6762242868658817</v>
      </c>
      <c r="Y217">
        <f t="shared" si="105"/>
        <v>-11.328458242852358</v>
      </c>
      <c r="Z217">
        <f t="shared" si="106"/>
        <v>-9.3440363020250281</v>
      </c>
      <c r="AA217">
        <f t="shared" si="107"/>
        <v>-0.83311586588580056</v>
      </c>
      <c r="AB217">
        <f t="shared" si="108"/>
        <v>-21.517205704091573</v>
      </c>
      <c r="AC217">
        <v>-1.226162897963E-3</v>
      </c>
      <c r="AD217">
        <v>2.3682295974170701E-2</v>
      </c>
      <c r="AE217">
        <v>2.6842985680034701</v>
      </c>
      <c r="AF217">
        <v>0</v>
      </c>
      <c r="AG217">
        <v>0</v>
      </c>
      <c r="AH217">
        <f t="shared" si="109"/>
        <v>1</v>
      </c>
      <c r="AI217">
        <f t="shared" si="110"/>
        <v>0</v>
      </c>
      <c r="AJ217">
        <f t="shared" si="111"/>
        <v>51531.007105984849</v>
      </c>
      <c r="AK217">
        <f t="shared" si="112"/>
        <v>-6.0676574193548397E-2</v>
      </c>
      <c r="AL217">
        <f t="shared" si="113"/>
        <v>-2.9731521354838714E-2</v>
      </c>
      <c r="AM217">
        <f t="shared" si="114"/>
        <v>0.49</v>
      </c>
      <c r="AN217">
        <f t="shared" si="115"/>
        <v>0.39</v>
      </c>
      <c r="AO217">
        <v>5.12</v>
      </c>
      <c r="AP217">
        <v>0.5</v>
      </c>
      <c r="AQ217" t="s">
        <v>195</v>
      </c>
      <c r="AR217">
        <v>1589559036.25806</v>
      </c>
      <c r="AS217">
        <v>415.80367741935498</v>
      </c>
      <c r="AT217">
        <v>409.91103225806398</v>
      </c>
      <c r="AU217">
        <v>20.8072129032258</v>
      </c>
      <c r="AV217">
        <v>20.549922580645202</v>
      </c>
      <c r="AW217">
        <v>500.54938709677401</v>
      </c>
      <c r="AX217">
        <v>101.948580645161</v>
      </c>
      <c r="AY217">
        <v>0.142836225806452</v>
      </c>
      <c r="AZ217">
        <v>40.892754838709699</v>
      </c>
      <c r="BA217">
        <v>40.955248387096802</v>
      </c>
      <c r="BB217">
        <v>41.115848387096797</v>
      </c>
      <c r="BC217">
        <v>10001.9032258065</v>
      </c>
      <c r="BD217">
        <v>-6.0676574193548397E-2</v>
      </c>
      <c r="BE217">
        <v>0.292450516129032</v>
      </c>
      <c r="BF217">
        <v>1589559027.5999999</v>
      </c>
      <c r="BG217" t="s">
        <v>683</v>
      </c>
      <c r="BH217">
        <v>35</v>
      </c>
      <c r="BI217">
        <v>-2.355</v>
      </c>
      <c r="BJ217">
        <v>0.125</v>
      </c>
      <c r="BK217">
        <v>410</v>
      </c>
      <c r="BL217">
        <v>20</v>
      </c>
      <c r="BM217">
        <v>0.15</v>
      </c>
      <c r="BN217">
        <v>0.18</v>
      </c>
      <c r="BO217">
        <v>3.6099748325490202</v>
      </c>
      <c r="BP217">
        <v>24.7225705571215</v>
      </c>
      <c r="BQ217">
        <v>3.3240177101961699</v>
      </c>
      <c r="BR217">
        <v>0</v>
      </c>
      <c r="BS217">
        <v>0.15378427772745101</v>
      </c>
      <c r="BT217">
        <v>1.1300125664034</v>
      </c>
      <c r="BU217">
        <v>0.149952806188168</v>
      </c>
      <c r="BV217">
        <v>0</v>
      </c>
      <c r="BW217">
        <v>0</v>
      </c>
      <c r="BX217">
        <v>2</v>
      </c>
      <c r="BY217" t="s">
        <v>197</v>
      </c>
      <c r="BZ217">
        <v>100</v>
      </c>
      <c r="CA217">
        <v>100</v>
      </c>
      <c r="CB217">
        <v>-2.355</v>
      </c>
      <c r="CC217">
        <v>0.125</v>
      </c>
      <c r="CD217">
        <v>2</v>
      </c>
      <c r="CE217">
        <v>520.779</v>
      </c>
      <c r="CF217">
        <v>428.565</v>
      </c>
      <c r="CG217">
        <v>42.998699999999999</v>
      </c>
      <c r="CH217">
        <v>41.797400000000003</v>
      </c>
      <c r="CI217">
        <v>30.0001</v>
      </c>
      <c r="CJ217">
        <v>41.541800000000002</v>
      </c>
      <c r="CK217">
        <v>41.562800000000003</v>
      </c>
      <c r="CL217">
        <v>20.0427</v>
      </c>
      <c r="CM217">
        <v>100</v>
      </c>
      <c r="CN217">
        <v>0</v>
      </c>
      <c r="CO217">
        <v>43</v>
      </c>
      <c r="CP217">
        <v>410</v>
      </c>
      <c r="CQ217">
        <v>17</v>
      </c>
      <c r="CR217">
        <v>97.794300000000007</v>
      </c>
      <c r="CS217">
        <v>104.125</v>
      </c>
    </row>
    <row r="218" spans="1:97" x14ac:dyDescent="0.25">
      <c r="A218">
        <v>202</v>
      </c>
      <c r="B218">
        <v>1589559049.5999999</v>
      </c>
      <c r="C218">
        <v>17619.299999952302</v>
      </c>
      <c r="D218" t="s">
        <v>686</v>
      </c>
      <c r="E218" t="s">
        <v>687</v>
      </c>
      <c r="F218">
        <v>1589559041.03548</v>
      </c>
      <c r="G218">
        <f t="shared" si="87"/>
        <v>3.1394704604158512E-4</v>
      </c>
      <c r="H218">
        <f t="shared" si="88"/>
        <v>-7.1080398298646577</v>
      </c>
      <c r="I218">
        <f t="shared" si="89"/>
        <v>417.09383870967702</v>
      </c>
      <c r="J218">
        <f t="shared" si="90"/>
        <v>2397.1873349032016</v>
      </c>
      <c r="K218">
        <f t="shared" si="91"/>
        <v>244.72580015298925</v>
      </c>
      <c r="L218">
        <f t="shared" si="92"/>
        <v>42.58057846831953</v>
      </c>
      <c r="M218">
        <f t="shared" si="93"/>
        <v>5.3916140590810104E-3</v>
      </c>
      <c r="N218">
        <f t="shared" si="94"/>
        <v>2.7729786089836854</v>
      </c>
      <c r="O218">
        <f t="shared" si="95"/>
        <v>5.3857968825359419E-3</v>
      </c>
      <c r="P218">
        <f t="shared" si="96"/>
        <v>3.3666451670522658E-3</v>
      </c>
      <c r="Q218">
        <f t="shared" si="97"/>
        <v>-1.0974437785161299E-2</v>
      </c>
      <c r="R218">
        <f t="shared" si="98"/>
        <v>40.802488529988125</v>
      </c>
      <c r="S218">
        <f t="shared" si="99"/>
        <v>40.950667741935497</v>
      </c>
      <c r="T218">
        <f t="shared" si="100"/>
        <v>7.7985663705904411</v>
      </c>
      <c r="U218">
        <f t="shared" si="101"/>
        <v>27.49735659188249</v>
      </c>
      <c r="V218">
        <f t="shared" si="102"/>
        <v>2.1372320818400348</v>
      </c>
      <c r="W218">
        <f t="shared" si="103"/>
        <v>7.772500148145034</v>
      </c>
      <c r="X218">
        <f t="shared" si="104"/>
        <v>5.6613342887504068</v>
      </c>
      <c r="Y218">
        <f t="shared" si="105"/>
        <v>-13.845064730433904</v>
      </c>
      <c r="Z218">
        <f t="shared" si="106"/>
        <v>-9.4303560297401798</v>
      </c>
      <c r="AA218">
        <f t="shared" si="107"/>
        <v>-0.84090341766250742</v>
      </c>
      <c r="AB218">
        <f t="shared" si="108"/>
        <v>-24.127298615621754</v>
      </c>
      <c r="AC218">
        <v>-1.2258659899877201E-3</v>
      </c>
      <c r="AD218">
        <v>2.3676561448554598E-2</v>
      </c>
      <c r="AE218">
        <v>2.6838899557750202</v>
      </c>
      <c r="AF218">
        <v>0</v>
      </c>
      <c r="AG218">
        <v>0</v>
      </c>
      <c r="AH218">
        <f t="shared" si="109"/>
        <v>1</v>
      </c>
      <c r="AI218">
        <f t="shared" si="110"/>
        <v>0</v>
      </c>
      <c r="AJ218">
        <f t="shared" si="111"/>
        <v>51519.880203164706</v>
      </c>
      <c r="AK218">
        <f t="shared" si="112"/>
        <v>-5.7427722580645199E-2</v>
      </c>
      <c r="AL218">
        <f t="shared" si="113"/>
        <v>-2.8139584064516148E-2</v>
      </c>
      <c r="AM218">
        <f t="shared" si="114"/>
        <v>0.49</v>
      </c>
      <c r="AN218">
        <f t="shared" si="115"/>
        <v>0.39</v>
      </c>
      <c r="AO218">
        <v>5.12</v>
      </c>
      <c r="AP218">
        <v>0.5</v>
      </c>
      <c r="AQ218" t="s">
        <v>195</v>
      </c>
      <c r="AR218">
        <v>1589559041.03548</v>
      </c>
      <c r="AS218">
        <v>417.09383870967702</v>
      </c>
      <c r="AT218">
        <v>409.95090322580597</v>
      </c>
      <c r="AU218">
        <v>20.935045161290301</v>
      </c>
      <c r="AV218">
        <v>20.620364516129001</v>
      </c>
      <c r="AW218">
        <v>500.11264516129</v>
      </c>
      <c r="AX218">
        <v>101.948225806452</v>
      </c>
      <c r="AY218">
        <v>0.140499838709677</v>
      </c>
      <c r="AZ218">
        <v>40.887587096774197</v>
      </c>
      <c r="BA218">
        <v>40.950667741935497</v>
      </c>
      <c r="BB218">
        <v>41.115329032258103</v>
      </c>
      <c r="BC218">
        <v>9999.5161290322594</v>
      </c>
      <c r="BD218">
        <v>-5.7427722580645199E-2</v>
      </c>
      <c r="BE218">
        <v>0.292450516129032</v>
      </c>
      <c r="BF218">
        <v>1589559027.5999999</v>
      </c>
      <c r="BG218" t="s">
        <v>683</v>
      </c>
      <c r="BH218">
        <v>35</v>
      </c>
      <c r="BI218">
        <v>-2.355</v>
      </c>
      <c r="BJ218">
        <v>0.125</v>
      </c>
      <c r="BK218">
        <v>410</v>
      </c>
      <c r="BL218">
        <v>20</v>
      </c>
      <c r="BM218">
        <v>0.15</v>
      </c>
      <c r="BN218">
        <v>0.18</v>
      </c>
      <c r="BO218">
        <v>4.9908732972549004</v>
      </c>
      <c r="BP218">
        <v>20.884646635865099</v>
      </c>
      <c r="BQ218">
        <v>3.0201338173693402</v>
      </c>
      <c r="BR218">
        <v>0</v>
      </c>
      <c r="BS218">
        <v>0.218577293413726</v>
      </c>
      <c r="BT218">
        <v>0.93994722542877096</v>
      </c>
      <c r="BU218">
        <v>0.13421319426332301</v>
      </c>
      <c r="BV218">
        <v>0</v>
      </c>
      <c r="BW218">
        <v>0</v>
      </c>
      <c r="BX218">
        <v>2</v>
      </c>
      <c r="BY218" t="s">
        <v>197</v>
      </c>
      <c r="BZ218">
        <v>100</v>
      </c>
      <c r="CA218">
        <v>100</v>
      </c>
      <c r="CB218">
        <v>-2.355</v>
      </c>
      <c r="CC218">
        <v>0.125</v>
      </c>
      <c r="CD218">
        <v>2</v>
      </c>
      <c r="CE218">
        <v>520.48599999999999</v>
      </c>
      <c r="CF218">
        <v>428.59199999999998</v>
      </c>
      <c r="CG218">
        <v>42.9985</v>
      </c>
      <c r="CH218">
        <v>41.799900000000001</v>
      </c>
      <c r="CI218">
        <v>30.0001</v>
      </c>
      <c r="CJ218">
        <v>41.539200000000001</v>
      </c>
      <c r="CK218">
        <v>41.560899999999997</v>
      </c>
      <c r="CL218">
        <v>20.044699999999999</v>
      </c>
      <c r="CM218">
        <v>100</v>
      </c>
      <c r="CN218">
        <v>0</v>
      </c>
      <c r="CO218">
        <v>43</v>
      </c>
      <c r="CP218">
        <v>410</v>
      </c>
      <c r="CQ218">
        <v>17</v>
      </c>
      <c r="CR218">
        <v>97.792199999999994</v>
      </c>
      <c r="CS218">
        <v>104.124</v>
      </c>
    </row>
    <row r="219" spans="1:97" x14ac:dyDescent="0.25">
      <c r="A219">
        <v>203</v>
      </c>
      <c r="B219">
        <v>1589559054.5999999</v>
      </c>
      <c r="C219">
        <v>17624.299999952302</v>
      </c>
      <c r="D219" t="s">
        <v>688</v>
      </c>
      <c r="E219" t="s">
        <v>689</v>
      </c>
      <c r="F219">
        <v>1589559045.9709699</v>
      </c>
      <c r="G219">
        <f t="shared" si="87"/>
        <v>3.1623514082914229E-4</v>
      </c>
      <c r="H219">
        <f t="shared" si="88"/>
        <v>-7.1195546953527336</v>
      </c>
      <c r="I219">
        <f t="shared" si="89"/>
        <v>417.12070967741897</v>
      </c>
      <c r="J219">
        <f t="shared" si="90"/>
        <v>2383.1739777674939</v>
      </c>
      <c r="K219">
        <f t="shared" si="91"/>
        <v>243.29459581994206</v>
      </c>
      <c r="L219">
        <f t="shared" si="92"/>
        <v>42.583216926597338</v>
      </c>
      <c r="M219">
        <f t="shared" si="93"/>
        <v>5.438721297296569E-3</v>
      </c>
      <c r="N219">
        <f t="shared" si="94"/>
        <v>2.7720720136916506</v>
      </c>
      <c r="O219">
        <f t="shared" si="95"/>
        <v>5.4328001524932244E-3</v>
      </c>
      <c r="P219">
        <f t="shared" si="96"/>
        <v>3.3960315375459174E-3</v>
      </c>
      <c r="Q219">
        <f t="shared" si="97"/>
        <v>-1.1401034630322578E-2</v>
      </c>
      <c r="R219">
        <f t="shared" si="98"/>
        <v>40.798672495736852</v>
      </c>
      <c r="S219">
        <f t="shared" si="99"/>
        <v>40.948809677419398</v>
      </c>
      <c r="T219">
        <f t="shared" si="100"/>
        <v>7.7977974989521268</v>
      </c>
      <c r="U219">
        <f t="shared" si="101"/>
        <v>27.598735846681478</v>
      </c>
      <c r="V219">
        <f t="shared" si="102"/>
        <v>2.1447510736541973</v>
      </c>
      <c r="W219">
        <f t="shared" si="103"/>
        <v>7.7711931646756423</v>
      </c>
      <c r="X219">
        <f t="shared" si="104"/>
        <v>5.65304642529793</v>
      </c>
      <c r="Y219">
        <f t="shared" si="105"/>
        <v>-13.945969710565175</v>
      </c>
      <c r="Z219">
        <f t="shared" si="106"/>
        <v>-9.6230014778571498</v>
      </c>
      <c r="AA219">
        <f t="shared" si="107"/>
        <v>-0.85834160240743329</v>
      </c>
      <c r="AB219">
        <f t="shared" si="108"/>
        <v>-24.438713825460081</v>
      </c>
      <c r="AC219">
        <v>-1.2252404270318401E-3</v>
      </c>
      <c r="AD219">
        <v>2.3664479230852398E-2</v>
      </c>
      <c r="AE219">
        <v>2.68302882268007</v>
      </c>
      <c r="AF219">
        <v>0</v>
      </c>
      <c r="AG219">
        <v>0</v>
      </c>
      <c r="AH219">
        <f t="shared" si="109"/>
        <v>1</v>
      </c>
      <c r="AI219">
        <f t="shared" si="110"/>
        <v>0</v>
      </c>
      <c r="AJ219">
        <f t="shared" si="111"/>
        <v>51495.176890044037</v>
      </c>
      <c r="AK219">
        <f t="shared" si="112"/>
        <v>-5.9660045161290302E-2</v>
      </c>
      <c r="AL219">
        <f t="shared" si="113"/>
        <v>-2.9233422129032249E-2</v>
      </c>
      <c r="AM219">
        <f t="shared" si="114"/>
        <v>0.49</v>
      </c>
      <c r="AN219">
        <f t="shared" si="115"/>
        <v>0.39</v>
      </c>
      <c r="AO219">
        <v>5.12</v>
      </c>
      <c r="AP219">
        <v>0.5</v>
      </c>
      <c r="AQ219" t="s">
        <v>195</v>
      </c>
      <c r="AR219">
        <v>1589559045.9709699</v>
      </c>
      <c r="AS219">
        <v>417.12070967741897</v>
      </c>
      <c r="AT219">
        <v>409.965483870968</v>
      </c>
      <c r="AU219">
        <v>21.008748387096801</v>
      </c>
      <c r="AV219">
        <v>20.691732258064501</v>
      </c>
      <c r="AW219">
        <v>500.00867741935502</v>
      </c>
      <c r="AX219">
        <v>101.94799999999999</v>
      </c>
      <c r="AY219">
        <v>0.140474483870968</v>
      </c>
      <c r="AZ219">
        <v>40.884419354838698</v>
      </c>
      <c r="BA219">
        <v>40.948809677419398</v>
      </c>
      <c r="BB219">
        <v>41.114370967741898</v>
      </c>
      <c r="BC219">
        <v>9994.4354838709696</v>
      </c>
      <c r="BD219">
        <v>-5.9660045161290302E-2</v>
      </c>
      <c r="BE219">
        <v>0.291502419354839</v>
      </c>
      <c r="BF219">
        <v>1589559027.5999999</v>
      </c>
      <c r="BG219" t="s">
        <v>683</v>
      </c>
      <c r="BH219">
        <v>35</v>
      </c>
      <c r="BI219">
        <v>-2.355</v>
      </c>
      <c r="BJ219">
        <v>0.125</v>
      </c>
      <c r="BK219">
        <v>410</v>
      </c>
      <c r="BL219">
        <v>20</v>
      </c>
      <c r="BM219">
        <v>0.15</v>
      </c>
      <c r="BN219">
        <v>0.18</v>
      </c>
      <c r="BO219">
        <v>6.3865570470588198</v>
      </c>
      <c r="BP219">
        <v>9.4129141073658698</v>
      </c>
      <c r="BQ219">
        <v>1.82956938190701</v>
      </c>
      <c r="BR219">
        <v>0</v>
      </c>
      <c r="BS219">
        <v>0.28090122411764701</v>
      </c>
      <c r="BT219">
        <v>0.43758421529567099</v>
      </c>
      <c r="BU219">
        <v>8.2049514579645599E-2</v>
      </c>
      <c r="BV219">
        <v>0</v>
      </c>
      <c r="BW219">
        <v>0</v>
      </c>
      <c r="BX219">
        <v>2</v>
      </c>
      <c r="BY219" t="s">
        <v>197</v>
      </c>
      <c r="BZ219">
        <v>100</v>
      </c>
      <c r="CA219">
        <v>100</v>
      </c>
      <c r="CB219">
        <v>-2.355</v>
      </c>
      <c r="CC219">
        <v>0.125</v>
      </c>
      <c r="CD219">
        <v>2</v>
      </c>
      <c r="CE219">
        <v>520.803</v>
      </c>
      <c r="CF219">
        <v>428.745</v>
      </c>
      <c r="CG219">
        <v>42.998699999999999</v>
      </c>
      <c r="CH219">
        <v>41.801600000000001</v>
      </c>
      <c r="CI219">
        <v>30.0001</v>
      </c>
      <c r="CJ219">
        <v>41.539200000000001</v>
      </c>
      <c r="CK219">
        <v>41.560899999999997</v>
      </c>
      <c r="CL219">
        <v>20.048400000000001</v>
      </c>
      <c r="CM219">
        <v>100</v>
      </c>
      <c r="CN219">
        <v>0</v>
      </c>
      <c r="CO219">
        <v>43</v>
      </c>
      <c r="CP219">
        <v>410</v>
      </c>
      <c r="CQ219">
        <v>17</v>
      </c>
      <c r="CR219">
        <v>97.791799999999995</v>
      </c>
      <c r="CS219">
        <v>104.125</v>
      </c>
    </row>
    <row r="220" spans="1:97" x14ac:dyDescent="0.25">
      <c r="A220">
        <v>204</v>
      </c>
      <c r="B220">
        <v>1589559059.5999999</v>
      </c>
      <c r="C220">
        <v>17629.299999952302</v>
      </c>
      <c r="D220" t="s">
        <v>690</v>
      </c>
      <c r="E220" t="s">
        <v>691</v>
      </c>
      <c r="F220">
        <v>1589559050.9709699</v>
      </c>
      <c r="G220">
        <f t="shared" si="87"/>
        <v>3.1725979939289906E-4</v>
      </c>
      <c r="H220">
        <f t="shared" si="88"/>
        <v>-7.121029966875235</v>
      </c>
      <c r="I220">
        <f t="shared" si="89"/>
        <v>417.11838709677397</v>
      </c>
      <c r="J220">
        <f t="shared" si="90"/>
        <v>2374.9189306317103</v>
      </c>
      <c r="K220">
        <f t="shared" si="91"/>
        <v>242.45156198349099</v>
      </c>
      <c r="L220">
        <f t="shared" si="92"/>
        <v>42.58292911781507</v>
      </c>
      <c r="M220">
        <f t="shared" si="93"/>
        <v>5.4627755061018085E-3</v>
      </c>
      <c r="N220">
        <f t="shared" si="94"/>
        <v>2.771458667763532</v>
      </c>
      <c r="O220">
        <f t="shared" si="95"/>
        <v>5.456800580378127E-3</v>
      </c>
      <c r="P220">
        <f t="shared" si="96"/>
        <v>3.4110366294808681E-3</v>
      </c>
      <c r="Q220">
        <f t="shared" si="97"/>
        <v>-1.128814323E-2</v>
      </c>
      <c r="R220">
        <f t="shared" si="98"/>
        <v>40.798549081460962</v>
      </c>
      <c r="S220">
        <f t="shared" si="99"/>
        <v>40.950099999999999</v>
      </c>
      <c r="T220">
        <f t="shared" si="100"/>
        <v>7.7983314306221905</v>
      </c>
      <c r="U220">
        <f t="shared" si="101"/>
        <v>27.693693186063424</v>
      </c>
      <c r="V220">
        <f t="shared" si="102"/>
        <v>2.1521499256625294</v>
      </c>
      <c r="W220">
        <f t="shared" si="103"/>
        <v>7.7712636996555498</v>
      </c>
      <c r="X220">
        <f t="shared" si="104"/>
        <v>5.6461815049596611</v>
      </c>
      <c r="Y220">
        <f t="shared" si="105"/>
        <v>-13.991157153226849</v>
      </c>
      <c r="Z220">
        <f t="shared" si="106"/>
        <v>-9.7881205705739411</v>
      </c>
      <c r="AA220">
        <f t="shared" si="107"/>
        <v>-0.8732690237204721</v>
      </c>
      <c r="AB220">
        <f t="shared" si="108"/>
        <v>-24.663834890751261</v>
      </c>
      <c r="AC220">
        <v>-1.2248173255348599E-3</v>
      </c>
      <c r="AD220">
        <v>2.3656307384440099E-2</v>
      </c>
      <c r="AE220">
        <v>2.6824462252536998</v>
      </c>
      <c r="AF220">
        <v>0</v>
      </c>
      <c r="AG220">
        <v>0</v>
      </c>
      <c r="AH220">
        <f t="shared" si="109"/>
        <v>1</v>
      </c>
      <c r="AI220">
        <f t="shared" si="110"/>
        <v>0</v>
      </c>
      <c r="AJ220">
        <f t="shared" si="111"/>
        <v>51478.086734631877</v>
      </c>
      <c r="AK220">
        <f t="shared" si="112"/>
        <v>-5.9069299999999998E-2</v>
      </c>
      <c r="AL220">
        <f t="shared" si="113"/>
        <v>-2.8943956999999999E-2</v>
      </c>
      <c r="AM220">
        <f t="shared" si="114"/>
        <v>0.49</v>
      </c>
      <c r="AN220">
        <f t="shared" si="115"/>
        <v>0.39</v>
      </c>
      <c r="AO220">
        <v>5.12</v>
      </c>
      <c r="AP220">
        <v>0.5</v>
      </c>
      <c r="AQ220" t="s">
        <v>195</v>
      </c>
      <c r="AR220">
        <v>1589559050.9709699</v>
      </c>
      <c r="AS220">
        <v>417.11838709677397</v>
      </c>
      <c r="AT220">
        <v>409.96209677419398</v>
      </c>
      <c r="AU220">
        <v>21.081248387096799</v>
      </c>
      <c r="AV220">
        <v>20.763229032258099</v>
      </c>
      <c r="AW220">
        <v>500.00932258064501</v>
      </c>
      <c r="AX220">
        <v>101.947838709677</v>
      </c>
      <c r="AY220">
        <v>0.14051422580645201</v>
      </c>
      <c r="AZ220">
        <v>40.8845903225806</v>
      </c>
      <c r="BA220">
        <v>40.950099999999999</v>
      </c>
      <c r="BB220">
        <v>41.115225806451598</v>
      </c>
      <c r="BC220">
        <v>9991</v>
      </c>
      <c r="BD220">
        <v>-5.9069299999999998E-2</v>
      </c>
      <c r="BE220">
        <v>0.28333429032258101</v>
      </c>
      <c r="BF220">
        <v>1589559027.5999999</v>
      </c>
      <c r="BG220" t="s">
        <v>683</v>
      </c>
      <c r="BH220">
        <v>35</v>
      </c>
      <c r="BI220">
        <v>-2.355</v>
      </c>
      <c r="BJ220">
        <v>0.125</v>
      </c>
      <c r="BK220">
        <v>410</v>
      </c>
      <c r="BL220">
        <v>20</v>
      </c>
      <c r="BM220">
        <v>0.15</v>
      </c>
      <c r="BN220">
        <v>0.18</v>
      </c>
      <c r="BO220">
        <v>7.1700417647058803</v>
      </c>
      <c r="BP220">
        <v>-8.0712977375514E-2</v>
      </c>
      <c r="BQ220">
        <v>4.6496721609326601E-2</v>
      </c>
      <c r="BR220">
        <v>1</v>
      </c>
      <c r="BS220">
        <v>0.31699825490196099</v>
      </c>
      <c r="BT220">
        <v>1.34572778280545E-2</v>
      </c>
      <c r="BU220">
        <v>2.2152920742513102E-3</v>
      </c>
      <c r="BV220">
        <v>1</v>
      </c>
      <c r="BW220">
        <v>2</v>
      </c>
      <c r="BX220">
        <v>2</v>
      </c>
      <c r="BY220" t="s">
        <v>200</v>
      </c>
      <c r="BZ220">
        <v>100</v>
      </c>
      <c r="CA220">
        <v>100</v>
      </c>
      <c r="CB220">
        <v>-2.355</v>
      </c>
      <c r="CC220">
        <v>0.125</v>
      </c>
      <c r="CD220">
        <v>2</v>
      </c>
      <c r="CE220">
        <v>520.54100000000005</v>
      </c>
      <c r="CF220">
        <v>428.923</v>
      </c>
      <c r="CG220">
        <v>42.998899999999999</v>
      </c>
      <c r="CH220">
        <v>41.801600000000001</v>
      </c>
      <c r="CI220">
        <v>30</v>
      </c>
      <c r="CJ220">
        <v>41.539200000000001</v>
      </c>
      <c r="CK220">
        <v>41.560899999999997</v>
      </c>
      <c r="CL220">
        <v>20.048200000000001</v>
      </c>
      <c r="CM220">
        <v>100</v>
      </c>
      <c r="CN220">
        <v>0</v>
      </c>
      <c r="CO220">
        <v>43</v>
      </c>
      <c r="CP220">
        <v>410</v>
      </c>
      <c r="CQ220">
        <v>17</v>
      </c>
      <c r="CR220">
        <v>97.7928</v>
      </c>
      <c r="CS220">
        <v>104.125</v>
      </c>
    </row>
    <row r="221" spans="1:97" x14ac:dyDescent="0.25">
      <c r="A221">
        <v>205</v>
      </c>
      <c r="B221">
        <v>1589559064.5999999</v>
      </c>
      <c r="C221">
        <v>17634.299999952302</v>
      </c>
      <c r="D221" t="s">
        <v>692</v>
      </c>
      <c r="E221" t="s">
        <v>693</v>
      </c>
      <c r="F221">
        <v>1589559055.9709699</v>
      </c>
      <c r="G221">
        <f t="shared" si="87"/>
        <v>3.1880114615224456E-4</v>
      </c>
      <c r="H221">
        <f t="shared" si="88"/>
        <v>-7.1140929190834914</v>
      </c>
      <c r="I221">
        <f t="shared" si="89"/>
        <v>417.11264516129</v>
      </c>
      <c r="J221">
        <f t="shared" si="90"/>
        <v>2361.1685355345262</v>
      </c>
      <c r="K221">
        <f t="shared" si="91"/>
        <v>241.04803666699036</v>
      </c>
      <c r="L221">
        <f t="shared" si="92"/>
        <v>42.582383541013336</v>
      </c>
      <c r="M221">
        <f t="shared" si="93"/>
        <v>5.4957446886145771E-3</v>
      </c>
      <c r="N221">
        <f t="shared" si="94"/>
        <v>2.7732142106659681</v>
      </c>
      <c r="O221">
        <f t="shared" si="95"/>
        <v>5.4897012916568597E-3</v>
      </c>
      <c r="P221">
        <f t="shared" si="96"/>
        <v>3.4316057165584748E-3</v>
      </c>
      <c r="Q221">
        <f t="shared" si="97"/>
        <v>-1.19029834383871E-2</v>
      </c>
      <c r="R221">
        <f t="shared" si="98"/>
        <v>40.804365394898369</v>
      </c>
      <c r="S221">
        <f t="shared" si="99"/>
        <v>40.951512903225797</v>
      </c>
      <c r="T221">
        <f t="shared" si="100"/>
        <v>7.7989161221285066</v>
      </c>
      <c r="U221">
        <f t="shared" si="101"/>
        <v>27.77956329775153</v>
      </c>
      <c r="V221">
        <f t="shared" si="102"/>
        <v>2.159532314344903</v>
      </c>
      <c r="W221">
        <f t="shared" si="103"/>
        <v>7.7738166406658191</v>
      </c>
      <c r="X221">
        <f t="shared" si="104"/>
        <v>5.639383807783604</v>
      </c>
      <c r="Y221">
        <f t="shared" si="105"/>
        <v>-14.059130545313986</v>
      </c>
      <c r="Z221">
        <f t="shared" si="106"/>
        <v>-9.0805333153746695</v>
      </c>
      <c r="AA221">
        <f t="shared" si="107"/>
        <v>-0.80965660101579306</v>
      </c>
      <c r="AB221">
        <f t="shared" si="108"/>
        <v>-23.961223445142835</v>
      </c>
      <c r="AC221">
        <v>-1.22602859166699E-3</v>
      </c>
      <c r="AD221">
        <v>2.3679701962022199E-2</v>
      </c>
      <c r="AE221">
        <v>2.6841137405338098</v>
      </c>
      <c r="AF221">
        <v>0</v>
      </c>
      <c r="AG221">
        <v>0</v>
      </c>
      <c r="AH221">
        <f t="shared" si="109"/>
        <v>1</v>
      </c>
      <c r="AI221">
        <f t="shared" si="110"/>
        <v>0</v>
      </c>
      <c r="AJ221">
        <f t="shared" si="111"/>
        <v>51525.904853878223</v>
      </c>
      <c r="AK221">
        <f t="shared" si="112"/>
        <v>-6.22866741935484E-2</v>
      </c>
      <c r="AL221">
        <f t="shared" si="113"/>
        <v>-3.0520470354838715E-2</v>
      </c>
      <c r="AM221">
        <f t="shared" si="114"/>
        <v>0.49</v>
      </c>
      <c r="AN221">
        <f t="shared" si="115"/>
        <v>0.39</v>
      </c>
      <c r="AO221">
        <v>5.12</v>
      </c>
      <c r="AP221">
        <v>0.5</v>
      </c>
      <c r="AQ221" t="s">
        <v>195</v>
      </c>
      <c r="AR221">
        <v>1589559055.9709699</v>
      </c>
      <c r="AS221">
        <v>417.11264516129</v>
      </c>
      <c r="AT221">
        <v>409.96416129032298</v>
      </c>
      <c r="AU221">
        <v>21.153541935483901</v>
      </c>
      <c r="AV221">
        <v>20.834003225806399</v>
      </c>
      <c r="AW221">
        <v>500.01258064516099</v>
      </c>
      <c r="AX221">
        <v>101.94793548387101</v>
      </c>
      <c r="AY221">
        <v>0.14051480645161299</v>
      </c>
      <c r="AZ221">
        <v>40.890777419354798</v>
      </c>
      <c r="BA221">
        <v>40.951512903225797</v>
      </c>
      <c r="BB221">
        <v>41.117032258064498</v>
      </c>
      <c r="BC221">
        <v>10000.870967741899</v>
      </c>
      <c r="BD221">
        <v>-6.22866741935484E-2</v>
      </c>
      <c r="BE221">
        <v>0.282605</v>
      </c>
      <c r="BF221">
        <v>1589559027.5999999</v>
      </c>
      <c r="BG221" t="s">
        <v>683</v>
      </c>
      <c r="BH221">
        <v>35</v>
      </c>
      <c r="BI221">
        <v>-2.355</v>
      </c>
      <c r="BJ221">
        <v>0.125</v>
      </c>
      <c r="BK221">
        <v>410</v>
      </c>
      <c r="BL221">
        <v>20</v>
      </c>
      <c r="BM221">
        <v>0.15</v>
      </c>
      <c r="BN221">
        <v>0.18</v>
      </c>
      <c r="BO221">
        <v>7.1453280392156904</v>
      </c>
      <c r="BP221">
        <v>-5.3024904977379703E-2</v>
      </c>
      <c r="BQ221">
        <v>3.5564767431122503E-2</v>
      </c>
      <c r="BR221">
        <v>1</v>
      </c>
      <c r="BS221">
        <v>0.31832766666666701</v>
      </c>
      <c r="BT221">
        <v>1.4997057013575401E-2</v>
      </c>
      <c r="BU221">
        <v>1.9326293038614E-3</v>
      </c>
      <c r="BV221">
        <v>1</v>
      </c>
      <c r="BW221">
        <v>2</v>
      </c>
      <c r="BX221">
        <v>2</v>
      </c>
      <c r="BY221" t="s">
        <v>200</v>
      </c>
      <c r="BZ221">
        <v>100</v>
      </c>
      <c r="CA221">
        <v>100</v>
      </c>
      <c r="CB221">
        <v>-2.355</v>
      </c>
      <c r="CC221">
        <v>0.125</v>
      </c>
      <c r="CD221">
        <v>2</v>
      </c>
      <c r="CE221">
        <v>520.82799999999997</v>
      </c>
      <c r="CF221">
        <v>428.834</v>
      </c>
      <c r="CG221">
        <v>42.999099999999999</v>
      </c>
      <c r="CH221">
        <v>41.798200000000001</v>
      </c>
      <c r="CI221">
        <v>30.0001</v>
      </c>
      <c r="CJ221">
        <v>41.536700000000003</v>
      </c>
      <c r="CK221">
        <v>41.560899999999997</v>
      </c>
      <c r="CL221">
        <v>20.047799999999999</v>
      </c>
      <c r="CM221">
        <v>100</v>
      </c>
      <c r="CN221">
        <v>0</v>
      </c>
      <c r="CO221">
        <v>43</v>
      </c>
      <c r="CP221">
        <v>410</v>
      </c>
      <c r="CQ221">
        <v>17</v>
      </c>
      <c r="CR221">
        <v>97.793700000000001</v>
      </c>
      <c r="CS221">
        <v>104.125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7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209</v>
      </c>
      <c r="B14" t="s">
        <v>210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240</v>
      </c>
      <c r="B16" t="s">
        <v>241</v>
      </c>
    </row>
    <row r="17" spans="1:2" x14ac:dyDescent="0.25">
      <c r="A17" t="s">
        <v>255</v>
      </c>
      <c r="B17" t="s">
        <v>256</v>
      </c>
    </row>
    <row r="18" spans="1:2" x14ac:dyDescent="0.25">
      <c r="A18" t="s">
        <v>270</v>
      </c>
      <c r="B18" t="s">
        <v>271</v>
      </c>
    </row>
    <row r="19" spans="1:2" x14ac:dyDescent="0.25">
      <c r="A19" t="s">
        <v>285</v>
      </c>
      <c r="B19" t="s">
        <v>286</v>
      </c>
    </row>
    <row r="20" spans="1:2" x14ac:dyDescent="0.25">
      <c r="A20" t="s">
        <v>298</v>
      </c>
      <c r="B20" t="s">
        <v>299</v>
      </c>
    </row>
    <row r="21" spans="1:2" x14ac:dyDescent="0.25">
      <c r="A21" t="s">
        <v>311</v>
      </c>
      <c r="B21" t="s">
        <v>312</v>
      </c>
    </row>
    <row r="22" spans="1:2" x14ac:dyDescent="0.25">
      <c r="A22" t="s">
        <v>326</v>
      </c>
      <c r="B22" t="s">
        <v>226</v>
      </c>
    </row>
    <row r="23" spans="1:2" x14ac:dyDescent="0.25">
      <c r="A23" t="s">
        <v>340</v>
      </c>
      <c r="B23" t="s">
        <v>341</v>
      </c>
    </row>
    <row r="24" spans="1:2" x14ac:dyDescent="0.25">
      <c r="A24" t="s">
        <v>355</v>
      </c>
      <c r="B24" t="s">
        <v>210</v>
      </c>
    </row>
    <row r="25" spans="1:2" x14ac:dyDescent="0.25">
      <c r="A25" t="s">
        <v>369</v>
      </c>
      <c r="B25" t="s">
        <v>370</v>
      </c>
    </row>
    <row r="26" spans="1:2" x14ac:dyDescent="0.25">
      <c r="A26" t="s">
        <v>384</v>
      </c>
      <c r="B26" t="s">
        <v>385</v>
      </c>
    </row>
    <row r="27" spans="1:2" x14ac:dyDescent="0.25">
      <c r="A27" t="s">
        <v>399</v>
      </c>
      <c r="B27" t="s">
        <v>241</v>
      </c>
    </row>
    <row r="28" spans="1:2" x14ac:dyDescent="0.25">
      <c r="A28" t="s">
        <v>413</v>
      </c>
      <c r="B28" t="s">
        <v>256</v>
      </c>
    </row>
    <row r="29" spans="1:2" x14ac:dyDescent="0.25">
      <c r="A29" t="s">
        <v>427</v>
      </c>
      <c r="B29" t="s">
        <v>428</v>
      </c>
    </row>
    <row r="30" spans="1:2" x14ac:dyDescent="0.25">
      <c r="A30" t="s">
        <v>442</v>
      </c>
      <c r="B30" t="s">
        <v>286</v>
      </c>
    </row>
    <row r="31" spans="1:2" x14ac:dyDescent="0.25">
      <c r="A31" t="s">
        <v>456</v>
      </c>
      <c r="B31" t="s">
        <v>457</v>
      </c>
    </row>
    <row r="32" spans="1:2" x14ac:dyDescent="0.25">
      <c r="A32" t="s">
        <v>471</v>
      </c>
      <c r="B32" t="s">
        <v>312</v>
      </c>
    </row>
    <row r="33" spans="1:2" x14ac:dyDescent="0.25">
      <c r="A33" t="s">
        <v>485</v>
      </c>
      <c r="B33" t="s">
        <v>486</v>
      </c>
    </row>
    <row r="34" spans="1:2" x14ac:dyDescent="0.25">
      <c r="A34" t="s">
        <v>500</v>
      </c>
      <c r="B34" t="s">
        <v>501</v>
      </c>
    </row>
    <row r="35" spans="1:2" x14ac:dyDescent="0.25">
      <c r="A35" t="s">
        <v>515</v>
      </c>
      <c r="B35" t="s">
        <v>312</v>
      </c>
    </row>
    <row r="36" spans="1:2" x14ac:dyDescent="0.25">
      <c r="A36" t="s">
        <v>529</v>
      </c>
      <c r="B36" t="s">
        <v>486</v>
      </c>
    </row>
    <row r="37" spans="1:2" x14ac:dyDescent="0.25">
      <c r="A37" t="s">
        <v>543</v>
      </c>
      <c r="B37" t="s">
        <v>226</v>
      </c>
    </row>
    <row r="38" spans="1:2" x14ac:dyDescent="0.25">
      <c r="A38" t="s">
        <v>557</v>
      </c>
      <c r="B38" t="s">
        <v>428</v>
      </c>
    </row>
    <row r="39" spans="1:2" x14ac:dyDescent="0.25">
      <c r="A39" t="s">
        <v>571</v>
      </c>
      <c r="B39" t="s">
        <v>210</v>
      </c>
    </row>
    <row r="40" spans="1:2" x14ac:dyDescent="0.25">
      <c r="A40" t="s">
        <v>585</v>
      </c>
      <c r="B40" t="s">
        <v>586</v>
      </c>
    </row>
    <row r="41" spans="1:2" x14ac:dyDescent="0.25">
      <c r="A41" t="s">
        <v>598</v>
      </c>
      <c r="B41" t="s">
        <v>586</v>
      </c>
    </row>
    <row r="42" spans="1:2" x14ac:dyDescent="0.25">
      <c r="A42" t="s">
        <v>612</v>
      </c>
      <c r="B42" t="s">
        <v>25</v>
      </c>
    </row>
    <row r="43" spans="1:2" x14ac:dyDescent="0.25">
      <c r="A43" t="s">
        <v>624</v>
      </c>
      <c r="B43" t="s">
        <v>271</v>
      </c>
    </row>
    <row r="44" spans="1:2" x14ac:dyDescent="0.25">
      <c r="A44" t="s">
        <v>636</v>
      </c>
      <c r="B44" t="s">
        <v>286</v>
      </c>
    </row>
    <row r="45" spans="1:2" x14ac:dyDescent="0.25">
      <c r="A45" t="s">
        <v>650</v>
      </c>
      <c r="B45" t="s">
        <v>651</v>
      </c>
    </row>
    <row r="46" spans="1:2" x14ac:dyDescent="0.25">
      <c r="A46" t="s">
        <v>665</v>
      </c>
      <c r="B46" t="s">
        <v>256</v>
      </c>
    </row>
    <row r="47" spans="1:2" x14ac:dyDescent="0.25">
      <c r="A47" t="s">
        <v>679</v>
      </c>
      <c r="B47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Chieppa, Jeff</cp:lastModifiedBy>
  <dcterms:created xsi:type="dcterms:W3CDTF">2020-05-15T11:12:49Z</dcterms:created>
  <dcterms:modified xsi:type="dcterms:W3CDTF">2020-05-18T18:59:49Z</dcterms:modified>
</cp:coreProperties>
</file>