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northflorida-my.sharepoint.com/personal/n01456074_unf_edu/Documents/Other Projects/Belize Florida Mangroves Exp/Physiology Data/"/>
    </mc:Choice>
  </mc:AlternateContent>
  <xr:revisionPtr revIDLastSave="0" documentId="8_{29D272E6-4D17-4FCF-9276-DBC502396599}" xr6:coauthVersionLast="36" xr6:coauthVersionMax="36" xr10:uidLastSave="{00000000-0000-0000-0000-000000000000}"/>
  <bookViews>
    <workbookView xWindow="0" yWindow="0" windowWidth="25200" windowHeight="11775"/>
  </bookViews>
  <sheets>
    <sheet name="RvT 06-10-2020_6400.x" sheetId="1" r:id="rId1"/>
  </sheets>
  <calcPr calcId="0"/>
</workbook>
</file>

<file path=xl/calcChain.xml><?xml version="1.0" encoding="utf-8"?>
<calcChain xmlns="http://schemas.openxmlformats.org/spreadsheetml/2006/main">
  <c r="L26" i="1" l="1"/>
  <c r="N26" i="1"/>
  <c r="AO26" i="1"/>
  <c r="E26" i="1" s="1"/>
  <c r="AQ26" i="1"/>
  <c r="AR26" i="1"/>
  <c r="AS26" i="1"/>
  <c r="AX26" i="1"/>
  <c r="AY26" i="1" s="1"/>
  <c r="BB26" i="1" s="1"/>
  <c r="BA26" i="1"/>
  <c r="H27" i="1"/>
  <c r="L27" i="1"/>
  <c r="N27" i="1"/>
  <c r="AO27" i="1"/>
  <c r="E27" i="1" s="1"/>
  <c r="AP27" i="1"/>
  <c r="AQ27" i="1"/>
  <c r="AR27" i="1"/>
  <c r="AT27" i="1" s="1"/>
  <c r="J27" i="1" s="1"/>
  <c r="AU27" i="1" s="1"/>
  <c r="AS27" i="1"/>
  <c r="AX27" i="1"/>
  <c r="AY27" i="1" s="1"/>
  <c r="BB27" i="1" s="1"/>
  <c r="BA27" i="1"/>
  <c r="H28" i="1"/>
  <c r="L28" i="1"/>
  <c r="N28" i="1"/>
  <c r="AO28" i="1"/>
  <c r="E28" i="1" s="1"/>
  <c r="BG28" i="1" s="1"/>
  <c r="AP28" i="1"/>
  <c r="AQ28" i="1"/>
  <c r="AR28" i="1"/>
  <c r="AT28" i="1" s="1"/>
  <c r="J28" i="1" s="1"/>
  <c r="AU28" i="1" s="1"/>
  <c r="AS28" i="1"/>
  <c r="AV28" i="1"/>
  <c r="AW28" i="1" s="1"/>
  <c r="AZ28" i="1" s="1"/>
  <c r="F28" i="1" s="1"/>
  <c r="BC28" i="1" s="1"/>
  <c r="G28" i="1" s="1"/>
  <c r="BE28" i="1" s="1"/>
  <c r="AX28" i="1"/>
  <c r="AY28" i="1" s="1"/>
  <c r="BB28" i="1" s="1"/>
  <c r="BA28" i="1"/>
  <c r="H29" i="1"/>
  <c r="L29" i="1"/>
  <c r="N29" i="1"/>
  <c r="AO29" i="1"/>
  <c r="E29" i="1" s="1"/>
  <c r="AP29" i="1"/>
  <c r="AQ29" i="1"/>
  <c r="AR29" i="1"/>
  <c r="AT29" i="1" s="1"/>
  <c r="J29" i="1" s="1"/>
  <c r="AU29" i="1" s="1"/>
  <c r="AS29" i="1"/>
  <c r="AX29" i="1"/>
  <c r="AY29" i="1" s="1"/>
  <c r="BB29" i="1" s="1"/>
  <c r="BA29" i="1"/>
  <c r="H30" i="1"/>
  <c r="L30" i="1"/>
  <c r="N30" i="1"/>
  <c r="AO30" i="1"/>
  <c r="E30" i="1" s="1"/>
  <c r="BG30" i="1" s="1"/>
  <c r="AP30" i="1"/>
  <c r="AQ30" i="1"/>
  <c r="AR30" i="1"/>
  <c r="AT30" i="1" s="1"/>
  <c r="J30" i="1" s="1"/>
  <c r="AU30" i="1" s="1"/>
  <c r="AS30" i="1"/>
  <c r="AV30" i="1"/>
  <c r="AW30" i="1" s="1"/>
  <c r="AZ30" i="1" s="1"/>
  <c r="F30" i="1" s="1"/>
  <c r="BC30" i="1" s="1"/>
  <c r="G30" i="1" s="1"/>
  <c r="BE30" i="1" s="1"/>
  <c r="AX30" i="1"/>
  <c r="AY30" i="1" s="1"/>
  <c r="BB30" i="1" s="1"/>
  <c r="BA30" i="1"/>
  <c r="BD30" i="1"/>
  <c r="H41" i="1"/>
  <c r="L41" i="1"/>
  <c r="N41" i="1"/>
  <c r="AO41" i="1"/>
  <c r="E41" i="1" s="1"/>
  <c r="AP41" i="1"/>
  <c r="AQ41" i="1"/>
  <c r="AR41" i="1"/>
  <c r="AT41" i="1" s="1"/>
  <c r="J41" i="1" s="1"/>
  <c r="AU41" i="1" s="1"/>
  <c r="AS41" i="1"/>
  <c r="AX41" i="1"/>
  <c r="AY41" i="1" s="1"/>
  <c r="BB41" i="1" s="1"/>
  <c r="BA41" i="1"/>
  <c r="H42" i="1"/>
  <c r="L42" i="1"/>
  <c r="N42" i="1"/>
  <c r="AO42" i="1"/>
  <c r="E42" i="1" s="1"/>
  <c r="AP42" i="1"/>
  <c r="AQ42" i="1"/>
  <c r="AR42" i="1"/>
  <c r="AT42" i="1" s="1"/>
  <c r="J42" i="1" s="1"/>
  <c r="AU42" i="1" s="1"/>
  <c r="AS42" i="1"/>
  <c r="AV42" i="1"/>
  <c r="AW42" i="1" s="1"/>
  <c r="AZ42" i="1" s="1"/>
  <c r="F42" i="1" s="1"/>
  <c r="BC42" i="1" s="1"/>
  <c r="G42" i="1" s="1"/>
  <c r="AX42" i="1"/>
  <c r="AY42" i="1" s="1"/>
  <c r="BB42" i="1" s="1"/>
  <c r="BA42" i="1"/>
  <c r="H43" i="1"/>
  <c r="L43" i="1"/>
  <c r="N43" i="1"/>
  <c r="AO43" i="1"/>
  <c r="E43" i="1" s="1"/>
  <c r="AP43" i="1"/>
  <c r="AQ43" i="1"/>
  <c r="AR43" i="1"/>
  <c r="AT43" i="1" s="1"/>
  <c r="J43" i="1" s="1"/>
  <c r="AU43" i="1" s="1"/>
  <c r="AS43" i="1"/>
  <c r="AX43" i="1"/>
  <c r="AY43" i="1" s="1"/>
  <c r="BB43" i="1" s="1"/>
  <c r="BA43" i="1"/>
  <c r="H44" i="1"/>
  <c r="L44" i="1"/>
  <c r="N44" i="1"/>
  <c r="AO44" i="1"/>
  <c r="E44" i="1" s="1"/>
  <c r="AP44" i="1"/>
  <c r="AQ44" i="1"/>
  <c r="AR44" i="1"/>
  <c r="AT44" i="1" s="1"/>
  <c r="J44" i="1" s="1"/>
  <c r="AU44" i="1" s="1"/>
  <c r="AS44" i="1"/>
  <c r="AV44" i="1"/>
  <c r="AW44" i="1" s="1"/>
  <c r="AZ44" i="1" s="1"/>
  <c r="F44" i="1" s="1"/>
  <c r="BC44" i="1" s="1"/>
  <c r="G44" i="1" s="1"/>
  <c r="BE44" i="1" s="1"/>
  <c r="AX44" i="1"/>
  <c r="AY44" i="1" s="1"/>
  <c r="BB44" i="1" s="1"/>
  <c r="BA44" i="1"/>
  <c r="BD44" i="1"/>
  <c r="H45" i="1"/>
  <c r="L45" i="1"/>
  <c r="N45" i="1"/>
  <c r="AO45" i="1"/>
  <c r="E45" i="1" s="1"/>
  <c r="AP45" i="1"/>
  <c r="AQ45" i="1"/>
  <c r="AR45" i="1"/>
  <c r="AT45" i="1" s="1"/>
  <c r="J45" i="1" s="1"/>
  <c r="AU45" i="1" s="1"/>
  <c r="AS45" i="1"/>
  <c r="AX45" i="1"/>
  <c r="AY45" i="1" s="1"/>
  <c r="BB45" i="1" s="1"/>
  <c r="BA45" i="1"/>
  <c r="H56" i="1"/>
  <c r="L56" i="1"/>
  <c r="N56" i="1"/>
  <c r="AO56" i="1"/>
  <c r="E56" i="1" s="1"/>
  <c r="AP56" i="1"/>
  <c r="AQ56" i="1"/>
  <c r="AR56" i="1"/>
  <c r="AT56" i="1" s="1"/>
  <c r="J56" i="1" s="1"/>
  <c r="AU56" i="1" s="1"/>
  <c r="AS56" i="1"/>
  <c r="AV56" i="1"/>
  <c r="AW56" i="1" s="1"/>
  <c r="AZ56" i="1" s="1"/>
  <c r="F56" i="1" s="1"/>
  <c r="BC56" i="1" s="1"/>
  <c r="G56" i="1" s="1"/>
  <c r="BE56" i="1" s="1"/>
  <c r="AX56" i="1"/>
  <c r="AY56" i="1" s="1"/>
  <c r="BB56" i="1" s="1"/>
  <c r="BA56" i="1"/>
  <c r="H57" i="1"/>
  <c r="L57" i="1"/>
  <c r="N57" i="1"/>
  <c r="AO57" i="1"/>
  <c r="E57" i="1" s="1"/>
  <c r="AP57" i="1"/>
  <c r="AQ57" i="1"/>
  <c r="AR57" i="1"/>
  <c r="AT57" i="1" s="1"/>
  <c r="J57" i="1" s="1"/>
  <c r="AU57" i="1" s="1"/>
  <c r="AS57" i="1"/>
  <c r="AX57" i="1"/>
  <c r="AY57" i="1" s="1"/>
  <c r="BB57" i="1" s="1"/>
  <c r="BA57" i="1"/>
  <c r="H58" i="1"/>
  <c r="L58" i="1"/>
  <c r="N58" i="1"/>
  <c r="AO58" i="1"/>
  <c r="E58" i="1" s="1"/>
  <c r="AP58" i="1"/>
  <c r="AQ58" i="1"/>
  <c r="AR58" i="1"/>
  <c r="AT58" i="1" s="1"/>
  <c r="J58" i="1" s="1"/>
  <c r="AU58" i="1" s="1"/>
  <c r="AS58" i="1"/>
  <c r="AV58" i="1"/>
  <c r="AW58" i="1" s="1"/>
  <c r="AZ58" i="1" s="1"/>
  <c r="F58" i="1" s="1"/>
  <c r="BC58" i="1" s="1"/>
  <c r="G58" i="1" s="1"/>
  <c r="BE58" i="1" s="1"/>
  <c r="AX58" i="1"/>
  <c r="AY58" i="1" s="1"/>
  <c r="BB58" i="1" s="1"/>
  <c r="BA58" i="1"/>
  <c r="BD58" i="1"/>
  <c r="H59" i="1"/>
  <c r="L59" i="1"/>
  <c r="N59" i="1"/>
  <c r="AO59" i="1"/>
  <c r="E59" i="1" s="1"/>
  <c r="AP59" i="1"/>
  <c r="AQ59" i="1"/>
  <c r="AR59" i="1"/>
  <c r="AT59" i="1" s="1"/>
  <c r="J59" i="1" s="1"/>
  <c r="AU59" i="1" s="1"/>
  <c r="AS59" i="1"/>
  <c r="AX59" i="1"/>
  <c r="AY59" i="1" s="1"/>
  <c r="BB59" i="1" s="1"/>
  <c r="BA59" i="1"/>
  <c r="H60" i="1"/>
  <c r="L60" i="1"/>
  <c r="N60" i="1"/>
  <c r="AO60" i="1"/>
  <c r="E60" i="1" s="1"/>
  <c r="AP60" i="1"/>
  <c r="AQ60" i="1"/>
  <c r="AR60" i="1"/>
  <c r="AT60" i="1" s="1"/>
  <c r="J60" i="1" s="1"/>
  <c r="AU60" i="1" s="1"/>
  <c r="AS60" i="1"/>
  <c r="AV60" i="1"/>
  <c r="AW60" i="1" s="1"/>
  <c r="AZ60" i="1" s="1"/>
  <c r="F60" i="1" s="1"/>
  <c r="BC60" i="1" s="1"/>
  <c r="G60" i="1" s="1"/>
  <c r="AX60" i="1"/>
  <c r="AY60" i="1" s="1"/>
  <c r="BB60" i="1" s="1"/>
  <c r="BA60" i="1"/>
  <c r="H71" i="1"/>
  <c r="L71" i="1"/>
  <c r="N71" i="1"/>
  <c r="AO71" i="1"/>
  <c r="E71" i="1" s="1"/>
  <c r="AP71" i="1"/>
  <c r="AQ71" i="1"/>
  <c r="AR71" i="1"/>
  <c r="AS71" i="1"/>
  <c r="AT71" i="1" s="1"/>
  <c r="J71" i="1" s="1"/>
  <c r="AU71" i="1" s="1"/>
  <c r="AV71" i="1"/>
  <c r="AW71" i="1" s="1"/>
  <c r="AZ71" i="1" s="1"/>
  <c r="F71" i="1" s="1"/>
  <c r="AX71" i="1"/>
  <c r="AY71" i="1" s="1"/>
  <c r="BA71" i="1"/>
  <c r="BB71" i="1" s="1"/>
  <c r="L72" i="1"/>
  <c r="N72" i="1"/>
  <c r="AO72" i="1"/>
  <c r="E72" i="1" s="1"/>
  <c r="AQ72" i="1"/>
  <c r="AR72" i="1"/>
  <c r="AS72" i="1"/>
  <c r="AX72" i="1"/>
  <c r="AY72" i="1" s="1"/>
  <c r="BA72" i="1"/>
  <c r="BB72" i="1"/>
  <c r="L73" i="1"/>
  <c r="N73" i="1"/>
  <c r="AO73" i="1"/>
  <c r="E73" i="1" s="1"/>
  <c r="AQ73" i="1"/>
  <c r="AR73" i="1"/>
  <c r="AS73" i="1"/>
  <c r="AX73" i="1"/>
  <c r="AY73" i="1" s="1"/>
  <c r="BB73" i="1" s="1"/>
  <c r="BA73" i="1"/>
  <c r="L74" i="1"/>
  <c r="N74" i="1"/>
  <c r="AO74" i="1"/>
  <c r="AQ74" i="1"/>
  <c r="AR74" i="1"/>
  <c r="AS74" i="1"/>
  <c r="AX74" i="1"/>
  <c r="AY74" i="1" s="1"/>
  <c r="BA74" i="1"/>
  <c r="E75" i="1"/>
  <c r="L75" i="1"/>
  <c r="N75" i="1"/>
  <c r="AO75" i="1"/>
  <c r="AP75" i="1" s="1"/>
  <c r="AQ75" i="1"/>
  <c r="AR75" i="1"/>
  <c r="AS75" i="1"/>
  <c r="AT75" i="1" s="1"/>
  <c r="J75" i="1" s="1"/>
  <c r="AU75" i="1" s="1"/>
  <c r="AX75" i="1"/>
  <c r="AY75" i="1" s="1"/>
  <c r="BA75" i="1"/>
  <c r="L83" i="1"/>
  <c r="N83" i="1"/>
  <c r="AO83" i="1"/>
  <c r="AP83" i="1" s="1"/>
  <c r="AQ83" i="1"/>
  <c r="AR83" i="1"/>
  <c r="AS83" i="1"/>
  <c r="AX83" i="1"/>
  <c r="AY83" i="1" s="1"/>
  <c r="BB83" i="1" s="1"/>
  <c r="BA83" i="1"/>
  <c r="E84" i="1"/>
  <c r="I84" i="1"/>
  <c r="L84" i="1"/>
  <c r="N84" i="1"/>
  <c r="AO84" i="1"/>
  <c r="AP84" i="1" s="1"/>
  <c r="AQ84" i="1"/>
  <c r="AR84" i="1"/>
  <c r="AS84" i="1"/>
  <c r="AT84" i="1" s="1"/>
  <c r="J84" i="1" s="1"/>
  <c r="AU84" i="1" s="1"/>
  <c r="AV84" i="1" s="1"/>
  <c r="AW84" i="1"/>
  <c r="AZ84" i="1" s="1"/>
  <c r="F84" i="1" s="1"/>
  <c r="BC84" i="1" s="1"/>
  <c r="G84" i="1" s="1"/>
  <c r="AX84" i="1"/>
  <c r="AY84" i="1" s="1"/>
  <c r="BB84" i="1" s="1"/>
  <c r="BA84" i="1"/>
  <c r="L85" i="1"/>
  <c r="N85" i="1"/>
  <c r="AO85" i="1"/>
  <c r="AQ85" i="1"/>
  <c r="AR85" i="1"/>
  <c r="AS85" i="1"/>
  <c r="AX85" i="1"/>
  <c r="AY85" i="1" s="1"/>
  <c r="BA85" i="1"/>
  <c r="E93" i="1"/>
  <c r="L93" i="1"/>
  <c r="N93" i="1"/>
  <c r="AO93" i="1"/>
  <c r="AP93" i="1" s="1"/>
  <c r="AQ93" i="1"/>
  <c r="AR93" i="1"/>
  <c r="AS93" i="1"/>
  <c r="AT93" i="1" s="1"/>
  <c r="J93" i="1" s="1"/>
  <c r="AU93" i="1" s="1"/>
  <c r="AX93" i="1"/>
  <c r="AY93" i="1" s="1"/>
  <c r="BA93" i="1"/>
  <c r="L94" i="1"/>
  <c r="N94" i="1"/>
  <c r="AO94" i="1"/>
  <c r="AP94" i="1" s="1"/>
  <c r="AQ94" i="1"/>
  <c r="AR94" i="1"/>
  <c r="AS94" i="1"/>
  <c r="AX94" i="1"/>
  <c r="AY94" i="1" s="1"/>
  <c r="BB94" i="1" s="1"/>
  <c r="BA94" i="1"/>
  <c r="E95" i="1"/>
  <c r="I95" i="1"/>
  <c r="L95" i="1"/>
  <c r="N95" i="1"/>
  <c r="AO95" i="1"/>
  <c r="AP95" i="1" s="1"/>
  <c r="H95" i="1" s="1"/>
  <c r="AQ95" i="1"/>
  <c r="AR95" i="1"/>
  <c r="AS95" i="1"/>
  <c r="AT95" i="1" s="1"/>
  <c r="J95" i="1" s="1"/>
  <c r="AU95" i="1" s="1"/>
  <c r="AV95" i="1" s="1"/>
  <c r="AW95" i="1"/>
  <c r="AZ95" i="1" s="1"/>
  <c r="F95" i="1" s="1"/>
  <c r="AX95" i="1"/>
  <c r="AY95" i="1" s="1"/>
  <c r="BB95" i="1" s="1"/>
  <c r="BA95" i="1"/>
  <c r="E96" i="1"/>
  <c r="L96" i="1"/>
  <c r="N96" i="1"/>
  <c r="AO96" i="1"/>
  <c r="AP96" i="1"/>
  <c r="AQ96" i="1"/>
  <c r="AR96" i="1"/>
  <c r="AS96" i="1"/>
  <c r="AT96" i="1"/>
  <c r="J96" i="1" s="1"/>
  <c r="AU96" i="1" s="1"/>
  <c r="AX96" i="1"/>
  <c r="AY96" i="1" s="1"/>
  <c r="BA96" i="1"/>
  <c r="BB96" i="1"/>
  <c r="L97" i="1"/>
  <c r="N97" i="1"/>
  <c r="AO97" i="1"/>
  <c r="E97" i="1" s="1"/>
  <c r="AQ97" i="1"/>
  <c r="AR97" i="1"/>
  <c r="AS97" i="1"/>
  <c r="AX97" i="1"/>
  <c r="AY97" i="1" s="1"/>
  <c r="BA97" i="1"/>
  <c r="E98" i="1"/>
  <c r="H98" i="1"/>
  <c r="L98" i="1"/>
  <c r="N98" i="1"/>
  <c r="AO98" i="1"/>
  <c r="AP98" i="1"/>
  <c r="AQ98" i="1"/>
  <c r="AR98" i="1"/>
  <c r="AT98" i="1" s="1"/>
  <c r="J98" i="1" s="1"/>
  <c r="AU98" i="1" s="1"/>
  <c r="AS98" i="1"/>
  <c r="AX98" i="1"/>
  <c r="AY98" i="1" s="1"/>
  <c r="BA98" i="1"/>
  <c r="BB98" i="1"/>
  <c r="L108" i="1"/>
  <c r="N108" i="1"/>
  <c r="AO108" i="1"/>
  <c r="AQ108" i="1"/>
  <c r="AR108" i="1"/>
  <c r="AS108" i="1"/>
  <c r="AX108" i="1"/>
  <c r="AY108" i="1" s="1"/>
  <c r="BB108" i="1" s="1"/>
  <c r="BA108" i="1"/>
  <c r="E109" i="1"/>
  <c r="L109" i="1"/>
  <c r="N109" i="1"/>
  <c r="AO109" i="1"/>
  <c r="AP109" i="1"/>
  <c r="AQ109" i="1"/>
  <c r="AR109" i="1"/>
  <c r="AS109" i="1"/>
  <c r="AT109" i="1"/>
  <c r="J109" i="1" s="1"/>
  <c r="AU109" i="1" s="1"/>
  <c r="AX109" i="1"/>
  <c r="AY109" i="1" s="1"/>
  <c r="BA109" i="1"/>
  <c r="BB109" i="1"/>
  <c r="H110" i="1"/>
  <c r="L110" i="1"/>
  <c r="N110" i="1"/>
  <c r="AO110" i="1"/>
  <c r="E110" i="1" s="1"/>
  <c r="BG110" i="1" s="1"/>
  <c r="AP110" i="1"/>
  <c r="AQ110" i="1"/>
  <c r="AR110" i="1"/>
  <c r="AT110" i="1" s="1"/>
  <c r="J110" i="1" s="1"/>
  <c r="AU110" i="1" s="1"/>
  <c r="AS110" i="1"/>
  <c r="AV110" i="1"/>
  <c r="AW110" i="1" s="1"/>
  <c r="AZ110" i="1" s="1"/>
  <c r="F110" i="1" s="1"/>
  <c r="BC110" i="1" s="1"/>
  <c r="G110" i="1" s="1"/>
  <c r="BE110" i="1" s="1"/>
  <c r="AX110" i="1"/>
  <c r="AY110" i="1" s="1"/>
  <c r="BB110" i="1" s="1"/>
  <c r="BA110" i="1"/>
  <c r="H111" i="1"/>
  <c r="L111" i="1"/>
  <c r="N111" i="1"/>
  <c r="AO111" i="1"/>
  <c r="E111" i="1" s="1"/>
  <c r="AP111" i="1"/>
  <c r="AQ111" i="1"/>
  <c r="AR111" i="1"/>
  <c r="AT111" i="1" s="1"/>
  <c r="J111" i="1" s="1"/>
  <c r="AU111" i="1" s="1"/>
  <c r="AS111" i="1"/>
  <c r="AX111" i="1"/>
  <c r="AY111" i="1" s="1"/>
  <c r="BB111" i="1" s="1"/>
  <c r="BA111" i="1"/>
  <c r="H112" i="1"/>
  <c r="L112" i="1"/>
  <c r="N112" i="1"/>
  <c r="AO112" i="1"/>
  <c r="E112" i="1" s="1"/>
  <c r="BG112" i="1" s="1"/>
  <c r="AP112" i="1"/>
  <c r="AQ112" i="1"/>
  <c r="AR112" i="1"/>
  <c r="AT112" i="1" s="1"/>
  <c r="J112" i="1" s="1"/>
  <c r="AU112" i="1" s="1"/>
  <c r="AS112" i="1"/>
  <c r="AV112" i="1"/>
  <c r="AW112" i="1" s="1"/>
  <c r="AZ112" i="1" s="1"/>
  <c r="F112" i="1" s="1"/>
  <c r="BC112" i="1" s="1"/>
  <c r="G112" i="1" s="1"/>
  <c r="BE112" i="1" s="1"/>
  <c r="AX112" i="1"/>
  <c r="AY112" i="1" s="1"/>
  <c r="BB112" i="1" s="1"/>
  <c r="BA112" i="1"/>
  <c r="BD112" i="1"/>
  <c r="H122" i="1"/>
  <c r="L122" i="1"/>
  <c r="N122" i="1"/>
  <c r="AO122" i="1"/>
  <c r="E122" i="1" s="1"/>
  <c r="AP122" i="1"/>
  <c r="AQ122" i="1"/>
  <c r="AR122" i="1"/>
  <c r="AT122" i="1" s="1"/>
  <c r="J122" i="1" s="1"/>
  <c r="AU122" i="1" s="1"/>
  <c r="AS122" i="1"/>
  <c r="AX122" i="1"/>
  <c r="AY122" i="1" s="1"/>
  <c r="BB122" i="1" s="1"/>
  <c r="BA122" i="1"/>
  <c r="H123" i="1"/>
  <c r="L123" i="1"/>
  <c r="N123" i="1"/>
  <c r="AO123" i="1"/>
  <c r="E123" i="1" s="1"/>
  <c r="BG123" i="1" s="1"/>
  <c r="AP123" i="1"/>
  <c r="AQ123" i="1"/>
  <c r="AR123" i="1"/>
  <c r="AS123" i="1"/>
  <c r="AT123" i="1"/>
  <c r="J123" i="1" s="1"/>
  <c r="AU123" i="1" s="1"/>
  <c r="AX123" i="1"/>
  <c r="AY123" i="1" s="1"/>
  <c r="BB123" i="1" s="1"/>
  <c r="BA123" i="1"/>
  <c r="L124" i="1"/>
  <c r="N124" i="1"/>
  <c r="AO124" i="1"/>
  <c r="E124" i="1" s="1"/>
  <c r="BG124" i="1" s="1"/>
  <c r="AP124" i="1"/>
  <c r="H124" i="1" s="1"/>
  <c r="AQ124" i="1"/>
  <c r="AR124" i="1"/>
  <c r="AS124" i="1"/>
  <c r="AT124" i="1"/>
  <c r="J124" i="1" s="1"/>
  <c r="AU124" i="1" s="1"/>
  <c r="AV124" i="1"/>
  <c r="AW124" i="1" s="1"/>
  <c r="AZ124" i="1" s="1"/>
  <c r="F124" i="1" s="1"/>
  <c r="BC124" i="1" s="1"/>
  <c r="G124" i="1" s="1"/>
  <c r="AX124" i="1"/>
  <c r="AY124" i="1" s="1"/>
  <c r="BA124" i="1"/>
  <c r="BB124" i="1"/>
  <c r="L125" i="1"/>
  <c r="N125" i="1"/>
  <c r="AO125" i="1"/>
  <c r="E125" i="1" s="1"/>
  <c r="AP125" i="1"/>
  <c r="H125" i="1" s="1"/>
  <c r="AQ125" i="1"/>
  <c r="AR125" i="1"/>
  <c r="AT125" i="1" s="1"/>
  <c r="J125" i="1" s="1"/>
  <c r="AU125" i="1" s="1"/>
  <c r="AS125" i="1"/>
  <c r="AX125" i="1"/>
  <c r="AY125" i="1" s="1"/>
  <c r="BB125" i="1" s="1"/>
  <c r="BA125" i="1"/>
  <c r="H126" i="1"/>
  <c r="L126" i="1"/>
  <c r="N126" i="1"/>
  <c r="AO126" i="1"/>
  <c r="E126" i="1" s="1"/>
  <c r="AP126" i="1"/>
  <c r="AQ126" i="1"/>
  <c r="AR126" i="1"/>
  <c r="AT126" i="1" s="1"/>
  <c r="J126" i="1" s="1"/>
  <c r="AU126" i="1" s="1"/>
  <c r="AS126" i="1"/>
  <c r="AX126" i="1"/>
  <c r="AY126" i="1" s="1"/>
  <c r="BB126" i="1" s="1"/>
  <c r="BA126" i="1"/>
  <c r="L127" i="1"/>
  <c r="N127" i="1"/>
  <c r="AO127" i="1"/>
  <c r="E127" i="1" s="1"/>
  <c r="BG127" i="1" s="1"/>
  <c r="AP127" i="1"/>
  <c r="AQ127" i="1"/>
  <c r="AR127" i="1"/>
  <c r="AS127" i="1"/>
  <c r="AT127" i="1"/>
  <c r="J127" i="1" s="1"/>
  <c r="AU127" i="1" s="1"/>
  <c r="AX127" i="1"/>
  <c r="AY127" i="1" s="1"/>
  <c r="BB127" i="1" s="1"/>
  <c r="BA127" i="1"/>
  <c r="L137" i="1"/>
  <c r="N137" i="1"/>
  <c r="AO137" i="1"/>
  <c r="E137" i="1" s="1"/>
  <c r="BG137" i="1" s="1"/>
  <c r="AP137" i="1"/>
  <c r="H137" i="1" s="1"/>
  <c r="AQ137" i="1"/>
  <c r="AR137" i="1"/>
  <c r="AS137" i="1"/>
  <c r="AT137" i="1"/>
  <c r="J137" i="1" s="1"/>
  <c r="AU137" i="1" s="1"/>
  <c r="I137" i="1" s="1"/>
  <c r="AX137" i="1"/>
  <c r="AY137" i="1" s="1"/>
  <c r="BB137" i="1" s="1"/>
  <c r="BA137" i="1"/>
  <c r="E138" i="1"/>
  <c r="H138" i="1"/>
  <c r="L138" i="1"/>
  <c r="N138" i="1"/>
  <c r="BG138" i="1" s="1"/>
  <c r="AO138" i="1"/>
  <c r="AP138" i="1"/>
  <c r="AQ138" i="1"/>
  <c r="AR138" i="1"/>
  <c r="AT138" i="1" s="1"/>
  <c r="J138" i="1" s="1"/>
  <c r="AU138" i="1" s="1"/>
  <c r="AS138" i="1"/>
  <c r="AX138" i="1"/>
  <c r="AY138" i="1" s="1"/>
  <c r="BB138" i="1" s="1"/>
  <c r="BA138" i="1"/>
  <c r="H139" i="1"/>
  <c r="L139" i="1"/>
  <c r="N139" i="1"/>
  <c r="AO139" i="1"/>
  <c r="E139" i="1" s="1"/>
  <c r="AP139" i="1"/>
  <c r="AQ139" i="1"/>
  <c r="AR139" i="1"/>
  <c r="AT139" i="1" s="1"/>
  <c r="J139" i="1" s="1"/>
  <c r="AU139" i="1" s="1"/>
  <c r="AS139" i="1"/>
  <c r="AV139" i="1"/>
  <c r="AW139" i="1" s="1"/>
  <c r="AZ139" i="1" s="1"/>
  <c r="F139" i="1" s="1"/>
  <c r="BC139" i="1" s="1"/>
  <c r="G139" i="1" s="1"/>
  <c r="AX139" i="1"/>
  <c r="AY139" i="1" s="1"/>
  <c r="BB139" i="1" s="1"/>
  <c r="BA139" i="1"/>
  <c r="H140" i="1"/>
  <c r="L140" i="1"/>
  <c r="N140" i="1"/>
  <c r="AO140" i="1"/>
  <c r="E140" i="1" s="1"/>
  <c r="AP140" i="1"/>
  <c r="AQ140" i="1"/>
  <c r="AR140" i="1"/>
  <c r="AT140" i="1" s="1"/>
  <c r="J140" i="1" s="1"/>
  <c r="AU140" i="1" s="1"/>
  <c r="AS140" i="1"/>
  <c r="AX140" i="1"/>
  <c r="AY140" i="1" s="1"/>
  <c r="BB140" i="1" s="1"/>
  <c r="BA140" i="1"/>
  <c r="H141" i="1"/>
  <c r="L141" i="1"/>
  <c r="N141" i="1"/>
  <c r="AO141" i="1"/>
  <c r="E141" i="1" s="1"/>
  <c r="AP141" i="1"/>
  <c r="AQ141" i="1"/>
  <c r="AR141" i="1"/>
  <c r="AT141" i="1" s="1"/>
  <c r="J141" i="1" s="1"/>
  <c r="AU141" i="1" s="1"/>
  <c r="AS141" i="1"/>
  <c r="AV141" i="1"/>
  <c r="AW141" i="1" s="1"/>
  <c r="AZ141" i="1" s="1"/>
  <c r="F141" i="1" s="1"/>
  <c r="BC141" i="1" s="1"/>
  <c r="G141" i="1" s="1"/>
  <c r="AX141" i="1"/>
  <c r="AY141" i="1" s="1"/>
  <c r="BB141" i="1" s="1"/>
  <c r="BA141" i="1"/>
  <c r="H151" i="1"/>
  <c r="L151" i="1"/>
  <c r="N151" i="1"/>
  <c r="AO151" i="1"/>
  <c r="E151" i="1" s="1"/>
  <c r="AP151" i="1"/>
  <c r="AQ151" i="1"/>
  <c r="AR151" i="1"/>
  <c r="AT151" i="1" s="1"/>
  <c r="J151" i="1" s="1"/>
  <c r="AU151" i="1" s="1"/>
  <c r="AS151" i="1"/>
  <c r="AX151" i="1"/>
  <c r="AY151" i="1" s="1"/>
  <c r="BB151" i="1" s="1"/>
  <c r="BA151" i="1"/>
  <c r="H152" i="1"/>
  <c r="L152" i="1"/>
  <c r="N152" i="1"/>
  <c r="AO152" i="1"/>
  <c r="E152" i="1" s="1"/>
  <c r="AP152" i="1"/>
  <c r="AQ152" i="1"/>
  <c r="AR152" i="1"/>
  <c r="AT152" i="1" s="1"/>
  <c r="J152" i="1" s="1"/>
  <c r="AU152" i="1" s="1"/>
  <c r="AS152" i="1"/>
  <c r="AV152" i="1"/>
  <c r="AW152" i="1" s="1"/>
  <c r="AZ152" i="1" s="1"/>
  <c r="F152" i="1" s="1"/>
  <c r="BC152" i="1" s="1"/>
  <c r="G152" i="1" s="1"/>
  <c r="AX152" i="1"/>
  <c r="AY152" i="1" s="1"/>
  <c r="BB152" i="1" s="1"/>
  <c r="BA152" i="1"/>
  <c r="H153" i="1"/>
  <c r="L153" i="1"/>
  <c r="N153" i="1"/>
  <c r="AO153" i="1"/>
  <c r="E153" i="1" s="1"/>
  <c r="AP153" i="1"/>
  <c r="AQ153" i="1"/>
  <c r="AR153" i="1"/>
  <c r="AT153" i="1" s="1"/>
  <c r="J153" i="1" s="1"/>
  <c r="AU153" i="1" s="1"/>
  <c r="AS153" i="1"/>
  <c r="AX153" i="1"/>
  <c r="AY153" i="1" s="1"/>
  <c r="BB153" i="1" s="1"/>
  <c r="BA153" i="1"/>
  <c r="H154" i="1"/>
  <c r="L154" i="1"/>
  <c r="N154" i="1"/>
  <c r="AO154" i="1"/>
  <c r="E154" i="1" s="1"/>
  <c r="AP154" i="1"/>
  <c r="AQ154" i="1"/>
  <c r="AR154" i="1"/>
  <c r="AT154" i="1" s="1"/>
  <c r="J154" i="1" s="1"/>
  <c r="AU154" i="1" s="1"/>
  <c r="AS154" i="1"/>
  <c r="AV154" i="1"/>
  <c r="AW154" i="1" s="1"/>
  <c r="AZ154" i="1" s="1"/>
  <c r="F154" i="1" s="1"/>
  <c r="BC154" i="1" s="1"/>
  <c r="G154" i="1" s="1"/>
  <c r="AX154" i="1"/>
  <c r="AY154" i="1" s="1"/>
  <c r="BB154" i="1" s="1"/>
  <c r="BA154" i="1"/>
  <c r="H155" i="1"/>
  <c r="L155" i="1"/>
  <c r="N155" i="1"/>
  <c r="AO155" i="1"/>
  <c r="E155" i="1" s="1"/>
  <c r="AP155" i="1"/>
  <c r="AQ155" i="1"/>
  <c r="AR155" i="1"/>
  <c r="AT155" i="1" s="1"/>
  <c r="J155" i="1" s="1"/>
  <c r="AU155" i="1" s="1"/>
  <c r="AS155" i="1"/>
  <c r="AX155" i="1"/>
  <c r="AY155" i="1" s="1"/>
  <c r="BB155" i="1" s="1"/>
  <c r="BA155" i="1"/>
  <c r="H166" i="1"/>
  <c r="L166" i="1"/>
  <c r="N166" i="1"/>
  <c r="AO166" i="1"/>
  <c r="E166" i="1" s="1"/>
  <c r="AP166" i="1"/>
  <c r="AQ166" i="1"/>
  <c r="AR166" i="1"/>
  <c r="AT166" i="1" s="1"/>
  <c r="J166" i="1" s="1"/>
  <c r="AU166" i="1" s="1"/>
  <c r="I166" i="1" s="1"/>
  <c r="AS166" i="1"/>
  <c r="AV166" i="1"/>
  <c r="AW166" i="1" s="1"/>
  <c r="AZ166" i="1" s="1"/>
  <c r="F166" i="1" s="1"/>
  <c r="AX166" i="1"/>
  <c r="AY166" i="1" s="1"/>
  <c r="BA166" i="1"/>
  <c r="BB166" i="1"/>
  <c r="L167" i="1"/>
  <c r="N167" i="1"/>
  <c r="AO167" i="1"/>
  <c r="E167" i="1" s="1"/>
  <c r="AP167" i="1"/>
  <c r="H167" i="1" s="1"/>
  <c r="AQ167" i="1"/>
  <c r="AR167" i="1"/>
  <c r="AT167" i="1" s="1"/>
  <c r="J167" i="1" s="1"/>
  <c r="AU167" i="1" s="1"/>
  <c r="AS167" i="1"/>
  <c r="AX167" i="1"/>
  <c r="AY167" i="1" s="1"/>
  <c r="BB167" i="1" s="1"/>
  <c r="BA167" i="1"/>
  <c r="H168" i="1"/>
  <c r="L168" i="1"/>
  <c r="N168" i="1"/>
  <c r="AO168" i="1"/>
  <c r="E168" i="1" s="1"/>
  <c r="BG168" i="1" s="1"/>
  <c r="AP168" i="1"/>
  <c r="AQ168" i="1"/>
  <c r="AR168" i="1"/>
  <c r="AS168" i="1"/>
  <c r="AT168" i="1"/>
  <c r="J168" i="1" s="1"/>
  <c r="AU168" i="1" s="1"/>
  <c r="AX168" i="1"/>
  <c r="AY168" i="1" s="1"/>
  <c r="BA168" i="1"/>
  <c r="BB168" i="1"/>
  <c r="H169" i="1"/>
  <c r="L169" i="1"/>
  <c r="N169" i="1" s="1"/>
  <c r="AO169" i="1"/>
  <c r="E169" i="1" s="1"/>
  <c r="BG169" i="1" s="1"/>
  <c r="AP169" i="1"/>
  <c r="AQ169" i="1"/>
  <c r="AR169" i="1"/>
  <c r="AT169" i="1" s="1"/>
  <c r="J169" i="1" s="1"/>
  <c r="AU169" i="1" s="1"/>
  <c r="AS169" i="1"/>
  <c r="AX169" i="1"/>
  <c r="AY169" i="1" s="1"/>
  <c r="BB169" i="1" s="1"/>
  <c r="BA169" i="1"/>
  <c r="H170" i="1"/>
  <c r="L170" i="1"/>
  <c r="N170" i="1"/>
  <c r="AO170" i="1"/>
  <c r="E170" i="1" s="1"/>
  <c r="AP170" i="1"/>
  <c r="AQ170" i="1"/>
  <c r="AR170" i="1"/>
  <c r="AT170" i="1" s="1"/>
  <c r="J170" i="1" s="1"/>
  <c r="AU170" i="1" s="1"/>
  <c r="AS170" i="1"/>
  <c r="AX170" i="1"/>
  <c r="AY170" i="1" s="1"/>
  <c r="BB170" i="1" s="1"/>
  <c r="BA170" i="1"/>
  <c r="H180" i="1"/>
  <c r="L180" i="1"/>
  <c r="N180" i="1"/>
  <c r="AO180" i="1"/>
  <c r="E180" i="1" s="1"/>
  <c r="AP180" i="1"/>
  <c r="AQ180" i="1"/>
  <c r="AR180" i="1"/>
  <c r="AT180" i="1" s="1"/>
  <c r="J180" i="1" s="1"/>
  <c r="AU180" i="1" s="1"/>
  <c r="AS180" i="1"/>
  <c r="AX180" i="1"/>
  <c r="AY180" i="1" s="1"/>
  <c r="BB180" i="1" s="1"/>
  <c r="BA180" i="1"/>
  <c r="H181" i="1"/>
  <c r="L181" i="1"/>
  <c r="N181" i="1"/>
  <c r="AO181" i="1"/>
  <c r="E181" i="1" s="1"/>
  <c r="AP181" i="1"/>
  <c r="AQ181" i="1"/>
  <c r="AR181" i="1"/>
  <c r="AT181" i="1" s="1"/>
  <c r="J181" i="1" s="1"/>
  <c r="AU181" i="1" s="1"/>
  <c r="AS181" i="1"/>
  <c r="AX181" i="1"/>
  <c r="AY181" i="1" s="1"/>
  <c r="BB181" i="1" s="1"/>
  <c r="BA181" i="1"/>
  <c r="H182" i="1"/>
  <c r="L182" i="1"/>
  <c r="N182" i="1"/>
  <c r="AO182" i="1"/>
  <c r="E182" i="1" s="1"/>
  <c r="AP182" i="1"/>
  <c r="AQ182" i="1"/>
  <c r="AR182" i="1"/>
  <c r="AT182" i="1" s="1"/>
  <c r="J182" i="1" s="1"/>
  <c r="AU182" i="1" s="1"/>
  <c r="AS182" i="1"/>
  <c r="AX182" i="1"/>
  <c r="AY182" i="1" s="1"/>
  <c r="BB182" i="1" s="1"/>
  <c r="BA182" i="1"/>
  <c r="H183" i="1"/>
  <c r="L183" i="1"/>
  <c r="N183" i="1"/>
  <c r="AO183" i="1"/>
  <c r="E183" i="1" s="1"/>
  <c r="AP183" i="1"/>
  <c r="AQ183" i="1"/>
  <c r="AR183" i="1"/>
  <c r="AT183" i="1" s="1"/>
  <c r="J183" i="1" s="1"/>
  <c r="AU183" i="1" s="1"/>
  <c r="AS183" i="1"/>
  <c r="AX183" i="1"/>
  <c r="AY183" i="1" s="1"/>
  <c r="BB183" i="1" s="1"/>
  <c r="BA183" i="1"/>
  <c r="H184" i="1"/>
  <c r="L184" i="1"/>
  <c r="N184" i="1"/>
  <c r="AO184" i="1"/>
  <c r="E184" i="1" s="1"/>
  <c r="AP184" i="1"/>
  <c r="AQ184" i="1"/>
  <c r="AR184" i="1"/>
  <c r="AT184" i="1" s="1"/>
  <c r="J184" i="1" s="1"/>
  <c r="AU184" i="1" s="1"/>
  <c r="AS184" i="1"/>
  <c r="AX184" i="1"/>
  <c r="AY184" i="1" s="1"/>
  <c r="BB184" i="1" s="1"/>
  <c r="BA184" i="1"/>
  <c r="H194" i="1"/>
  <c r="L194" i="1"/>
  <c r="N194" i="1"/>
  <c r="AO194" i="1"/>
  <c r="E194" i="1" s="1"/>
  <c r="AP194" i="1"/>
  <c r="AQ194" i="1"/>
  <c r="AR194" i="1"/>
  <c r="AT194" i="1" s="1"/>
  <c r="J194" i="1" s="1"/>
  <c r="AU194" i="1" s="1"/>
  <c r="AS194" i="1"/>
  <c r="AX194" i="1"/>
  <c r="AY194" i="1" s="1"/>
  <c r="BB194" i="1" s="1"/>
  <c r="BA194" i="1"/>
  <c r="H195" i="1"/>
  <c r="L195" i="1"/>
  <c r="N195" i="1"/>
  <c r="AO195" i="1"/>
  <c r="E195" i="1" s="1"/>
  <c r="AP195" i="1"/>
  <c r="AQ195" i="1"/>
  <c r="AR195" i="1"/>
  <c r="AT195" i="1" s="1"/>
  <c r="J195" i="1" s="1"/>
  <c r="AU195" i="1" s="1"/>
  <c r="AS195" i="1"/>
  <c r="AX195" i="1"/>
  <c r="AY195" i="1" s="1"/>
  <c r="BB195" i="1" s="1"/>
  <c r="BA195" i="1"/>
  <c r="H196" i="1"/>
  <c r="L196" i="1"/>
  <c r="N196" i="1"/>
  <c r="AO196" i="1"/>
  <c r="E196" i="1" s="1"/>
  <c r="AP196" i="1"/>
  <c r="AQ196" i="1"/>
  <c r="AR196" i="1"/>
  <c r="AT196" i="1" s="1"/>
  <c r="J196" i="1" s="1"/>
  <c r="AU196" i="1" s="1"/>
  <c r="AS196" i="1"/>
  <c r="AX196" i="1"/>
  <c r="AY196" i="1" s="1"/>
  <c r="BB196" i="1" s="1"/>
  <c r="BA196" i="1"/>
  <c r="H197" i="1"/>
  <c r="L197" i="1"/>
  <c r="N197" i="1"/>
  <c r="AO197" i="1"/>
  <c r="E197" i="1" s="1"/>
  <c r="AP197" i="1"/>
  <c r="AQ197" i="1"/>
  <c r="AR197" i="1"/>
  <c r="AT197" i="1" s="1"/>
  <c r="J197" i="1" s="1"/>
  <c r="AU197" i="1" s="1"/>
  <c r="AS197" i="1"/>
  <c r="AX197" i="1"/>
  <c r="AY197" i="1" s="1"/>
  <c r="BB197" i="1" s="1"/>
  <c r="BA197" i="1"/>
  <c r="H198" i="1"/>
  <c r="L198" i="1"/>
  <c r="N198" i="1"/>
  <c r="AO198" i="1"/>
  <c r="E198" i="1" s="1"/>
  <c r="AP198" i="1"/>
  <c r="AQ198" i="1"/>
  <c r="AR198" i="1"/>
  <c r="AT198" i="1" s="1"/>
  <c r="J198" i="1" s="1"/>
  <c r="AU198" i="1" s="1"/>
  <c r="AS198" i="1"/>
  <c r="AX198" i="1"/>
  <c r="AY198" i="1" s="1"/>
  <c r="BB198" i="1" s="1"/>
  <c r="BA198" i="1"/>
  <c r="H208" i="1"/>
  <c r="L208" i="1"/>
  <c r="N208" i="1"/>
  <c r="AO208" i="1"/>
  <c r="E208" i="1" s="1"/>
  <c r="AP208" i="1"/>
  <c r="AQ208" i="1"/>
  <c r="AR208" i="1"/>
  <c r="AT208" i="1" s="1"/>
  <c r="J208" i="1" s="1"/>
  <c r="AU208" i="1" s="1"/>
  <c r="AS208" i="1"/>
  <c r="AX208" i="1"/>
  <c r="AY208" i="1" s="1"/>
  <c r="BB208" i="1" s="1"/>
  <c r="BA208" i="1"/>
  <c r="H209" i="1"/>
  <c r="L209" i="1"/>
  <c r="N209" i="1"/>
  <c r="AO209" i="1"/>
  <c r="E209" i="1" s="1"/>
  <c r="AP209" i="1"/>
  <c r="AQ209" i="1"/>
  <c r="AR209" i="1"/>
  <c r="AT209" i="1" s="1"/>
  <c r="J209" i="1" s="1"/>
  <c r="AU209" i="1" s="1"/>
  <c r="AS209" i="1"/>
  <c r="AX209" i="1"/>
  <c r="AY209" i="1" s="1"/>
  <c r="BB209" i="1" s="1"/>
  <c r="BA209" i="1"/>
  <c r="H210" i="1"/>
  <c r="L210" i="1"/>
  <c r="N210" i="1"/>
  <c r="AO210" i="1"/>
  <c r="E210" i="1" s="1"/>
  <c r="AP210" i="1"/>
  <c r="AQ210" i="1"/>
  <c r="AR210" i="1"/>
  <c r="AT210" i="1" s="1"/>
  <c r="J210" i="1" s="1"/>
  <c r="AU210" i="1" s="1"/>
  <c r="AS210" i="1"/>
  <c r="AX210" i="1"/>
  <c r="AY210" i="1" s="1"/>
  <c r="BB210" i="1" s="1"/>
  <c r="BA210" i="1"/>
  <c r="H211" i="1"/>
  <c r="L211" i="1"/>
  <c r="N211" i="1"/>
  <c r="AO211" i="1"/>
  <c r="E211" i="1" s="1"/>
  <c r="AP211" i="1"/>
  <c r="AQ211" i="1"/>
  <c r="AR211" i="1"/>
  <c r="AT211" i="1" s="1"/>
  <c r="J211" i="1" s="1"/>
  <c r="AU211" i="1" s="1"/>
  <c r="AS211" i="1"/>
  <c r="AX211" i="1"/>
  <c r="AY211" i="1" s="1"/>
  <c r="BB211" i="1" s="1"/>
  <c r="BA211" i="1"/>
  <c r="H212" i="1"/>
  <c r="L212" i="1"/>
  <c r="N212" i="1"/>
  <c r="AO212" i="1"/>
  <c r="E212" i="1" s="1"/>
  <c r="AP212" i="1"/>
  <c r="AQ212" i="1"/>
  <c r="AR212" i="1"/>
  <c r="AT212" i="1" s="1"/>
  <c r="J212" i="1" s="1"/>
  <c r="AU212" i="1" s="1"/>
  <c r="AS212" i="1"/>
  <c r="AV212" i="1"/>
  <c r="AW212" i="1" s="1"/>
  <c r="AZ212" i="1" s="1"/>
  <c r="F212" i="1" s="1"/>
  <c r="BC212" i="1" s="1"/>
  <c r="G212" i="1" s="1"/>
  <c r="AX212" i="1"/>
  <c r="AY212" i="1" s="1"/>
  <c r="BB212" i="1" s="1"/>
  <c r="BA212" i="1"/>
  <c r="H222" i="1"/>
  <c r="L222" i="1"/>
  <c r="N222" i="1"/>
  <c r="AO222" i="1"/>
  <c r="E222" i="1" s="1"/>
  <c r="AP222" i="1"/>
  <c r="AQ222" i="1"/>
  <c r="AR222" i="1"/>
  <c r="AT222" i="1" s="1"/>
  <c r="J222" i="1" s="1"/>
  <c r="AU222" i="1" s="1"/>
  <c r="AS222" i="1"/>
  <c r="AX222" i="1"/>
  <c r="AY222" i="1" s="1"/>
  <c r="BB222" i="1" s="1"/>
  <c r="BA222" i="1"/>
  <c r="H223" i="1"/>
  <c r="L223" i="1"/>
  <c r="N223" i="1"/>
  <c r="AO223" i="1"/>
  <c r="E223" i="1" s="1"/>
  <c r="BG223" i="1" s="1"/>
  <c r="AP223" i="1"/>
  <c r="AQ223" i="1"/>
  <c r="AR223" i="1"/>
  <c r="AT223" i="1" s="1"/>
  <c r="J223" i="1" s="1"/>
  <c r="AU223" i="1" s="1"/>
  <c r="AS223" i="1"/>
  <c r="AX223" i="1"/>
  <c r="AY223" i="1" s="1"/>
  <c r="BA223" i="1"/>
  <c r="BB223" i="1"/>
  <c r="L224" i="1"/>
  <c r="N224" i="1"/>
  <c r="AO224" i="1"/>
  <c r="E224" i="1" s="1"/>
  <c r="AP224" i="1"/>
  <c r="H224" i="1" s="1"/>
  <c r="AQ224" i="1"/>
  <c r="AR224" i="1"/>
  <c r="AS224" i="1"/>
  <c r="AT224" i="1"/>
  <c r="J224" i="1" s="1"/>
  <c r="AU224" i="1" s="1"/>
  <c r="AX224" i="1"/>
  <c r="AY224" i="1" s="1"/>
  <c r="BB224" i="1" s="1"/>
  <c r="BA224" i="1"/>
  <c r="H225" i="1"/>
  <c r="L225" i="1"/>
  <c r="N225" i="1"/>
  <c r="AO225" i="1"/>
  <c r="E225" i="1" s="1"/>
  <c r="BG225" i="1" s="1"/>
  <c r="AP225" i="1"/>
  <c r="AQ225" i="1"/>
  <c r="AR225" i="1"/>
  <c r="AS225" i="1"/>
  <c r="AT225" i="1"/>
  <c r="J225" i="1" s="1"/>
  <c r="AU225" i="1" s="1"/>
  <c r="AX225" i="1"/>
  <c r="AY225" i="1" s="1"/>
  <c r="BA225" i="1"/>
  <c r="BB225" i="1"/>
  <c r="L226" i="1"/>
  <c r="N226" i="1"/>
  <c r="AO226" i="1"/>
  <c r="E226" i="1" s="1"/>
  <c r="AP226" i="1"/>
  <c r="H226" i="1" s="1"/>
  <c r="AQ226" i="1"/>
  <c r="AR226" i="1"/>
  <c r="AT226" i="1" s="1"/>
  <c r="J226" i="1" s="1"/>
  <c r="AU226" i="1" s="1"/>
  <c r="AS226" i="1"/>
  <c r="AX226" i="1"/>
  <c r="AY226" i="1" s="1"/>
  <c r="BB226" i="1" s="1"/>
  <c r="BA226" i="1"/>
  <c r="H227" i="1"/>
  <c r="L227" i="1"/>
  <c r="N227" i="1"/>
  <c r="AO227" i="1"/>
  <c r="E227" i="1" s="1"/>
  <c r="BG227" i="1" s="1"/>
  <c r="AP227" i="1"/>
  <c r="AQ227" i="1"/>
  <c r="AR227" i="1"/>
  <c r="AT227" i="1" s="1"/>
  <c r="J227" i="1" s="1"/>
  <c r="AU227" i="1" s="1"/>
  <c r="AS227" i="1"/>
  <c r="AX227" i="1"/>
  <c r="AY227" i="1" s="1"/>
  <c r="BA227" i="1"/>
  <c r="BB227" i="1"/>
  <c r="L237" i="1"/>
  <c r="N237" i="1"/>
  <c r="AO237" i="1"/>
  <c r="E237" i="1" s="1"/>
  <c r="AP237" i="1"/>
  <c r="H237" i="1" s="1"/>
  <c r="AQ237" i="1"/>
  <c r="AR237" i="1"/>
  <c r="AS237" i="1"/>
  <c r="AT237" i="1"/>
  <c r="J237" i="1" s="1"/>
  <c r="AU237" i="1" s="1"/>
  <c r="AX237" i="1"/>
  <c r="AY237" i="1" s="1"/>
  <c r="BB237" i="1" s="1"/>
  <c r="BA237" i="1"/>
  <c r="L238" i="1"/>
  <c r="N238" i="1"/>
  <c r="AO238" i="1"/>
  <c r="E238" i="1" s="1"/>
  <c r="AP238" i="1"/>
  <c r="H238" i="1" s="1"/>
  <c r="AQ238" i="1"/>
  <c r="AR238" i="1"/>
  <c r="AS238" i="1"/>
  <c r="AT238" i="1"/>
  <c r="J238" i="1" s="1"/>
  <c r="AU238" i="1" s="1"/>
  <c r="AX238" i="1"/>
  <c r="AY238" i="1" s="1"/>
  <c r="BA238" i="1"/>
  <c r="BB238" i="1"/>
  <c r="L239" i="1"/>
  <c r="N239" i="1"/>
  <c r="AO239" i="1"/>
  <c r="E239" i="1" s="1"/>
  <c r="AQ239" i="1"/>
  <c r="AR239" i="1"/>
  <c r="AS239" i="1"/>
  <c r="AX239" i="1"/>
  <c r="AY239" i="1" s="1"/>
  <c r="BB239" i="1" s="1"/>
  <c r="BA239" i="1"/>
  <c r="E240" i="1"/>
  <c r="H240" i="1"/>
  <c r="L240" i="1"/>
  <c r="N240" i="1"/>
  <c r="AO240" i="1"/>
  <c r="AP240" i="1"/>
  <c r="AQ240" i="1"/>
  <c r="AR240" i="1"/>
  <c r="AT240" i="1" s="1"/>
  <c r="J240" i="1" s="1"/>
  <c r="AU240" i="1" s="1"/>
  <c r="AS240" i="1"/>
  <c r="AX240" i="1"/>
  <c r="AY240" i="1" s="1"/>
  <c r="BA240" i="1"/>
  <c r="BB240" i="1"/>
  <c r="L241" i="1"/>
  <c r="N241" i="1"/>
  <c r="AO241" i="1"/>
  <c r="E241" i="1" s="1"/>
  <c r="AQ241" i="1"/>
  <c r="AR241" i="1"/>
  <c r="AS241" i="1"/>
  <c r="AX241" i="1"/>
  <c r="AY241" i="1" s="1"/>
  <c r="BB241" i="1" s="1"/>
  <c r="BA241" i="1"/>
  <c r="E251" i="1"/>
  <c r="BG251" i="1" s="1"/>
  <c r="L251" i="1"/>
  <c r="N251" i="1"/>
  <c r="AO251" i="1"/>
  <c r="AP251" i="1"/>
  <c r="H251" i="1" s="1"/>
  <c r="AQ251" i="1"/>
  <c r="AR251" i="1"/>
  <c r="AS251" i="1"/>
  <c r="AT251" i="1"/>
  <c r="J251" i="1" s="1"/>
  <c r="AU251" i="1" s="1"/>
  <c r="AX251" i="1"/>
  <c r="AY251" i="1" s="1"/>
  <c r="BA251" i="1"/>
  <c r="BB251" i="1"/>
  <c r="L252" i="1"/>
  <c r="N252" i="1"/>
  <c r="AO252" i="1"/>
  <c r="E252" i="1" s="1"/>
  <c r="AQ252" i="1"/>
  <c r="AR252" i="1"/>
  <c r="AS252" i="1"/>
  <c r="AX252" i="1"/>
  <c r="AY252" i="1" s="1"/>
  <c r="BB252" i="1" s="1"/>
  <c r="BA252" i="1"/>
  <c r="E253" i="1"/>
  <c r="BG253" i="1" s="1"/>
  <c r="H253" i="1"/>
  <c r="L253" i="1"/>
  <c r="N253" i="1"/>
  <c r="AO253" i="1"/>
  <c r="AP253" i="1"/>
  <c r="AQ253" i="1"/>
  <c r="AR253" i="1"/>
  <c r="AT253" i="1" s="1"/>
  <c r="J253" i="1" s="1"/>
  <c r="AU253" i="1" s="1"/>
  <c r="AS253" i="1"/>
  <c r="AX253" i="1"/>
  <c r="AY253" i="1" s="1"/>
  <c r="BB253" i="1" s="1"/>
  <c r="BA253" i="1"/>
  <c r="H254" i="1"/>
  <c r="L254" i="1"/>
  <c r="N254" i="1"/>
  <c r="AO254" i="1"/>
  <c r="E254" i="1" s="1"/>
  <c r="AP254" i="1"/>
  <c r="AQ254" i="1"/>
  <c r="AR254" i="1"/>
  <c r="AT254" i="1" s="1"/>
  <c r="J254" i="1" s="1"/>
  <c r="AU254" i="1" s="1"/>
  <c r="AS254" i="1"/>
  <c r="AX254" i="1"/>
  <c r="AY254" i="1" s="1"/>
  <c r="BB254" i="1" s="1"/>
  <c r="BA254" i="1"/>
  <c r="H255" i="1"/>
  <c r="L255" i="1"/>
  <c r="N255" i="1"/>
  <c r="AO255" i="1"/>
  <c r="E255" i="1" s="1"/>
  <c r="AP255" i="1"/>
  <c r="AQ255" i="1"/>
  <c r="AR255" i="1"/>
  <c r="AT255" i="1" s="1"/>
  <c r="J255" i="1" s="1"/>
  <c r="AU255" i="1" s="1"/>
  <c r="AS255" i="1"/>
  <c r="AX255" i="1"/>
  <c r="AY255" i="1" s="1"/>
  <c r="BB255" i="1" s="1"/>
  <c r="BA255" i="1"/>
  <c r="H266" i="1"/>
  <c r="L266" i="1"/>
  <c r="N266" i="1"/>
  <c r="AO266" i="1"/>
  <c r="E266" i="1" s="1"/>
  <c r="AP266" i="1"/>
  <c r="AQ266" i="1"/>
  <c r="AR266" i="1"/>
  <c r="AT266" i="1" s="1"/>
  <c r="J266" i="1" s="1"/>
  <c r="AU266" i="1" s="1"/>
  <c r="AS266" i="1"/>
  <c r="AX266" i="1"/>
  <c r="AY266" i="1" s="1"/>
  <c r="BB266" i="1" s="1"/>
  <c r="BA266" i="1"/>
  <c r="H267" i="1"/>
  <c r="L267" i="1"/>
  <c r="N267" i="1"/>
  <c r="AO267" i="1"/>
  <c r="E267" i="1" s="1"/>
  <c r="AP267" i="1"/>
  <c r="AQ267" i="1"/>
  <c r="AR267" i="1"/>
  <c r="AT267" i="1" s="1"/>
  <c r="J267" i="1" s="1"/>
  <c r="AU267" i="1" s="1"/>
  <c r="AS267" i="1"/>
  <c r="AX267" i="1"/>
  <c r="AY267" i="1" s="1"/>
  <c r="BB267" i="1" s="1"/>
  <c r="BA267" i="1"/>
  <c r="H268" i="1"/>
  <c r="L268" i="1"/>
  <c r="N268" i="1"/>
  <c r="AO268" i="1"/>
  <c r="E268" i="1" s="1"/>
  <c r="AP268" i="1"/>
  <c r="AQ268" i="1"/>
  <c r="AR268" i="1"/>
  <c r="AT268" i="1" s="1"/>
  <c r="J268" i="1" s="1"/>
  <c r="AU268" i="1" s="1"/>
  <c r="AS268" i="1"/>
  <c r="AX268" i="1"/>
  <c r="AY268" i="1" s="1"/>
  <c r="BB268" i="1" s="1"/>
  <c r="BA268" i="1"/>
  <c r="H269" i="1"/>
  <c r="L269" i="1"/>
  <c r="N269" i="1"/>
  <c r="AO269" i="1"/>
  <c r="E269" i="1" s="1"/>
  <c r="AP269" i="1"/>
  <c r="AQ269" i="1"/>
  <c r="AR269" i="1"/>
  <c r="AT269" i="1" s="1"/>
  <c r="J269" i="1" s="1"/>
  <c r="AU269" i="1" s="1"/>
  <c r="AS269" i="1"/>
  <c r="AX269" i="1"/>
  <c r="AY269" i="1" s="1"/>
  <c r="BB269" i="1" s="1"/>
  <c r="BA269" i="1"/>
  <c r="H270" i="1"/>
  <c r="L270" i="1"/>
  <c r="N270" i="1"/>
  <c r="AO270" i="1"/>
  <c r="E270" i="1" s="1"/>
  <c r="BG270" i="1" s="1"/>
  <c r="AP270" i="1"/>
  <c r="AQ270" i="1"/>
  <c r="AR270" i="1"/>
  <c r="AT270" i="1" s="1"/>
  <c r="J270" i="1" s="1"/>
  <c r="AU270" i="1" s="1"/>
  <c r="AS270" i="1"/>
  <c r="AX270" i="1"/>
  <c r="AY270" i="1" s="1"/>
  <c r="BB270" i="1" s="1"/>
  <c r="BA270" i="1"/>
  <c r="H271" i="1"/>
  <c r="L271" i="1"/>
  <c r="N271" i="1"/>
  <c r="AO271" i="1"/>
  <c r="E271" i="1" s="1"/>
  <c r="AP271" i="1"/>
  <c r="AQ271" i="1"/>
  <c r="AR271" i="1"/>
  <c r="AT271" i="1" s="1"/>
  <c r="J271" i="1" s="1"/>
  <c r="AU271" i="1" s="1"/>
  <c r="AS271" i="1"/>
  <c r="AX271" i="1"/>
  <c r="AY271" i="1" s="1"/>
  <c r="BB271" i="1" s="1"/>
  <c r="BA271" i="1"/>
  <c r="H281" i="1"/>
  <c r="L281" i="1"/>
  <c r="N281" i="1"/>
  <c r="AO281" i="1"/>
  <c r="E281" i="1" s="1"/>
  <c r="AP281" i="1"/>
  <c r="AQ281" i="1"/>
  <c r="AR281" i="1"/>
  <c r="AT281" i="1" s="1"/>
  <c r="J281" i="1" s="1"/>
  <c r="AU281" i="1" s="1"/>
  <c r="AS281" i="1"/>
  <c r="AV281" i="1"/>
  <c r="AW281" i="1" s="1"/>
  <c r="AZ281" i="1" s="1"/>
  <c r="F281" i="1" s="1"/>
  <c r="BC281" i="1" s="1"/>
  <c r="G281" i="1" s="1"/>
  <c r="AX281" i="1"/>
  <c r="AY281" i="1" s="1"/>
  <c r="BB281" i="1" s="1"/>
  <c r="BA281" i="1"/>
  <c r="H282" i="1"/>
  <c r="L282" i="1"/>
  <c r="N282" i="1"/>
  <c r="AO282" i="1"/>
  <c r="E282" i="1" s="1"/>
  <c r="AP282" i="1"/>
  <c r="AQ282" i="1"/>
  <c r="AR282" i="1"/>
  <c r="AT282" i="1" s="1"/>
  <c r="J282" i="1" s="1"/>
  <c r="AU282" i="1" s="1"/>
  <c r="AS282" i="1"/>
  <c r="AX282" i="1"/>
  <c r="AY282" i="1" s="1"/>
  <c r="BB282" i="1" s="1"/>
  <c r="BA282" i="1"/>
  <c r="H283" i="1"/>
  <c r="L283" i="1"/>
  <c r="N283" i="1"/>
  <c r="AO283" i="1"/>
  <c r="E283" i="1" s="1"/>
  <c r="AP283" i="1"/>
  <c r="AQ283" i="1"/>
  <c r="AR283" i="1"/>
  <c r="AT283" i="1" s="1"/>
  <c r="J283" i="1" s="1"/>
  <c r="AU283" i="1" s="1"/>
  <c r="AS283" i="1"/>
  <c r="AV283" i="1"/>
  <c r="AW283" i="1" s="1"/>
  <c r="AZ283" i="1" s="1"/>
  <c r="F283" i="1" s="1"/>
  <c r="BC283" i="1" s="1"/>
  <c r="G283" i="1" s="1"/>
  <c r="AX283" i="1"/>
  <c r="AY283" i="1" s="1"/>
  <c r="BB283" i="1" s="1"/>
  <c r="BA283" i="1"/>
  <c r="H284" i="1"/>
  <c r="L284" i="1"/>
  <c r="N284" i="1"/>
  <c r="AO284" i="1"/>
  <c r="E284" i="1" s="1"/>
  <c r="AP284" i="1"/>
  <c r="AQ284" i="1"/>
  <c r="AR284" i="1"/>
  <c r="AT284" i="1" s="1"/>
  <c r="J284" i="1" s="1"/>
  <c r="AU284" i="1" s="1"/>
  <c r="AS284" i="1"/>
  <c r="AX284" i="1"/>
  <c r="AY284" i="1" s="1"/>
  <c r="BB284" i="1" s="1"/>
  <c r="BA284" i="1"/>
  <c r="H285" i="1"/>
  <c r="L285" i="1"/>
  <c r="N285" i="1"/>
  <c r="AO285" i="1"/>
  <c r="E285" i="1" s="1"/>
  <c r="AP285" i="1"/>
  <c r="AQ285" i="1"/>
  <c r="AR285" i="1"/>
  <c r="AT285" i="1" s="1"/>
  <c r="J285" i="1" s="1"/>
  <c r="AU285" i="1" s="1"/>
  <c r="AS285" i="1"/>
  <c r="AV285" i="1"/>
  <c r="AW285" i="1" s="1"/>
  <c r="AZ285" i="1" s="1"/>
  <c r="F285" i="1" s="1"/>
  <c r="BC285" i="1" s="1"/>
  <c r="G285" i="1" s="1"/>
  <c r="AX285" i="1"/>
  <c r="AY285" i="1" s="1"/>
  <c r="BB285" i="1" s="1"/>
  <c r="BA285" i="1"/>
  <c r="H286" i="1"/>
  <c r="L286" i="1"/>
  <c r="N286" i="1"/>
  <c r="AO286" i="1"/>
  <c r="E286" i="1" s="1"/>
  <c r="AP286" i="1"/>
  <c r="AQ286" i="1"/>
  <c r="AR286" i="1"/>
  <c r="AT286" i="1" s="1"/>
  <c r="J286" i="1" s="1"/>
  <c r="AU286" i="1" s="1"/>
  <c r="AS286" i="1"/>
  <c r="AX286" i="1"/>
  <c r="AY286" i="1" s="1"/>
  <c r="BB286" i="1" s="1"/>
  <c r="BA286" i="1"/>
  <c r="H296" i="1"/>
  <c r="L296" i="1"/>
  <c r="N296" i="1"/>
  <c r="AO296" i="1"/>
  <c r="E296" i="1" s="1"/>
  <c r="AP296" i="1"/>
  <c r="AQ296" i="1"/>
  <c r="AR296" i="1"/>
  <c r="AT296" i="1" s="1"/>
  <c r="J296" i="1" s="1"/>
  <c r="AU296" i="1" s="1"/>
  <c r="AS296" i="1"/>
  <c r="AV296" i="1"/>
  <c r="AW296" i="1" s="1"/>
  <c r="AZ296" i="1" s="1"/>
  <c r="F296" i="1" s="1"/>
  <c r="BC296" i="1" s="1"/>
  <c r="G296" i="1" s="1"/>
  <c r="AX296" i="1"/>
  <c r="AY296" i="1" s="1"/>
  <c r="BB296" i="1" s="1"/>
  <c r="BA296" i="1"/>
  <c r="H297" i="1"/>
  <c r="L297" i="1"/>
  <c r="N297" i="1"/>
  <c r="AO297" i="1"/>
  <c r="E297" i="1" s="1"/>
  <c r="AP297" i="1"/>
  <c r="AQ297" i="1"/>
  <c r="AR297" i="1"/>
  <c r="AT297" i="1" s="1"/>
  <c r="J297" i="1" s="1"/>
  <c r="AU297" i="1" s="1"/>
  <c r="AS297" i="1"/>
  <c r="AX297" i="1"/>
  <c r="AY297" i="1" s="1"/>
  <c r="BB297" i="1" s="1"/>
  <c r="BA297" i="1"/>
  <c r="L298" i="1"/>
  <c r="N298" i="1"/>
  <c r="AO298" i="1"/>
  <c r="E298" i="1" s="1"/>
  <c r="AP298" i="1"/>
  <c r="H298" i="1" s="1"/>
  <c r="AQ298" i="1"/>
  <c r="AR298" i="1"/>
  <c r="AT298" i="1" s="1"/>
  <c r="J298" i="1" s="1"/>
  <c r="AU298" i="1" s="1"/>
  <c r="AS298" i="1"/>
  <c r="AX298" i="1"/>
  <c r="AY298" i="1" s="1"/>
  <c r="BB298" i="1" s="1"/>
  <c r="BA298" i="1"/>
  <c r="H299" i="1"/>
  <c r="L299" i="1"/>
  <c r="N299" i="1"/>
  <c r="AO299" i="1"/>
  <c r="E299" i="1" s="1"/>
  <c r="BG299" i="1" s="1"/>
  <c r="AP299" i="1"/>
  <c r="AQ299" i="1"/>
  <c r="AR299" i="1"/>
  <c r="AT299" i="1" s="1"/>
  <c r="J299" i="1" s="1"/>
  <c r="AU299" i="1" s="1"/>
  <c r="AS299" i="1"/>
  <c r="AX299" i="1"/>
  <c r="AY299" i="1" s="1"/>
  <c r="BA299" i="1"/>
  <c r="BB299" i="1"/>
  <c r="L300" i="1"/>
  <c r="N300" i="1"/>
  <c r="AO300" i="1"/>
  <c r="E300" i="1" s="1"/>
  <c r="AP300" i="1"/>
  <c r="H300" i="1" s="1"/>
  <c r="AQ300" i="1"/>
  <c r="AR300" i="1"/>
  <c r="AS300" i="1"/>
  <c r="AT300" i="1"/>
  <c r="J300" i="1" s="1"/>
  <c r="AU300" i="1" s="1"/>
  <c r="AX300" i="1"/>
  <c r="AY300" i="1" s="1"/>
  <c r="BB300" i="1" s="1"/>
  <c r="BA300" i="1"/>
  <c r="H310" i="1"/>
  <c r="L310" i="1"/>
  <c r="N310" i="1"/>
  <c r="AO310" i="1"/>
  <c r="E310" i="1" s="1"/>
  <c r="BG310" i="1" s="1"/>
  <c r="AP310" i="1"/>
  <c r="AQ310" i="1"/>
  <c r="AR310" i="1"/>
  <c r="AS310" i="1"/>
  <c r="AT310" i="1"/>
  <c r="J310" i="1" s="1"/>
  <c r="AU310" i="1" s="1"/>
  <c r="AX310" i="1"/>
  <c r="AY310" i="1" s="1"/>
  <c r="BA310" i="1"/>
  <c r="BB310" i="1"/>
  <c r="L311" i="1"/>
  <c r="N311" i="1"/>
  <c r="AO311" i="1"/>
  <c r="E311" i="1" s="1"/>
  <c r="AP311" i="1"/>
  <c r="H311" i="1" s="1"/>
  <c r="AQ311" i="1"/>
  <c r="AR311" i="1"/>
  <c r="AT311" i="1" s="1"/>
  <c r="J311" i="1" s="1"/>
  <c r="AU311" i="1" s="1"/>
  <c r="AS311" i="1"/>
  <c r="AX311" i="1"/>
  <c r="AY311" i="1" s="1"/>
  <c r="BB311" i="1" s="1"/>
  <c r="BA311" i="1"/>
  <c r="H312" i="1"/>
  <c r="L312" i="1"/>
  <c r="N312" i="1"/>
  <c r="AO312" i="1"/>
  <c r="E312" i="1" s="1"/>
  <c r="BG312" i="1" s="1"/>
  <c r="AP312" i="1"/>
  <c r="AQ312" i="1"/>
  <c r="AR312" i="1"/>
  <c r="AT312" i="1" s="1"/>
  <c r="J312" i="1" s="1"/>
  <c r="AU312" i="1" s="1"/>
  <c r="AS312" i="1"/>
  <c r="AX312" i="1"/>
  <c r="AY312" i="1" s="1"/>
  <c r="BA312" i="1"/>
  <c r="BB312" i="1"/>
  <c r="L313" i="1"/>
  <c r="N313" i="1"/>
  <c r="AO313" i="1"/>
  <c r="E313" i="1" s="1"/>
  <c r="AP313" i="1"/>
  <c r="H313" i="1" s="1"/>
  <c r="AQ313" i="1"/>
  <c r="AR313" i="1"/>
  <c r="AS313" i="1"/>
  <c r="AT313" i="1"/>
  <c r="J313" i="1" s="1"/>
  <c r="AU313" i="1" s="1"/>
  <c r="AX313" i="1"/>
  <c r="AY313" i="1" s="1"/>
  <c r="BA313" i="1"/>
  <c r="BB313" i="1"/>
  <c r="L314" i="1"/>
  <c r="N314" i="1"/>
  <c r="AO314" i="1"/>
  <c r="E314" i="1" s="1"/>
  <c r="AQ314" i="1"/>
  <c r="AR314" i="1"/>
  <c r="AS314" i="1"/>
  <c r="AX314" i="1"/>
  <c r="AY314" i="1" s="1"/>
  <c r="BB314" i="1" s="1"/>
  <c r="BA314" i="1"/>
  <c r="L324" i="1"/>
  <c r="N324" i="1" s="1"/>
  <c r="AO324" i="1"/>
  <c r="E324" i="1" s="1"/>
  <c r="AQ324" i="1"/>
  <c r="AR324" i="1"/>
  <c r="AS324" i="1"/>
  <c r="AX324" i="1"/>
  <c r="AY324" i="1"/>
  <c r="BB324" i="1" s="1"/>
  <c r="BA324" i="1"/>
  <c r="L325" i="1"/>
  <c r="N325" i="1" s="1"/>
  <c r="AO325" i="1"/>
  <c r="E325" i="1" s="1"/>
  <c r="AQ325" i="1"/>
  <c r="AR325" i="1"/>
  <c r="AS325" i="1"/>
  <c r="AX325" i="1"/>
  <c r="AY325" i="1"/>
  <c r="BB325" i="1" s="1"/>
  <c r="BA325" i="1"/>
  <c r="L326" i="1"/>
  <c r="N326" i="1" s="1"/>
  <c r="AO326" i="1"/>
  <c r="E326" i="1" s="1"/>
  <c r="AQ326" i="1"/>
  <c r="AR326" i="1"/>
  <c r="AS326" i="1"/>
  <c r="AX326" i="1"/>
  <c r="AY326" i="1"/>
  <c r="BB326" i="1" s="1"/>
  <c r="BA326" i="1"/>
  <c r="L327" i="1"/>
  <c r="N327" i="1" s="1"/>
  <c r="AO327" i="1"/>
  <c r="E327" i="1" s="1"/>
  <c r="AQ327" i="1"/>
  <c r="AR327" i="1"/>
  <c r="AS327" i="1"/>
  <c r="AX327" i="1"/>
  <c r="AY327" i="1"/>
  <c r="BB327" i="1" s="1"/>
  <c r="BA327" i="1"/>
  <c r="L328" i="1"/>
  <c r="N328" i="1" s="1"/>
  <c r="AO328" i="1"/>
  <c r="E328" i="1" s="1"/>
  <c r="AQ328" i="1"/>
  <c r="AR328" i="1"/>
  <c r="AS328" i="1"/>
  <c r="AX328" i="1"/>
  <c r="AY328" i="1"/>
  <c r="BB328" i="1" s="1"/>
  <c r="BA328" i="1"/>
  <c r="L338" i="1"/>
  <c r="N338" i="1" s="1"/>
  <c r="AO338" i="1"/>
  <c r="E338" i="1" s="1"/>
  <c r="AQ338" i="1"/>
  <c r="AR338" i="1"/>
  <c r="AS338" i="1"/>
  <c r="AX338" i="1"/>
  <c r="AY338" i="1"/>
  <c r="BB338" i="1" s="1"/>
  <c r="BA338" i="1"/>
  <c r="L339" i="1"/>
  <c r="N339" i="1" s="1"/>
  <c r="AO339" i="1"/>
  <c r="E339" i="1" s="1"/>
  <c r="AQ339" i="1"/>
  <c r="AR339" i="1"/>
  <c r="AS339" i="1"/>
  <c r="AX339" i="1"/>
  <c r="AY339" i="1"/>
  <c r="BB339" i="1" s="1"/>
  <c r="BA339" i="1"/>
  <c r="L340" i="1"/>
  <c r="N340" i="1" s="1"/>
  <c r="AO340" i="1"/>
  <c r="E340" i="1" s="1"/>
  <c r="AQ340" i="1"/>
  <c r="AR340" i="1"/>
  <c r="AS340" i="1"/>
  <c r="AX340" i="1"/>
  <c r="AY340" i="1"/>
  <c r="BB340" i="1" s="1"/>
  <c r="BA340" i="1"/>
  <c r="L341" i="1"/>
  <c r="N341" i="1" s="1"/>
  <c r="AO341" i="1"/>
  <c r="AQ341" i="1"/>
  <c r="AR341" i="1"/>
  <c r="AS341" i="1"/>
  <c r="AX341" i="1"/>
  <c r="AY341" i="1"/>
  <c r="BA341" i="1"/>
  <c r="E342" i="1"/>
  <c r="L342" i="1"/>
  <c r="N342" i="1" s="1"/>
  <c r="AO342" i="1"/>
  <c r="AP342" i="1" s="1"/>
  <c r="AQ342" i="1"/>
  <c r="AR342" i="1"/>
  <c r="AS342" i="1"/>
  <c r="AT342" i="1" s="1"/>
  <c r="J342" i="1" s="1"/>
  <c r="AU342" i="1" s="1"/>
  <c r="AX342" i="1"/>
  <c r="AY342" i="1"/>
  <c r="BA342" i="1"/>
  <c r="E352" i="1"/>
  <c r="L352" i="1"/>
  <c r="N352" i="1" s="1"/>
  <c r="AO352" i="1"/>
  <c r="AP352" i="1" s="1"/>
  <c r="AQ352" i="1"/>
  <c r="AR352" i="1"/>
  <c r="AS352" i="1"/>
  <c r="AT352" i="1" s="1"/>
  <c r="J352" i="1" s="1"/>
  <c r="AU352" i="1" s="1"/>
  <c r="AX352" i="1"/>
  <c r="AY352" i="1"/>
  <c r="BA352" i="1"/>
  <c r="E353" i="1"/>
  <c r="L353" i="1"/>
  <c r="N353" i="1" s="1"/>
  <c r="AO353" i="1"/>
  <c r="AP353" i="1" s="1"/>
  <c r="AQ353" i="1"/>
  <c r="AR353" i="1"/>
  <c r="AS353" i="1"/>
  <c r="AT353" i="1" s="1"/>
  <c r="J353" i="1" s="1"/>
  <c r="AU353" i="1" s="1"/>
  <c r="AX353" i="1"/>
  <c r="AY353" i="1"/>
  <c r="BA353" i="1"/>
  <c r="E354" i="1"/>
  <c r="L354" i="1"/>
  <c r="N354" i="1" s="1"/>
  <c r="AO354" i="1"/>
  <c r="AP354" i="1" s="1"/>
  <c r="AQ354" i="1"/>
  <c r="AR354" i="1"/>
  <c r="AS354" i="1"/>
  <c r="AT354" i="1" s="1"/>
  <c r="J354" i="1" s="1"/>
  <c r="AU354" i="1" s="1"/>
  <c r="AX354" i="1"/>
  <c r="AY354" i="1"/>
  <c r="BA354" i="1"/>
  <c r="E355" i="1"/>
  <c r="L355" i="1"/>
  <c r="N355" i="1" s="1"/>
  <c r="AO355" i="1"/>
  <c r="AP355" i="1" s="1"/>
  <c r="AQ355" i="1"/>
  <c r="AR355" i="1"/>
  <c r="AS355" i="1"/>
  <c r="AT355" i="1" s="1"/>
  <c r="J355" i="1" s="1"/>
  <c r="AU355" i="1" s="1"/>
  <c r="AX355" i="1"/>
  <c r="AY355" i="1"/>
  <c r="BA355" i="1"/>
  <c r="E356" i="1"/>
  <c r="L356" i="1"/>
  <c r="N356" i="1" s="1"/>
  <c r="AO356" i="1"/>
  <c r="AP356" i="1" s="1"/>
  <c r="AQ356" i="1"/>
  <c r="AR356" i="1"/>
  <c r="AS356" i="1"/>
  <c r="AT356" i="1" s="1"/>
  <c r="J356" i="1" s="1"/>
  <c r="AU356" i="1" s="1"/>
  <c r="AX356" i="1"/>
  <c r="AY356" i="1"/>
  <c r="BA356" i="1"/>
  <c r="E366" i="1"/>
  <c r="L366" i="1"/>
  <c r="N366" i="1" s="1"/>
  <c r="AO366" i="1"/>
  <c r="AP366" i="1" s="1"/>
  <c r="AQ366" i="1"/>
  <c r="AR366" i="1"/>
  <c r="AS366" i="1"/>
  <c r="AT366" i="1" s="1"/>
  <c r="J366" i="1" s="1"/>
  <c r="AU366" i="1" s="1"/>
  <c r="AX366" i="1"/>
  <c r="AY366" i="1"/>
  <c r="BB366" i="1" s="1"/>
  <c r="BA366" i="1"/>
  <c r="BG366" i="1"/>
  <c r="L367" i="1"/>
  <c r="N367" i="1" s="1"/>
  <c r="AO367" i="1"/>
  <c r="AP367" i="1" s="1"/>
  <c r="AQ367" i="1"/>
  <c r="AR367" i="1"/>
  <c r="AS367" i="1"/>
  <c r="AT367" i="1" s="1"/>
  <c r="J367" i="1" s="1"/>
  <c r="AU367" i="1" s="1"/>
  <c r="AX367" i="1"/>
  <c r="AY367" i="1"/>
  <c r="BB367" i="1" s="1"/>
  <c r="BA367" i="1"/>
  <c r="L368" i="1"/>
  <c r="N368" i="1" s="1"/>
  <c r="AO368" i="1"/>
  <c r="AP368" i="1" s="1"/>
  <c r="AQ368" i="1"/>
  <c r="AR368" i="1"/>
  <c r="AS368" i="1"/>
  <c r="AT368" i="1" s="1"/>
  <c r="J368" i="1" s="1"/>
  <c r="AU368" i="1" s="1"/>
  <c r="AX368" i="1"/>
  <c r="AY368" i="1"/>
  <c r="BB368" i="1" s="1"/>
  <c r="BA368" i="1"/>
  <c r="L369" i="1"/>
  <c r="N369" i="1" s="1"/>
  <c r="AO369" i="1"/>
  <c r="AP369" i="1" s="1"/>
  <c r="AQ369" i="1"/>
  <c r="AR369" i="1"/>
  <c r="AS369" i="1"/>
  <c r="AT369" i="1" s="1"/>
  <c r="J369" i="1" s="1"/>
  <c r="AU369" i="1" s="1"/>
  <c r="AX369" i="1"/>
  <c r="AY369" i="1"/>
  <c r="BB369" i="1" s="1"/>
  <c r="BA369" i="1"/>
  <c r="L370" i="1"/>
  <c r="N370" i="1" s="1"/>
  <c r="AO370" i="1"/>
  <c r="AP370" i="1" s="1"/>
  <c r="AQ370" i="1"/>
  <c r="AR370" i="1"/>
  <c r="AS370" i="1"/>
  <c r="AT370" i="1" s="1"/>
  <c r="J370" i="1" s="1"/>
  <c r="AU370" i="1" s="1"/>
  <c r="AX370" i="1"/>
  <c r="AY370" i="1"/>
  <c r="BB370" i="1" s="1"/>
  <c r="BA370" i="1"/>
  <c r="L380" i="1"/>
  <c r="N380" i="1" s="1"/>
  <c r="AO380" i="1"/>
  <c r="AP380" i="1" s="1"/>
  <c r="AQ380" i="1"/>
  <c r="AR380" i="1"/>
  <c r="AS380" i="1"/>
  <c r="AT380" i="1" s="1"/>
  <c r="J380" i="1" s="1"/>
  <c r="AU380" i="1" s="1"/>
  <c r="AX380" i="1"/>
  <c r="AY380" i="1"/>
  <c r="BB380" i="1" s="1"/>
  <c r="BA380" i="1"/>
  <c r="L381" i="1"/>
  <c r="N381" i="1" s="1"/>
  <c r="AO381" i="1"/>
  <c r="AP381" i="1" s="1"/>
  <c r="AQ381" i="1"/>
  <c r="AR381" i="1"/>
  <c r="AS381" i="1"/>
  <c r="AT381" i="1" s="1"/>
  <c r="J381" i="1" s="1"/>
  <c r="AU381" i="1" s="1"/>
  <c r="AX381" i="1"/>
  <c r="AY381" i="1"/>
  <c r="BB381" i="1" s="1"/>
  <c r="BA381" i="1"/>
  <c r="L382" i="1"/>
  <c r="N382" i="1" s="1"/>
  <c r="AO382" i="1"/>
  <c r="AP382" i="1" s="1"/>
  <c r="H382" i="1" s="1"/>
  <c r="AQ382" i="1"/>
  <c r="AR382" i="1"/>
  <c r="AS382" i="1"/>
  <c r="AX382" i="1"/>
  <c r="AY382" i="1" s="1"/>
  <c r="BA382" i="1"/>
  <c r="L383" i="1"/>
  <c r="N383" i="1" s="1"/>
  <c r="AO383" i="1"/>
  <c r="AQ383" i="1"/>
  <c r="AR383" i="1"/>
  <c r="AS383" i="1"/>
  <c r="AX383" i="1"/>
  <c r="AY383" i="1" s="1"/>
  <c r="BB383" i="1" s="1"/>
  <c r="BA383" i="1"/>
  <c r="E384" i="1"/>
  <c r="L384" i="1"/>
  <c r="N384" i="1" s="1"/>
  <c r="AO384" i="1"/>
  <c r="AP384" i="1" s="1"/>
  <c r="AQ384" i="1"/>
  <c r="AR384" i="1"/>
  <c r="AS384" i="1"/>
  <c r="AX384" i="1"/>
  <c r="AY384" i="1"/>
  <c r="BB384" i="1" s="1"/>
  <c r="BA384" i="1"/>
  <c r="BG384" i="1"/>
  <c r="L385" i="1"/>
  <c r="N385" i="1" s="1"/>
  <c r="AO385" i="1"/>
  <c r="E385" i="1" s="1"/>
  <c r="AQ385" i="1"/>
  <c r="AR385" i="1"/>
  <c r="AS385" i="1"/>
  <c r="AX385" i="1"/>
  <c r="AY385" i="1"/>
  <c r="BB385" i="1" s="1"/>
  <c r="BA385" i="1"/>
  <c r="BG385" i="1"/>
  <c r="L395" i="1"/>
  <c r="N395" i="1" s="1"/>
  <c r="AO395" i="1"/>
  <c r="E395" i="1" s="1"/>
  <c r="AQ395" i="1"/>
  <c r="AR395" i="1"/>
  <c r="AS395" i="1"/>
  <c r="AX395" i="1"/>
  <c r="AY395" i="1"/>
  <c r="BB395" i="1" s="1"/>
  <c r="BA395" i="1"/>
  <c r="BG395" i="1"/>
  <c r="L396" i="1"/>
  <c r="N396" i="1" s="1"/>
  <c r="AO396" i="1"/>
  <c r="E396" i="1" s="1"/>
  <c r="AQ396" i="1"/>
  <c r="AR396" i="1"/>
  <c r="AS396" i="1"/>
  <c r="AX396" i="1"/>
  <c r="AY396" i="1"/>
  <c r="BB396" i="1" s="1"/>
  <c r="BA396" i="1"/>
  <c r="BG396" i="1"/>
  <c r="L397" i="1"/>
  <c r="N397" i="1" s="1"/>
  <c r="AO397" i="1"/>
  <c r="E397" i="1" s="1"/>
  <c r="AQ397" i="1"/>
  <c r="AR397" i="1"/>
  <c r="AS397" i="1"/>
  <c r="AX397" i="1"/>
  <c r="AY397" i="1"/>
  <c r="BB397" i="1" s="1"/>
  <c r="BA397" i="1"/>
  <c r="BG397" i="1"/>
  <c r="L398" i="1"/>
  <c r="N398" i="1" s="1"/>
  <c r="AO398" i="1"/>
  <c r="E398" i="1" s="1"/>
  <c r="AQ398" i="1"/>
  <c r="AR398" i="1"/>
  <c r="AS398" i="1"/>
  <c r="AX398" i="1"/>
  <c r="AY398" i="1"/>
  <c r="BB398" i="1" s="1"/>
  <c r="BA398" i="1"/>
  <c r="BG398" i="1"/>
  <c r="L399" i="1"/>
  <c r="N399" i="1" s="1"/>
  <c r="AO399" i="1"/>
  <c r="E399" i="1" s="1"/>
  <c r="AQ399" i="1"/>
  <c r="AR399" i="1"/>
  <c r="AS399" i="1"/>
  <c r="AX399" i="1"/>
  <c r="AY399" i="1"/>
  <c r="BB399" i="1" s="1"/>
  <c r="BA399" i="1"/>
  <c r="BG399" i="1"/>
  <c r="L409" i="1"/>
  <c r="N409" i="1" s="1"/>
  <c r="AO409" i="1"/>
  <c r="E409" i="1" s="1"/>
  <c r="AQ409" i="1"/>
  <c r="AR409" i="1"/>
  <c r="AS409" i="1"/>
  <c r="AX409" i="1"/>
  <c r="AY409" i="1"/>
  <c r="BB409" i="1" s="1"/>
  <c r="BA409" i="1"/>
  <c r="BG409" i="1"/>
  <c r="L410" i="1"/>
  <c r="N410" i="1" s="1"/>
  <c r="AO410" i="1"/>
  <c r="E410" i="1" s="1"/>
  <c r="AQ410" i="1"/>
  <c r="AR410" i="1"/>
  <c r="AS410" i="1"/>
  <c r="AX410" i="1"/>
  <c r="AY410" i="1"/>
  <c r="BB410" i="1" s="1"/>
  <c r="BA410" i="1"/>
  <c r="BG410" i="1"/>
  <c r="L411" i="1"/>
  <c r="N411" i="1" s="1"/>
  <c r="AO411" i="1"/>
  <c r="E411" i="1" s="1"/>
  <c r="AQ411" i="1"/>
  <c r="AR411" i="1"/>
  <c r="AS411" i="1"/>
  <c r="AX411" i="1"/>
  <c r="AY411" i="1"/>
  <c r="BB411" i="1" s="1"/>
  <c r="BA411" i="1"/>
  <c r="BG411" i="1"/>
  <c r="L412" i="1"/>
  <c r="N412" i="1" s="1"/>
  <c r="AO412" i="1"/>
  <c r="E412" i="1" s="1"/>
  <c r="AQ412" i="1"/>
  <c r="AR412" i="1"/>
  <c r="AS412" i="1"/>
  <c r="AX412" i="1"/>
  <c r="AY412" i="1"/>
  <c r="BB412" i="1" s="1"/>
  <c r="BA412" i="1"/>
  <c r="BG412" i="1"/>
  <c r="L413" i="1"/>
  <c r="N413" i="1" s="1"/>
  <c r="AO413" i="1"/>
  <c r="E413" i="1" s="1"/>
  <c r="AQ413" i="1"/>
  <c r="AR413" i="1"/>
  <c r="AS413" i="1"/>
  <c r="AX413" i="1"/>
  <c r="AY413" i="1"/>
  <c r="BB413" i="1" s="1"/>
  <c r="BA413" i="1"/>
  <c r="BG413" i="1"/>
  <c r="L414" i="1"/>
  <c r="N414" i="1" s="1"/>
  <c r="AO414" i="1"/>
  <c r="E414" i="1" s="1"/>
  <c r="AQ414" i="1"/>
  <c r="AR414" i="1"/>
  <c r="AS414" i="1"/>
  <c r="AX414" i="1"/>
  <c r="AY414" i="1"/>
  <c r="BB414" i="1" s="1"/>
  <c r="BA414" i="1"/>
  <c r="BG414" i="1"/>
  <c r="L424" i="1"/>
  <c r="N424" i="1" s="1"/>
  <c r="AO424" i="1"/>
  <c r="E424" i="1" s="1"/>
  <c r="AQ424" i="1"/>
  <c r="AR424" i="1"/>
  <c r="AS424" i="1"/>
  <c r="AX424" i="1"/>
  <c r="AY424" i="1"/>
  <c r="BB424" i="1" s="1"/>
  <c r="BA424" i="1"/>
  <c r="BG424" i="1"/>
  <c r="L425" i="1"/>
  <c r="N425" i="1" s="1"/>
  <c r="AO425" i="1"/>
  <c r="E425" i="1" s="1"/>
  <c r="AQ425" i="1"/>
  <c r="AR425" i="1"/>
  <c r="AS425" i="1"/>
  <c r="AX425" i="1"/>
  <c r="AY425" i="1"/>
  <c r="BB425" i="1" s="1"/>
  <c r="BA425" i="1"/>
  <c r="BG425" i="1"/>
  <c r="L426" i="1"/>
  <c r="N426" i="1" s="1"/>
  <c r="AO426" i="1"/>
  <c r="E426" i="1" s="1"/>
  <c r="AQ426" i="1"/>
  <c r="AR426" i="1"/>
  <c r="AS426" i="1"/>
  <c r="AX426" i="1"/>
  <c r="AY426" i="1"/>
  <c r="BB426" i="1" s="1"/>
  <c r="BA426" i="1"/>
  <c r="BG426" i="1"/>
  <c r="L427" i="1"/>
  <c r="N427" i="1" s="1"/>
  <c r="AO427" i="1"/>
  <c r="E427" i="1" s="1"/>
  <c r="AQ427" i="1"/>
  <c r="AR427" i="1"/>
  <c r="AS427" i="1"/>
  <c r="AX427" i="1"/>
  <c r="AY427" i="1"/>
  <c r="BB427" i="1" s="1"/>
  <c r="BA427" i="1"/>
  <c r="BG427" i="1"/>
  <c r="L428" i="1"/>
  <c r="N428" i="1" s="1"/>
  <c r="AO428" i="1"/>
  <c r="E428" i="1" s="1"/>
  <c r="AQ428" i="1"/>
  <c r="AR428" i="1"/>
  <c r="AS428" i="1"/>
  <c r="AX428" i="1"/>
  <c r="AY428" i="1"/>
  <c r="BB428" i="1" s="1"/>
  <c r="BA428" i="1"/>
  <c r="BG428" i="1"/>
  <c r="L438" i="1"/>
  <c r="N438" i="1" s="1"/>
  <c r="AO438" i="1"/>
  <c r="E438" i="1" s="1"/>
  <c r="AQ438" i="1"/>
  <c r="AR438" i="1"/>
  <c r="AS438" i="1"/>
  <c r="AX438" i="1"/>
  <c r="AY438" i="1"/>
  <c r="BB438" i="1" s="1"/>
  <c r="BA438" i="1"/>
  <c r="BG438" i="1"/>
  <c r="L439" i="1"/>
  <c r="N439" i="1" s="1"/>
  <c r="AO439" i="1"/>
  <c r="E439" i="1" s="1"/>
  <c r="BG439" i="1" s="1"/>
  <c r="AQ439" i="1"/>
  <c r="AR439" i="1"/>
  <c r="AS439" i="1"/>
  <c r="AX439" i="1"/>
  <c r="AY439" i="1"/>
  <c r="BB439" i="1" s="1"/>
  <c r="BA439" i="1"/>
  <c r="L440" i="1"/>
  <c r="N440" i="1" s="1"/>
  <c r="AO440" i="1"/>
  <c r="E440" i="1" s="1"/>
  <c r="BG440" i="1" s="1"/>
  <c r="AQ440" i="1"/>
  <c r="AR440" i="1"/>
  <c r="AS440" i="1"/>
  <c r="AX440" i="1"/>
  <c r="AY440" i="1"/>
  <c r="BB440" i="1" s="1"/>
  <c r="BA440" i="1"/>
  <c r="L441" i="1"/>
  <c r="N441" i="1" s="1"/>
  <c r="AO441" i="1"/>
  <c r="E441" i="1" s="1"/>
  <c r="BG441" i="1" s="1"/>
  <c r="AQ441" i="1"/>
  <c r="AR441" i="1"/>
  <c r="AS441" i="1"/>
  <c r="AX441" i="1"/>
  <c r="AY441" i="1"/>
  <c r="BB441" i="1" s="1"/>
  <c r="BA441" i="1"/>
  <c r="L442" i="1"/>
  <c r="N442" i="1" s="1"/>
  <c r="AO442" i="1"/>
  <c r="E442" i="1" s="1"/>
  <c r="BG442" i="1" s="1"/>
  <c r="AQ442" i="1"/>
  <c r="AR442" i="1"/>
  <c r="AS442" i="1"/>
  <c r="AX442" i="1"/>
  <c r="AY442" i="1"/>
  <c r="BB442" i="1" s="1"/>
  <c r="BA442" i="1"/>
  <c r="L443" i="1"/>
  <c r="N443" i="1" s="1"/>
  <c r="AO443" i="1"/>
  <c r="E443" i="1" s="1"/>
  <c r="BG443" i="1" s="1"/>
  <c r="AQ443" i="1"/>
  <c r="AR443" i="1"/>
  <c r="AS443" i="1"/>
  <c r="AX443" i="1"/>
  <c r="AY443" i="1"/>
  <c r="BB443" i="1" s="1"/>
  <c r="BA443" i="1"/>
  <c r="L453" i="1"/>
  <c r="N453" i="1" s="1"/>
  <c r="AO453" i="1"/>
  <c r="E453" i="1" s="1"/>
  <c r="BG453" i="1" s="1"/>
  <c r="AQ453" i="1"/>
  <c r="AR453" i="1"/>
  <c r="AS453" i="1"/>
  <c r="AX453" i="1"/>
  <c r="AY453" i="1"/>
  <c r="BB453" i="1" s="1"/>
  <c r="BA453" i="1"/>
  <c r="L454" i="1"/>
  <c r="N454" i="1" s="1"/>
  <c r="AO454" i="1"/>
  <c r="E454" i="1" s="1"/>
  <c r="BG454" i="1" s="1"/>
  <c r="AQ454" i="1"/>
  <c r="AR454" i="1"/>
  <c r="AS454" i="1"/>
  <c r="AX454" i="1"/>
  <c r="AY454" i="1"/>
  <c r="BB454" i="1" s="1"/>
  <c r="BA454" i="1"/>
  <c r="L455" i="1"/>
  <c r="N455" i="1" s="1"/>
  <c r="AO455" i="1"/>
  <c r="E455" i="1" s="1"/>
  <c r="BG455" i="1" s="1"/>
  <c r="AQ455" i="1"/>
  <c r="AR455" i="1"/>
  <c r="AS455" i="1"/>
  <c r="AX455" i="1"/>
  <c r="AY455" i="1"/>
  <c r="BB455" i="1" s="1"/>
  <c r="BA455" i="1"/>
  <c r="L456" i="1"/>
  <c r="N456" i="1" s="1"/>
  <c r="AO456" i="1"/>
  <c r="E456" i="1" s="1"/>
  <c r="BG456" i="1" s="1"/>
  <c r="AQ456" i="1"/>
  <c r="AR456" i="1"/>
  <c r="AS456" i="1"/>
  <c r="AX456" i="1"/>
  <c r="AY456" i="1"/>
  <c r="BB456" i="1" s="1"/>
  <c r="BA456" i="1"/>
  <c r="L457" i="1"/>
  <c r="N457" i="1" s="1"/>
  <c r="AO457" i="1"/>
  <c r="E457" i="1" s="1"/>
  <c r="BG457" i="1" s="1"/>
  <c r="AQ457" i="1"/>
  <c r="AR457" i="1"/>
  <c r="AS457" i="1"/>
  <c r="AX457" i="1"/>
  <c r="AY457" i="1"/>
  <c r="BB457" i="1" s="1"/>
  <c r="BA457" i="1"/>
  <c r="L467" i="1"/>
  <c r="N467" i="1" s="1"/>
  <c r="AO467" i="1"/>
  <c r="E467" i="1" s="1"/>
  <c r="BG467" i="1" s="1"/>
  <c r="AQ467" i="1"/>
  <c r="AR467" i="1"/>
  <c r="AS467" i="1"/>
  <c r="AX467" i="1"/>
  <c r="AY467" i="1"/>
  <c r="BB467" i="1" s="1"/>
  <c r="BA467" i="1"/>
  <c r="L468" i="1"/>
  <c r="N468" i="1" s="1"/>
  <c r="AO468" i="1"/>
  <c r="E468" i="1" s="1"/>
  <c r="BG468" i="1" s="1"/>
  <c r="AQ468" i="1"/>
  <c r="AR468" i="1"/>
  <c r="AS468" i="1"/>
  <c r="AX468" i="1"/>
  <c r="AY468" i="1"/>
  <c r="BB468" i="1" s="1"/>
  <c r="BA468" i="1"/>
  <c r="L469" i="1"/>
  <c r="N469" i="1" s="1"/>
  <c r="AO469" i="1"/>
  <c r="E469" i="1" s="1"/>
  <c r="BG469" i="1" s="1"/>
  <c r="AQ469" i="1"/>
  <c r="AR469" i="1"/>
  <c r="AS469" i="1"/>
  <c r="AX469" i="1"/>
  <c r="AY469" i="1"/>
  <c r="BB469" i="1" s="1"/>
  <c r="BA469" i="1"/>
  <c r="L470" i="1"/>
  <c r="N470" i="1" s="1"/>
  <c r="AO470" i="1"/>
  <c r="E470" i="1" s="1"/>
  <c r="BG470" i="1" s="1"/>
  <c r="AQ470" i="1"/>
  <c r="AR470" i="1"/>
  <c r="AS470" i="1"/>
  <c r="AX470" i="1"/>
  <c r="AY470" i="1"/>
  <c r="BB470" i="1" s="1"/>
  <c r="BA470" i="1"/>
  <c r="L471" i="1"/>
  <c r="N471" i="1" s="1"/>
  <c r="AO471" i="1"/>
  <c r="E471" i="1" s="1"/>
  <c r="BG471" i="1" s="1"/>
  <c r="AQ471" i="1"/>
  <c r="AR471" i="1"/>
  <c r="AS471" i="1"/>
  <c r="AX471" i="1"/>
  <c r="AY471" i="1"/>
  <c r="BB471" i="1" s="1"/>
  <c r="BA471" i="1"/>
  <c r="L482" i="1"/>
  <c r="N482" i="1" s="1"/>
  <c r="AO482" i="1"/>
  <c r="AQ482" i="1"/>
  <c r="AR482" i="1"/>
  <c r="AS482" i="1"/>
  <c r="AX482" i="1"/>
  <c r="AY482" i="1"/>
  <c r="BB482" i="1" s="1"/>
  <c r="BA482" i="1"/>
  <c r="L483" i="1"/>
  <c r="N483" i="1" s="1"/>
  <c r="AO483" i="1"/>
  <c r="AP483" i="1" s="1"/>
  <c r="AQ483" i="1"/>
  <c r="AR483" i="1"/>
  <c r="AS483" i="1"/>
  <c r="AX483" i="1"/>
  <c r="AY483" i="1"/>
  <c r="BB483" i="1" s="1"/>
  <c r="BA483" i="1"/>
  <c r="L484" i="1"/>
  <c r="N484" i="1" s="1"/>
  <c r="AO484" i="1"/>
  <c r="AP484" i="1" s="1"/>
  <c r="AQ484" i="1"/>
  <c r="AR484" i="1"/>
  <c r="AS484" i="1"/>
  <c r="AX484" i="1"/>
  <c r="AY484" i="1"/>
  <c r="BB484" i="1" s="1"/>
  <c r="BA484" i="1"/>
  <c r="L485" i="1"/>
  <c r="N485" i="1" s="1"/>
  <c r="AO485" i="1"/>
  <c r="AP485" i="1" s="1"/>
  <c r="AQ485" i="1"/>
  <c r="AR485" i="1"/>
  <c r="AS485" i="1"/>
  <c r="AX485" i="1"/>
  <c r="AY485" i="1"/>
  <c r="BB485" i="1" s="1"/>
  <c r="BA485" i="1"/>
  <c r="L486" i="1"/>
  <c r="N486" i="1" s="1"/>
  <c r="AO486" i="1"/>
  <c r="AP486" i="1" s="1"/>
  <c r="AQ486" i="1"/>
  <c r="AR486" i="1"/>
  <c r="AS486" i="1"/>
  <c r="AX486" i="1"/>
  <c r="AY486" i="1"/>
  <c r="BB486" i="1" s="1"/>
  <c r="BA486" i="1"/>
  <c r="L496" i="1"/>
  <c r="N496" i="1" s="1"/>
  <c r="AO496" i="1"/>
  <c r="AP496" i="1" s="1"/>
  <c r="AQ496" i="1"/>
  <c r="AR496" i="1"/>
  <c r="AS496" i="1"/>
  <c r="AX496" i="1"/>
  <c r="AY496" i="1"/>
  <c r="BB496" i="1" s="1"/>
  <c r="BA496" i="1"/>
  <c r="L497" i="1"/>
  <c r="N497" i="1" s="1"/>
  <c r="AO497" i="1"/>
  <c r="AP497" i="1" s="1"/>
  <c r="AQ497" i="1"/>
  <c r="AR497" i="1"/>
  <c r="AS497" i="1"/>
  <c r="AX497" i="1"/>
  <c r="AY497" i="1"/>
  <c r="BB497" i="1" s="1"/>
  <c r="BA497" i="1"/>
  <c r="L498" i="1"/>
  <c r="N498" i="1" s="1"/>
  <c r="AO498" i="1"/>
  <c r="AP498" i="1" s="1"/>
  <c r="AQ498" i="1"/>
  <c r="AR498" i="1"/>
  <c r="AS498" i="1"/>
  <c r="AX498" i="1"/>
  <c r="AY498" i="1"/>
  <c r="BB498" i="1" s="1"/>
  <c r="BA498" i="1"/>
  <c r="L499" i="1"/>
  <c r="N499" i="1" s="1"/>
  <c r="AO499" i="1"/>
  <c r="AP499" i="1" s="1"/>
  <c r="AQ499" i="1"/>
  <c r="AR499" i="1"/>
  <c r="AS499" i="1"/>
  <c r="AX499" i="1"/>
  <c r="AY499" i="1"/>
  <c r="BB499" i="1" s="1"/>
  <c r="BA499" i="1"/>
  <c r="L500" i="1"/>
  <c r="N500" i="1" s="1"/>
  <c r="AO500" i="1"/>
  <c r="AP500" i="1" s="1"/>
  <c r="AQ500" i="1"/>
  <c r="AR500" i="1"/>
  <c r="AS500" i="1"/>
  <c r="AX500" i="1"/>
  <c r="AY500" i="1"/>
  <c r="BB500" i="1" s="1"/>
  <c r="BA500" i="1"/>
  <c r="L501" i="1"/>
  <c r="N501" i="1" s="1"/>
  <c r="AO501" i="1"/>
  <c r="AP501" i="1" s="1"/>
  <c r="AQ501" i="1"/>
  <c r="AR501" i="1"/>
  <c r="AS501" i="1"/>
  <c r="AX501" i="1"/>
  <c r="AY501" i="1"/>
  <c r="BB501" i="1" s="1"/>
  <c r="BA501" i="1"/>
  <c r="L511" i="1"/>
  <c r="N511" i="1" s="1"/>
  <c r="AO511" i="1"/>
  <c r="AQ511" i="1"/>
  <c r="AR511" i="1"/>
  <c r="AS511" i="1"/>
  <c r="AX511" i="1"/>
  <c r="AY511" i="1" s="1"/>
  <c r="BB511" i="1" s="1"/>
  <c r="BA511" i="1"/>
  <c r="E512" i="1"/>
  <c r="L512" i="1"/>
  <c r="N512" i="1" s="1"/>
  <c r="AO512" i="1"/>
  <c r="AP512" i="1" s="1"/>
  <c r="H512" i="1" s="1"/>
  <c r="AQ512" i="1"/>
  <c r="AR512" i="1"/>
  <c r="AS512" i="1"/>
  <c r="AT512" i="1" s="1"/>
  <c r="J512" i="1" s="1"/>
  <c r="AU512" i="1" s="1"/>
  <c r="AX512" i="1"/>
  <c r="AY512" i="1" s="1"/>
  <c r="BB512" i="1" s="1"/>
  <c r="BA512" i="1"/>
  <c r="L513" i="1"/>
  <c r="N513" i="1" s="1"/>
  <c r="AO513" i="1"/>
  <c r="AQ513" i="1"/>
  <c r="AR513" i="1"/>
  <c r="AS513" i="1"/>
  <c r="AX513" i="1"/>
  <c r="AY513" i="1" s="1"/>
  <c r="BB513" i="1" s="1"/>
  <c r="BA513" i="1"/>
  <c r="E514" i="1"/>
  <c r="L514" i="1"/>
  <c r="N514" i="1" s="1"/>
  <c r="AO514" i="1"/>
  <c r="AP514" i="1" s="1"/>
  <c r="H514" i="1" s="1"/>
  <c r="AQ514" i="1"/>
  <c r="AR514" i="1"/>
  <c r="AS514" i="1"/>
  <c r="AT514" i="1" s="1"/>
  <c r="J514" i="1" s="1"/>
  <c r="AU514" i="1" s="1"/>
  <c r="AX514" i="1"/>
  <c r="AY514" i="1" s="1"/>
  <c r="BB514" i="1" s="1"/>
  <c r="BA514" i="1"/>
  <c r="L515" i="1"/>
  <c r="N515" i="1" s="1"/>
  <c r="AO515" i="1"/>
  <c r="AQ515" i="1"/>
  <c r="AR515" i="1"/>
  <c r="AS515" i="1"/>
  <c r="AX515" i="1"/>
  <c r="AY515" i="1" s="1"/>
  <c r="BB515" i="1" s="1"/>
  <c r="BA515" i="1"/>
  <c r="H525" i="1"/>
  <c r="L525" i="1"/>
  <c r="N525" i="1"/>
  <c r="AO525" i="1"/>
  <c r="E525" i="1" s="1"/>
  <c r="BG525" i="1" s="1"/>
  <c r="AP525" i="1"/>
  <c r="AQ525" i="1"/>
  <c r="AR525" i="1"/>
  <c r="AT525" i="1" s="1"/>
  <c r="J525" i="1" s="1"/>
  <c r="AU525" i="1" s="1"/>
  <c r="AV525" i="1" s="1"/>
  <c r="AW525" i="1" s="1"/>
  <c r="AZ525" i="1" s="1"/>
  <c r="F525" i="1" s="1"/>
  <c r="BC525" i="1" s="1"/>
  <c r="G525" i="1" s="1"/>
  <c r="AS525" i="1"/>
  <c r="AX525" i="1"/>
  <c r="AY525" i="1" s="1"/>
  <c r="BB525" i="1" s="1"/>
  <c r="BA525" i="1"/>
  <c r="H526" i="1"/>
  <c r="L526" i="1"/>
  <c r="N526" i="1"/>
  <c r="AO526" i="1"/>
  <c r="E526" i="1" s="1"/>
  <c r="AP526" i="1"/>
  <c r="AQ526" i="1"/>
  <c r="AR526" i="1"/>
  <c r="AT526" i="1" s="1"/>
  <c r="J526" i="1" s="1"/>
  <c r="AU526" i="1" s="1"/>
  <c r="AS526" i="1"/>
  <c r="AX526" i="1"/>
  <c r="AY526" i="1" s="1"/>
  <c r="BB526" i="1" s="1"/>
  <c r="BA526" i="1"/>
  <c r="H527" i="1"/>
  <c r="L527" i="1"/>
  <c r="N527" i="1"/>
  <c r="AO527" i="1"/>
  <c r="E527" i="1" s="1"/>
  <c r="BG527" i="1" s="1"/>
  <c r="AP527" i="1"/>
  <c r="AQ527" i="1"/>
  <c r="AR527" i="1"/>
  <c r="AT527" i="1" s="1"/>
  <c r="J527" i="1" s="1"/>
  <c r="AU527" i="1" s="1"/>
  <c r="AV527" i="1" s="1"/>
  <c r="AW527" i="1" s="1"/>
  <c r="AZ527" i="1" s="1"/>
  <c r="F527" i="1" s="1"/>
  <c r="BC527" i="1" s="1"/>
  <c r="G527" i="1" s="1"/>
  <c r="AS527" i="1"/>
  <c r="AX527" i="1"/>
  <c r="AY527" i="1" s="1"/>
  <c r="BB527" i="1" s="1"/>
  <c r="BA527" i="1"/>
  <c r="H528" i="1"/>
  <c r="L528" i="1"/>
  <c r="N528" i="1"/>
  <c r="AO528" i="1"/>
  <c r="E528" i="1" s="1"/>
  <c r="AP528" i="1"/>
  <c r="AQ528" i="1"/>
  <c r="AR528" i="1"/>
  <c r="AT528" i="1" s="1"/>
  <c r="J528" i="1" s="1"/>
  <c r="AU528" i="1" s="1"/>
  <c r="AS528" i="1"/>
  <c r="AX528" i="1"/>
  <c r="AY528" i="1" s="1"/>
  <c r="BB528" i="1" s="1"/>
  <c r="BA528" i="1"/>
  <c r="H529" i="1"/>
  <c r="L529" i="1"/>
  <c r="N529" i="1"/>
  <c r="AO529" i="1"/>
  <c r="E529" i="1" s="1"/>
  <c r="BG529" i="1" s="1"/>
  <c r="AP529" i="1"/>
  <c r="AQ529" i="1"/>
  <c r="AR529" i="1"/>
  <c r="AT529" i="1" s="1"/>
  <c r="J529" i="1" s="1"/>
  <c r="AU529" i="1" s="1"/>
  <c r="AV529" i="1" s="1"/>
  <c r="AW529" i="1" s="1"/>
  <c r="AZ529" i="1" s="1"/>
  <c r="F529" i="1" s="1"/>
  <c r="BC529" i="1" s="1"/>
  <c r="G529" i="1" s="1"/>
  <c r="AS529" i="1"/>
  <c r="AX529" i="1"/>
  <c r="AY529" i="1" s="1"/>
  <c r="BB529" i="1" s="1"/>
  <c r="BA529" i="1"/>
  <c r="H530" i="1"/>
  <c r="L530" i="1"/>
  <c r="N530" i="1"/>
  <c r="AO530" i="1"/>
  <c r="E530" i="1" s="1"/>
  <c r="AP530" i="1"/>
  <c r="AQ530" i="1"/>
  <c r="AR530" i="1"/>
  <c r="AT530" i="1" s="1"/>
  <c r="J530" i="1" s="1"/>
  <c r="AU530" i="1" s="1"/>
  <c r="AS530" i="1"/>
  <c r="AX530" i="1"/>
  <c r="AY530" i="1" s="1"/>
  <c r="BB530" i="1" s="1"/>
  <c r="BA530" i="1"/>
  <c r="H540" i="1"/>
  <c r="L540" i="1"/>
  <c r="N540" i="1"/>
  <c r="AO540" i="1"/>
  <c r="E540" i="1" s="1"/>
  <c r="BG540" i="1" s="1"/>
  <c r="AP540" i="1"/>
  <c r="AQ540" i="1"/>
  <c r="AR540" i="1"/>
  <c r="AT540" i="1" s="1"/>
  <c r="J540" i="1" s="1"/>
  <c r="AU540" i="1" s="1"/>
  <c r="AV540" i="1" s="1"/>
  <c r="AW540" i="1" s="1"/>
  <c r="AZ540" i="1" s="1"/>
  <c r="F540" i="1" s="1"/>
  <c r="BC540" i="1" s="1"/>
  <c r="G540" i="1" s="1"/>
  <c r="AS540" i="1"/>
  <c r="AX540" i="1"/>
  <c r="AY540" i="1" s="1"/>
  <c r="BB540" i="1" s="1"/>
  <c r="BA540" i="1"/>
  <c r="H541" i="1"/>
  <c r="L541" i="1"/>
  <c r="N541" i="1"/>
  <c r="AO541" i="1"/>
  <c r="E541" i="1" s="1"/>
  <c r="AP541" i="1"/>
  <c r="AQ541" i="1"/>
  <c r="AR541" i="1"/>
  <c r="AT541" i="1" s="1"/>
  <c r="J541" i="1" s="1"/>
  <c r="AU541" i="1" s="1"/>
  <c r="I541" i="1" s="1"/>
  <c r="AS541" i="1"/>
  <c r="AX541" i="1"/>
  <c r="AY541" i="1" s="1"/>
  <c r="BB541" i="1" s="1"/>
  <c r="BA541" i="1"/>
  <c r="H542" i="1"/>
  <c r="L542" i="1"/>
  <c r="N542" i="1"/>
  <c r="AO542" i="1"/>
  <c r="E542" i="1" s="1"/>
  <c r="BG542" i="1" s="1"/>
  <c r="AP542" i="1"/>
  <c r="AQ542" i="1"/>
  <c r="AR542" i="1"/>
  <c r="AS542" i="1"/>
  <c r="AT542" i="1"/>
  <c r="J542" i="1" s="1"/>
  <c r="AU542" i="1" s="1"/>
  <c r="AX542" i="1"/>
  <c r="AY542" i="1" s="1"/>
  <c r="BA542" i="1"/>
  <c r="BB542" i="1"/>
  <c r="L543" i="1"/>
  <c r="N543" i="1"/>
  <c r="AO543" i="1"/>
  <c r="E543" i="1" s="1"/>
  <c r="AP543" i="1"/>
  <c r="H543" i="1" s="1"/>
  <c r="AQ543" i="1"/>
  <c r="AR543" i="1"/>
  <c r="AT543" i="1" s="1"/>
  <c r="J543" i="1" s="1"/>
  <c r="AU543" i="1" s="1"/>
  <c r="AS543" i="1"/>
  <c r="AX543" i="1"/>
  <c r="AY543" i="1" s="1"/>
  <c r="BB543" i="1" s="1"/>
  <c r="BA543" i="1"/>
  <c r="H544" i="1"/>
  <c r="L544" i="1"/>
  <c r="N544" i="1"/>
  <c r="AO544" i="1"/>
  <c r="E544" i="1" s="1"/>
  <c r="AP544" i="1"/>
  <c r="AQ544" i="1"/>
  <c r="AR544" i="1"/>
  <c r="AT544" i="1" s="1"/>
  <c r="J544" i="1" s="1"/>
  <c r="AU544" i="1" s="1"/>
  <c r="AS544" i="1"/>
  <c r="AX544" i="1"/>
  <c r="AY544" i="1" s="1"/>
  <c r="BA544" i="1"/>
  <c r="BB544" i="1"/>
  <c r="L554" i="1"/>
  <c r="N554" i="1"/>
  <c r="AO554" i="1"/>
  <c r="E554" i="1" s="1"/>
  <c r="AP554" i="1"/>
  <c r="AQ554" i="1"/>
  <c r="AR554" i="1"/>
  <c r="AS554" i="1"/>
  <c r="AT554" i="1"/>
  <c r="J554" i="1" s="1"/>
  <c r="AU554" i="1" s="1"/>
  <c r="AX554" i="1"/>
  <c r="AY554" i="1" s="1"/>
  <c r="BB554" i="1" s="1"/>
  <c r="BA554" i="1"/>
  <c r="H555" i="1"/>
  <c r="L555" i="1"/>
  <c r="N555" i="1"/>
  <c r="AO555" i="1"/>
  <c r="E555" i="1" s="1"/>
  <c r="BG555" i="1" s="1"/>
  <c r="AP555" i="1"/>
  <c r="AQ555" i="1"/>
  <c r="AR555" i="1"/>
  <c r="AS555" i="1"/>
  <c r="AT555" i="1"/>
  <c r="J555" i="1" s="1"/>
  <c r="AU555" i="1" s="1"/>
  <c r="AV555" i="1"/>
  <c r="AW555" i="1" s="1"/>
  <c r="AZ555" i="1" s="1"/>
  <c r="F555" i="1" s="1"/>
  <c r="BC555" i="1" s="1"/>
  <c r="G555" i="1" s="1"/>
  <c r="AX555" i="1"/>
  <c r="AY555" i="1" s="1"/>
  <c r="BA555" i="1"/>
  <c r="BB555" i="1"/>
  <c r="L556" i="1"/>
  <c r="N556" i="1"/>
  <c r="AO556" i="1"/>
  <c r="E556" i="1" s="1"/>
  <c r="AP556" i="1"/>
  <c r="H556" i="1" s="1"/>
  <c r="AQ556" i="1"/>
  <c r="AR556" i="1"/>
  <c r="AT556" i="1" s="1"/>
  <c r="J556" i="1" s="1"/>
  <c r="AU556" i="1" s="1"/>
  <c r="AS556" i="1"/>
  <c r="AX556" i="1"/>
  <c r="AY556" i="1" s="1"/>
  <c r="BB556" i="1" s="1"/>
  <c r="BA556" i="1"/>
  <c r="H557" i="1"/>
  <c r="L557" i="1"/>
  <c r="N557" i="1"/>
  <c r="AO557" i="1"/>
  <c r="E557" i="1" s="1"/>
  <c r="AP557" i="1"/>
  <c r="AQ557" i="1"/>
  <c r="AR557" i="1"/>
  <c r="AT557" i="1" s="1"/>
  <c r="J557" i="1" s="1"/>
  <c r="AU557" i="1" s="1"/>
  <c r="AS557" i="1"/>
  <c r="AX557" i="1"/>
  <c r="AY557" i="1" s="1"/>
  <c r="BA557" i="1"/>
  <c r="BB557" i="1"/>
  <c r="L558" i="1"/>
  <c r="N558" i="1"/>
  <c r="AO558" i="1"/>
  <c r="E558" i="1" s="1"/>
  <c r="AP558" i="1"/>
  <c r="AQ558" i="1"/>
  <c r="AR558" i="1"/>
  <c r="AS558" i="1"/>
  <c r="AT558" i="1"/>
  <c r="J558" i="1" s="1"/>
  <c r="AU558" i="1" s="1"/>
  <c r="AX558" i="1"/>
  <c r="AY558" i="1" s="1"/>
  <c r="BB558" i="1" s="1"/>
  <c r="BA558" i="1"/>
  <c r="H568" i="1"/>
  <c r="L568" i="1"/>
  <c r="N568" i="1"/>
  <c r="AO568" i="1"/>
  <c r="E568" i="1" s="1"/>
  <c r="BG568" i="1" s="1"/>
  <c r="AP568" i="1"/>
  <c r="AQ568" i="1"/>
  <c r="AR568" i="1"/>
  <c r="AS568" i="1"/>
  <c r="AT568" i="1"/>
  <c r="J568" i="1" s="1"/>
  <c r="AU568" i="1" s="1"/>
  <c r="AV568" i="1" s="1"/>
  <c r="AW568" i="1" s="1"/>
  <c r="AZ568" i="1" s="1"/>
  <c r="F568" i="1" s="1"/>
  <c r="BC568" i="1" s="1"/>
  <c r="G568" i="1" s="1"/>
  <c r="AX568" i="1"/>
  <c r="AY568" i="1" s="1"/>
  <c r="BA568" i="1"/>
  <c r="BB568" i="1"/>
  <c r="L569" i="1"/>
  <c r="N569" i="1"/>
  <c r="AO569" i="1"/>
  <c r="E569" i="1" s="1"/>
  <c r="AP569" i="1"/>
  <c r="H569" i="1" s="1"/>
  <c r="AQ569" i="1"/>
  <c r="AR569" i="1"/>
  <c r="AT569" i="1" s="1"/>
  <c r="J569" i="1" s="1"/>
  <c r="AU569" i="1" s="1"/>
  <c r="AS569" i="1"/>
  <c r="AX569" i="1"/>
  <c r="AY569" i="1" s="1"/>
  <c r="BB569" i="1" s="1"/>
  <c r="BA569" i="1"/>
  <c r="H570" i="1"/>
  <c r="L570" i="1"/>
  <c r="N570" i="1"/>
  <c r="AO570" i="1"/>
  <c r="E570" i="1" s="1"/>
  <c r="AP570" i="1"/>
  <c r="AQ570" i="1"/>
  <c r="AR570" i="1"/>
  <c r="AT570" i="1" s="1"/>
  <c r="J570" i="1" s="1"/>
  <c r="AU570" i="1" s="1"/>
  <c r="AS570" i="1"/>
  <c r="AX570" i="1"/>
  <c r="AY570" i="1" s="1"/>
  <c r="BA570" i="1"/>
  <c r="BB570" i="1"/>
  <c r="L571" i="1"/>
  <c r="N571" i="1"/>
  <c r="AO571" i="1"/>
  <c r="E571" i="1" s="1"/>
  <c r="AP571" i="1"/>
  <c r="AQ571" i="1"/>
  <c r="AR571" i="1"/>
  <c r="AS571" i="1"/>
  <c r="AT571" i="1"/>
  <c r="J571" i="1" s="1"/>
  <c r="AU571" i="1" s="1"/>
  <c r="AX571" i="1"/>
  <c r="AY571" i="1" s="1"/>
  <c r="BB571" i="1" s="1"/>
  <c r="BA571" i="1"/>
  <c r="H572" i="1"/>
  <c r="L572" i="1"/>
  <c r="N572" i="1"/>
  <c r="AO572" i="1"/>
  <c r="E572" i="1" s="1"/>
  <c r="BG572" i="1" s="1"/>
  <c r="AP572" i="1"/>
  <c r="AQ572" i="1"/>
  <c r="AR572" i="1"/>
  <c r="AS572" i="1"/>
  <c r="AT572" i="1"/>
  <c r="J572" i="1" s="1"/>
  <c r="AU572" i="1" s="1"/>
  <c r="AV572" i="1"/>
  <c r="AW572" i="1" s="1"/>
  <c r="AZ572" i="1" s="1"/>
  <c r="F572" i="1" s="1"/>
  <c r="BC572" i="1" s="1"/>
  <c r="G572" i="1" s="1"/>
  <c r="AX572" i="1"/>
  <c r="AY572" i="1" s="1"/>
  <c r="BA572" i="1"/>
  <c r="BB572" i="1"/>
  <c r="L582" i="1"/>
  <c r="N582" i="1"/>
  <c r="AO582" i="1"/>
  <c r="E582" i="1" s="1"/>
  <c r="AP582" i="1"/>
  <c r="H582" i="1" s="1"/>
  <c r="AQ582" i="1"/>
  <c r="AR582" i="1"/>
  <c r="AT582" i="1" s="1"/>
  <c r="J582" i="1" s="1"/>
  <c r="AU582" i="1" s="1"/>
  <c r="AS582" i="1"/>
  <c r="AX582" i="1"/>
  <c r="AY582" i="1" s="1"/>
  <c r="BB582" i="1" s="1"/>
  <c r="BA582" i="1"/>
  <c r="E583" i="1"/>
  <c r="L583" i="1"/>
  <c r="N583" i="1"/>
  <c r="AO583" i="1"/>
  <c r="AP583" i="1"/>
  <c r="AQ583" i="1"/>
  <c r="AR583" i="1"/>
  <c r="AS583" i="1"/>
  <c r="AT583" i="1"/>
  <c r="J583" i="1" s="1"/>
  <c r="AU583" i="1" s="1"/>
  <c r="AX583" i="1"/>
  <c r="AY583" i="1" s="1"/>
  <c r="BA583" i="1"/>
  <c r="BB583" i="1"/>
  <c r="L584" i="1"/>
  <c r="N584" i="1"/>
  <c r="AO584" i="1"/>
  <c r="E584" i="1" s="1"/>
  <c r="AQ584" i="1"/>
  <c r="AR584" i="1"/>
  <c r="AS584" i="1"/>
  <c r="AX584" i="1"/>
  <c r="AY584" i="1" s="1"/>
  <c r="BB584" i="1" s="1"/>
  <c r="BA584" i="1"/>
  <c r="E585" i="1"/>
  <c r="H585" i="1"/>
  <c r="L585" i="1"/>
  <c r="N585" i="1"/>
  <c r="AO585" i="1"/>
  <c r="AP585" i="1"/>
  <c r="AQ585" i="1"/>
  <c r="AR585" i="1"/>
  <c r="AT585" i="1" s="1"/>
  <c r="J585" i="1" s="1"/>
  <c r="AU585" i="1" s="1"/>
  <c r="AS585" i="1"/>
  <c r="AX585" i="1"/>
  <c r="AY585" i="1" s="1"/>
  <c r="BB585" i="1" s="1"/>
  <c r="BA585" i="1"/>
  <c r="H586" i="1"/>
  <c r="L586" i="1"/>
  <c r="N586" i="1"/>
  <c r="AO586" i="1"/>
  <c r="E586" i="1" s="1"/>
  <c r="AP586" i="1"/>
  <c r="AQ586" i="1"/>
  <c r="AR586" i="1"/>
  <c r="AT586" i="1" s="1"/>
  <c r="J586" i="1" s="1"/>
  <c r="AU586" i="1" s="1"/>
  <c r="AS586" i="1"/>
  <c r="AV586" i="1"/>
  <c r="AW586" i="1" s="1"/>
  <c r="AZ586" i="1" s="1"/>
  <c r="F586" i="1" s="1"/>
  <c r="BC586" i="1" s="1"/>
  <c r="G586" i="1" s="1"/>
  <c r="AX586" i="1"/>
  <c r="AY586" i="1" s="1"/>
  <c r="BB586" i="1" s="1"/>
  <c r="BA586" i="1"/>
  <c r="H596" i="1"/>
  <c r="L596" i="1"/>
  <c r="N596" i="1"/>
  <c r="AO596" i="1"/>
  <c r="E596" i="1" s="1"/>
  <c r="AP596" i="1"/>
  <c r="AQ596" i="1"/>
  <c r="AR596" i="1"/>
  <c r="AT596" i="1" s="1"/>
  <c r="J596" i="1" s="1"/>
  <c r="AU596" i="1" s="1"/>
  <c r="AS596" i="1"/>
  <c r="AX596" i="1"/>
  <c r="AY596" i="1" s="1"/>
  <c r="BB596" i="1" s="1"/>
  <c r="BA596" i="1"/>
  <c r="H597" i="1"/>
  <c r="L597" i="1"/>
  <c r="N597" i="1"/>
  <c r="AO597" i="1"/>
  <c r="E597" i="1" s="1"/>
  <c r="AP597" i="1"/>
  <c r="AQ597" i="1"/>
  <c r="AR597" i="1"/>
  <c r="AT597" i="1" s="1"/>
  <c r="J597" i="1" s="1"/>
  <c r="AU597" i="1" s="1"/>
  <c r="AS597" i="1"/>
  <c r="AV597" i="1"/>
  <c r="AW597" i="1" s="1"/>
  <c r="AZ597" i="1" s="1"/>
  <c r="F597" i="1" s="1"/>
  <c r="BC597" i="1" s="1"/>
  <c r="G597" i="1" s="1"/>
  <c r="BE597" i="1" s="1"/>
  <c r="AX597" i="1"/>
  <c r="AY597" i="1" s="1"/>
  <c r="BB597" i="1" s="1"/>
  <c r="BA597" i="1"/>
  <c r="H598" i="1"/>
  <c r="L598" i="1"/>
  <c r="N598" i="1"/>
  <c r="AO598" i="1"/>
  <c r="E598" i="1" s="1"/>
  <c r="AP598" i="1"/>
  <c r="AQ598" i="1"/>
  <c r="AR598" i="1"/>
  <c r="AT598" i="1" s="1"/>
  <c r="J598" i="1" s="1"/>
  <c r="AU598" i="1" s="1"/>
  <c r="AS598" i="1"/>
  <c r="AX598" i="1"/>
  <c r="AY598" i="1" s="1"/>
  <c r="BB598" i="1" s="1"/>
  <c r="BA598" i="1"/>
  <c r="H599" i="1"/>
  <c r="L599" i="1"/>
  <c r="N599" i="1"/>
  <c r="AO599" i="1"/>
  <c r="E599" i="1" s="1"/>
  <c r="AP599" i="1"/>
  <c r="AQ599" i="1"/>
  <c r="AR599" i="1"/>
  <c r="AT599" i="1" s="1"/>
  <c r="J599" i="1" s="1"/>
  <c r="AU599" i="1" s="1"/>
  <c r="AS599" i="1"/>
  <c r="AV599" i="1"/>
  <c r="AW599" i="1" s="1"/>
  <c r="AZ599" i="1" s="1"/>
  <c r="F599" i="1" s="1"/>
  <c r="BC599" i="1" s="1"/>
  <c r="G599" i="1" s="1"/>
  <c r="BE599" i="1" s="1"/>
  <c r="AX599" i="1"/>
  <c r="AY599" i="1" s="1"/>
  <c r="BB599" i="1" s="1"/>
  <c r="BA599" i="1"/>
  <c r="H600" i="1"/>
  <c r="L600" i="1"/>
  <c r="N600" i="1"/>
  <c r="AO600" i="1"/>
  <c r="E600" i="1" s="1"/>
  <c r="AP600" i="1"/>
  <c r="AQ600" i="1"/>
  <c r="AR600" i="1"/>
  <c r="AT600" i="1" s="1"/>
  <c r="J600" i="1" s="1"/>
  <c r="AU600" i="1" s="1"/>
  <c r="AS600" i="1"/>
  <c r="AX600" i="1"/>
  <c r="AY600" i="1" s="1"/>
  <c r="BB600" i="1" s="1"/>
  <c r="BA600" i="1"/>
  <c r="H610" i="1"/>
  <c r="L610" i="1"/>
  <c r="N610" i="1"/>
  <c r="AO610" i="1"/>
  <c r="E610" i="1" s="1"/>
  <c r="AP610" i="1"/>
  <c r="AQ610" i="1"/>
  <c r="AR610" i="1"/>
  <c r="AT610" i="1" s="1"/>
  <c r="J610" i="1" s="1"/>
  <c r="AU610" i="1" s="1"/>
  <c r="AS610" i="1"/>
  <c r="AV610" i="1"/>
  <c r="AW610" i="1" s="1"/>
  <c r="AZ610" i="1" s="1"/>
  <c r="F610" i="1" s="1"/>
  <c r="BC610" i="1" s="1"/>
  <c r="G610" i="1" s="1"/>
  <c r="BE610" i="1" s="1"/>
  <c r="AX610" i="1"/>
  <c r="AY610" i="1" s="1"/>
  <c r="BB610" i="1" s="1"/>
  <c r="BA610" i="1"/>
  <c r="BD610" i="1"/>
  <c r="H611" i="1"/>
  <c r="L611" i="1"/>
  <c r="N611" i="1"/>
  <c r="AO611" i="1"/>
  <c r="E611" i="1" s="1"/>
  <c r="AP611" i="1"/>
  <c r="AQ611" i="1"/>
  <c r="AR611" i="1"/>
  <c r="AT611" i="1" s="1"/>
  <c r="J611" i="1" s="1"/>
  <c r="AU611" i="1" s="1"/>
  <c r="AS611" i="1"/>
  <c r="AX611" i="1"/>
  <c r="AY611" i="1" s="1"/>
  <c r="BB611" i="1" s="1"/>
  <c r="BA611" i="1"/>
  <c r="H612" i="1"/>
  <c r="L612" i="1"/>
  <c r="N612" i="1"/>
  <c r="AO612" i="1"/>
  <c r="E612" i="1" s="1"/>
  <c r="AP612" i="1"/>
  <c r="AQ612" i="1"/>
  <c r="AR612" i="1"/>
  <c r="AT612" i="1" s="1"/>
  <c r="J612" i="1" s="1"/>
  <c r="AU612" i="1" s="1"/>
  <c r="AS612" i="1"/>
  <c r="AV612" i="1"/>
  <c r="AW612" i="1" s="1"/>
  <c r="AZ612" i="1" s="1"/>
  <c r="F612" i="1" s="1"/>
  <c r="BC612" i="1" s="1"/>
  <c r="G612" i="1" s="1"/>
  <c r="AX612" i="1"/>
  <c r="AY612" i="1" s="1"/>
  <c r="BB612" i="1" s="1"/>
  <c r="BA612" i="1"/>
  <c r="H613" i="1"/>
  <c r="L613" i="1"/>
  <c r="N613" i="1"/>
  <c r="AO613" i="1"/>
  <c r="E613" i="1" s="1"/>
  <c r="AP613" i="1"/>
  <c r="AQ613" i="1"/>
  <c r="AR613" i="1"/>
  <c r="AT613" i="1" s="1"/>
  <c r="J613" i="1" s="1"/>
  <c r="AU613" i="1" s="1"/>
  <c r="AS613" i="1"/>
  <c r="AX613" i="1"/>
  <c r="AY613" i="1" s="1"/>
  <c r="BB613" i="1" s="1"/>
  <c r="BA613" i="1"/>
  <c r="H614" i="1"/>
  <c r="L614" i="1"/>
  <c r="N614" i="1"/>
  <c r="AO614" i="1"/>
  <c r="E614" i="1" s="1"/>
  <c r="AP614" i="1"/>
  <c r="AQ614" i="1"/>
  <c r="AR614" i="1"/>
  <c r="AT614" i="1" s="1"/>
  <c r="J614" i="1" s="1"/>
  <c r="AU614" i="1" s="1"/>
  <c r="AS614" i="1"/>
  <c r="AV614" i="1"/>
  <c r="AW614" i="1" s="1"/>
  <c r="AZ614" i="1" s="1"/>
  <c r="F614" i="1" s="1"/>
  <c r="BC614" i="1" s="1"/>
  <c r="G614" i="1" s="1"/>
  <c r="BE614" i="1" s="1"/>
  <c r="AX614" i="1"/>
  <c r="AY614" i="1" s="1"/>
  <c r="BB614" i="1" s="1"/>
  <c r="BA614" i="1"/>
  <c r="H624" i="1"/>
  <c r="L624" i="1"/>
  <c r="N624" i="1"/>
  <c r="AO624" i="1"/>
  <c r="E624" i="1" s="1"/>
  <c r="AP624" i="1"/>
  <c r="AQ624" i="1"/>
  <c r="AR624" i="1"/>
  <c r="AT624" i="1" s="1"/>
  <c r="J624" i="1" s="1"/>
  <c r="AU624" i="1" s="1"/>
  <c r="AS624" i="1"/>
  <c r="AX624" i="1"/>
  <c r="AY624" i="1" s="1"/>
  <c r="BB624" i="1" s="1"/>
  <c r="BA624" i="1"/>
  <c r="H625" i="1"/>
  <c r="L625" i="1"/>
  <c r="N625" i="1"/>
  <c r="AO625" i="1"/>
  <c r="E625" i="1" s="1"/>
  <c r="AP625" i="1"/>
  <c r="AQ625" i="1"/>
  <c r="AR625" i="1"/>
  <c r="AT625" i="1" s="1"/>
  <c r="J625" i="1" s="1"/>
  <c r="AU625" i="1" s="1"/>
  <c r="AS625" i="1"/>
  <c r="AV625" i="1"/>
  <c r="AW625" i="1" s="1"/>
  <c r="AZ625" i="1" s="1"/>
  <c r="F625" i="1" s="1"/>
  <c r="BC625" i="1" s="1"/>
  <c r="G625" i="1" s="1"/>
  <c r="BE625" i="1" s="1"/>
  <c r="AX625" i="1"/>
  <c r="AY625" i="1" s="1"/>
  <c r="BB625" i="1" s="1"/>
  <c r="BA625" i="1"/>
  <c r="H626" i="1"/>
  <c r="L626" i="1"/>
  <c r="N626" i="1"/>
  <c r="AO626" i="1"/>
  <c r="E626" i="1" s="1"/>
  <c r="AP626" i="1"/>
  <c r="AQ626" i="1"/>
  <c r="AR626" i="1"/>
  <c r="AT626" i="1" s="1"/>
  <c r="J626" i="1" s="1"/>
  <c r="AU626" i="1" s="1"/>
  <c r="AS626" i="1"/>
  <c r="AX626" i="1"/>
  <c r="AY626" i="1" s="1"/>
  <c r="BB626" i="1" s="1"/>
  <c r="BA626" i="1"/>
  <c r="H627" i="1"/>
  <c r="L627" i="1"/>
  <c r="N627" i="1"/>
  <c r="AO627" i="1"/>
  <c r="E627" i="1" s="1"/>
  <c r="AP627" i="1"/>
  <c r="AQ627" i="1"/>
  <c r="AR627" i="1"/>
  <c r="AT627" i="1" s="1"/>
  <c r="J627" i="1" s="1"/>
  <c r="AU627" i="1" s="1"/>
  <c r="AS627" i="1"/>
  <c r="AV627" i="1"/>
  <c r="AW627" i="1" s="1"/>
  <c r="AZ627" i="1" s="1"/>
  <c r="F627" i="1" s="1"/>
  <c r="BC627" i="1" s="1"/>
  <c r="G627" i="1" s="1"/>
  <c r="BE627" i="1" s="1"/>
  <c r="AX627" i="1"/>
  <c r="AY627" i="1" s="1"/>
  <c r="BB627" i="1" s="1"/>
  <c r="BA627" i="1"/>
  <c r="BD627" i="1"/>
  <c r="H628" i="1"/>
  <c r="L628" i="1"/>
  <c r="N628" i="1"/>
  <c r="AO628" i="1"/>
  <c r="E628" i="1" s="1"/>
  <c r="AP628" i="1"/>
  <c r="AQ628" i="1"/>
  <c r="AR628" i="1"/>
  <c r="AT628" i="1" s="1"/>
  <c r="J628" i="1" s="1"/>
  <c r="AU628" i="1" s="1"/>
  <c r="AS628" i="1"/>
  <c r="AX628" i="1"/>
  <c r="AY628" i="1" s="1"/>
  <c r="BB628" i="1" s="1"/>
  <c r="BA628" i="1"/>
  <c r="H638" i="1"/>
  <c r="L638" i="1"/>
  <c r="N638" i="1"/>
  <c r="AO638" i="1"/>
  <c r="E638" i="1" s="1"/>
  <c r="AP638" i="1"/>
  <c r="AQ638" i="1"/>
  <c r="AR638" i="1"/>
  <c r="AT638" i="1" s="1"/>
  <c r="J638" i="1" s="1"/>
  <c r="AU638" i="1" s="1"/>
  <c r="AS638" i="1"/>
  <c r="AV638" i="1"/>
  <c r="AW638" i="1" s="1"/>
  <c r="AZ638" i="1" s="1"/>
  <c r="F638" i="1" s="1"/>
  <c r="BC638" i="1" s="1"/>
  <c r="G638" i="1" s="1"/>
  <c r="AX638" i="1"/>
  <c r="AY638" i="1" s="1"/>
  <c r="BB638" i="1" s="1"/>
  <c r="BA638" i="1"/>
  <c r="H639" i="1"/>
  <c r="L639" i="1"/>
  <c r="N639" i="1"/>
  <c r="AO639" i="1"/>
  <c r="E639" i="1" s="1"/>
  <c r="AP639" i="1"/>
  <c r="AQ639" i="1"/>
  <c r="AR639" i="1"/>
  <c r="AT639" i="1" s="1"/>
  <c r="J639" i="1" s="1"/>
  <c r="AU639" i="1" s="1"/>
  <c r="AS639" i="1"/>
  <c r="AX639" i="1"/>
  <c r="AY639" i="1" s="1"/>
  <c r="BB639" i="1" s="1"/>
  <c r="BA639" i="1"/>
  <c r="H640" i="1"/>
  <c r="L640" i="1"/>
  <c r="N640" i="1"/>
  <c r="AO640" i="1"/>
  <c r="E640" i="1" s="1"/>
  <c r="AP640" i="1"/>
  <c r="AQ640" i="1"/>
  <c r="AR640" i="1"/>
  <c r="AT640" i="1" s="1"/>
  <c r="J640" i="1" s="1"/>
  <c r="AU640" i="1" s="1"/>
  <c r="AS640" i="1"/>
  <c r="AV640" i="1"/>
  <c r="AW640" i="1" s="1"/>
  <c r="AZ640" i="1" s="1"/>
  <c r="F640" i="1" s="1"/>
  <c r="BC640" i="1" s="1"/>
  <c r="G640" i="1" s="1"/>
  <c r="BE640" i="1" s="1"/>
  <c r="AX640" i="1"/>
  <c r="AY640" i="1" s="1"/>
  <c r="BB640" i="1" s="1"/>
  <c r="BA640" i="1"/>
  <c r="H641" i="1"/>
  <c r="L641" i="1"/>
  <c r="N641" i="1"/>
  <c r="AO641" i="1"/>
  <c r="E641" i="1" s="1"/>
  <c r="AP641" i="1"/>
  <c r="AQ641" i="1"/>
  <c r="AR641" i="1"/>
  <c r="AT641" i="1" s="1"/>
  <c r="J641" i="1" s="1"/>
  <c r="AU641" i="1" s="1"/>
  <c r="AS641" i="1"/>
  <c r="AX641" i="1"/>
  <c r="AY641" i="1" s="1"/>
  <c r="BB641" i="1" s="1"/>
  <c r="BA641" i="1"/>
  <c r="H642" i="1"/>
  <c r="L642" i="1"/>
  <c r="N642" i="1"/>
  <c r="AO642" i="1"/>
  <c r="E642" i="1" s="1"/>
  <c r="AP642" i="1"/>
  <c r="AQ642" i="1"/>
  <c r="AR642" i="1"/>
  <c r="AT642" i="1" s="1"/>
  <c r="J642" i="1" s="1"/>
  <c r="AU642" i="1" s="1"/>
  <c r="AS642" i="1"/>
  <c r="AV642" i="1"/>
  <c r="AW642" i="1" s="1"/>
  <c r="AZ642" i="1" s="1"/>
  <c r="F642" i="1" s="1"/>
  <c r="BC642" i="1" s="1"/>
  <c r="G642" i="1" s="1"/>
  <c r="BE642" i="1" s="1"/>
  <c r="AX642" i="1"/>
  <c r="AY642" i="1" s="1"/>
  <c r="BB642" i="1" s="1"/>
  <c r="BA642" i="1"/>
  <c r="H652" i="1"/>
  <c r="L652" i="1"/>
  <c r="N652" i="1"/>
  <c r="AO652" i="1"/>
  <c r="E652" i="1" s="1"/>
  <c r="AP652" i="1"/>
  <c r="AQ652" i="1"/>
  <c r="AR652" i="1"/>
  <c r="AT652" i="1" s="1"/>
  <c r="J652" i="1" s="1"/>
  <c r="AU652" i="1" s="1"/>
  <c r="AS652" i="1"/>
  <c r="AX652" i="1"/>
  <c r="AY652" i="1" s="1"/>
  <c r="BB652" i="1" s="1"/>
  <c r="BA652" i="1"/>
  <c r="H653" i="1"/>
  <c r="L653" i="1"/>
  <c r="N653" i="1"/>
  <c r="AO653" i="1"/>
  <c r="E653" i="1" s="1"/>
  <c r="AP653" i="1"/>
  <c r="AQ653" i="1"/>
  <c r="AR653" i="1"/>
  <c r="AT653" i="1" s="1"/>
  <c r="J653" i="1" s="1"/>
  <c r="AU653" i="1" s="1"/>
  <c r="AS653" i="1"/>
  <c r="AV653" i="1"/>
  <c r="AW653" i="1" s="1"/>
  <c r="AZ653" i="1" s="1"/>
  <c r="F653" i="1" s="1"/>
  <c r="BC653" i="1" s="1"/>
  <c r="G653" i="1" s="1"/>
  <c r="BE653" i="1" s="1"/>
  <c r="AX653" i="1"/>
  <c r="AY653" i="1" s="1"/>
  <c r="BB653" i="1" s="1"/>
  <c r="BA653" i="1"/>
  <c r="BD653" i="1"/>
  <c r="H654" i="1"/>
  <c r="L654" i="1"/>
  <c r="N654" i="1"/>
  <c r="AO654" i="1"/>
  <c r="E654" i="1" s="1"/>
  <c r="AP654" i="1"/>
  <c r="AQ654" i="1"/>
  <c r="AR654" i="1"/>
  <c r="AT654" i="1" s="1"/>
  <c r="J654" i="1" s="1"/>
  <c r="AU654" i="1" s="1"/>
  <c r="AS654" i="1"/>
  <c r="AX654" i="1"/>
  <c r="AY654" i="1" s="1"/>
  <c r="BB654" i="1" s="1"/>
  <c r="BA654" i="1"/>
  <c r="H655" i="1"/>
  <c r="L655" i="1"/>
  <c r="N655" i="1"/>
  <c r="AO655" i="1"/>
  <c r="E655" i="1" s="1"/>
  <c r="AP655" i="1"/>
  <c r="AQ655" i="1"/>
  <c r="AR655" i="1"/>
  <c r="AT655" i="1" s="1"/>
  <c r="J655" i="1" s="1"/>
  <c r="AU655" i="1" s="1"/>
  <c r="AS655" i="1"/>
  <c r="AV655" i="1"/>
  <c r="AW655" i="1" s="1"/>
  <c r="AZ655" i="1" s="1"/>
  <c r="F655" i="1" s="1"/>
  <c r="BC655" i="1" s="1"/>
  <c r="G655" i="1" s="1"/>
  <c r="AX655" i="1"/>
  <c r="AY655" i="1" s="1"/>
  <c r="BB655" i="1" s="1"/>
  <c r="BA655" i="1"/>
  <c r="H656" i="1"/>
  <c r="L656" i="1"/>
  <c r="N656" i="1"/>
  <c r="AO656" i="1"/>
  <c r="E656" i="1" s="1"/>
  <c r="AP656" i="1"/>
  <c r="AQ656" i="1"/>
  <c r="AR656" i="1"/>
  <c r="AT656" i="1" s="1"/>
  <c r="J656" i="1" s="1"/>
  <c r="AU656" i="1" s="1"/>
  <c r="AS656" i="1"/>
  <c r="AX656" i="1"/>
  <c r="AY656" i="1" s="1"/>
  <c r="BB656" i="1" s="1"/>
  <c r="BA656" i="1"/>
  <c r="H666" i="1"/>
  <c r="L666" i="1"/>
  <c r="N666" i="1"/>
  <c r="AO666" i="1"/>
  <c r="E666" i="1" s="1"/>
  <c r="AP666" i="1"/>
  <c r="AQ666" i="1"/>
  <c r="AR666" i="1"/>
  <c r="AT666" i="1" s="1"/>
  <c r="J666" i="1" s="1"/>
  <c r="AU666" i="1" s="1"/>
  <c r="AS666" i="1"/>
  <c r="AV666" i="1"/>
  <c r="AW666" i="1" s="1"/>
  <c r="AZ666" i="1" s="1"/>
  <c r="F666" i="1" s="1"/>
  <c r="BC666" i="1" s="1"/>
  <c r="G666" i="1" s="1"/>
  <c r="BE666" i="1" s="1"/>
  <c r="AX666" i="1"/>
  <c r="AY666" i="1" s="1"/>
  <c r="BB666" i="1" s="1"/>
  <c r="BA666" i="1"/>
  <c r="H667" i="1"/>
  <c r="L667" i="1"/>
  <c r="N667" i="1"/>
  <c r="AO667" i="1"/>
  <c r="E667" i="1" s="1"/>
  <c r="AP667" i="1"/>
  <c r="AQ667" i="1"/>
  <c r="AR667" i="1"/>
  <c r="AT667" i="1" s="1"/>
  <c r="J667" i="1" s="1"/>
  <c r="AU667" i="1" s="1"/>
  <c r="AS667" i="1"/>
  <c r="AX667" i="1"/>
  <c r="AY667" i="1" s="1"/>
  <c r="BB667" i="1" s="1"/>
  <c r="BA667" i="1"/>
  <c r="H668" i="1"/>
  <c r="L668" i="1"/>
  <c r="N668" i="1"/>
  <c r="AO668" i="1"/>
  <c r="E668" i="1" s="1"/>
  <c r="AP668" i="1"/>
  <c r="AQ668" i="1"/>
  <c r="AR668" i="1"/>
  <c r="AT668" i="1" s="1"/>
  <c r="J668" i="1" s="1"/>
  <c r="AU668" i="1" s="1"/>
  <c r="AS668" i="1"/>
  <c r="AV668" i="1"/>
  <c r="AW668" i="1" s="1"/>
  <c r="AZ668" i="1" s="1"/>
  <c r="F668" i="1" s="1"/>
  <c r="BC668" i="1" s="1"/>
  <c r="G668" i="1" s="1"/>
  <c r="BE668" i="1" s="1"/>
  <c r="AX668" i="1"/>
  <c r="AY668" i="1" s="1"/>
  <c r="BB668" i="1" s="1"/>
  <c r="BA668" i="1"/>
  <c r="H669" i="1"/>
  <c r="L669" i="1"/>
  <c r="N669" i="1"/>
  <c r="AO669" i="1"/>
  <c r="E669" i="1" s="1"/>
  <c r="AP669" i="1"/>
  <c r="AQ669" i="1"/>
  <c r="AR669" i="1"/>
  <c r="AT669" i="1" s="1"/>
  <c r="J669" i="1" s="1"/>
  <c r="AU669" i="1" s="1"/>
  <c r="AS669" i="1"/>
  <c r="AX669" i="1"/>
  <c r="AY669" i="1" s="1"/>
  <c r="BB669" i="1" s="1"/>
  <c r="BA669" i="1"/>
  <c r="H670" i="1"/>
  <c r="L670" i="1"/>
  <c r="N670" i="1"/>
  <c r="AO670" i="1"/>
  <c r="E670" i="1" s="1"/>
  <c r="AP670" i="1"/>
  <c r="AQ670" i="1"/>
  <c r="AR670" i="1"/>
  <c r="AT670" i="1" s="1"/>
  <c r="J670" i="1" s="1"/>
  <c r="AU670" i="1" s="1"/>
  <c r="AS670" i="1"/>
  <c r="AV670" i="1"/>
  <c r="AW670" i="1" s="1"/>
  <c r="AZ670" i="1" s="1"/>
  <c r="F670" i="1" s="1"/>
  <c r="BC670" i="1" s="1"/>
  <c r="G670" i="1" s="1"/>
  <c r="BE670" i="1" s="1"/>
  <c r="AX670" i="1"/>
  <c r="AY670" i="1" s="1"/>
  <c r="BB670" i="1" s="1"/>
  <c r="BA670" i="1"/>
  <c r="BD670" i="1"/>
  <c r="H680" i="1"/>
  <c r="L680" i="1"/>
  <c r="N680" i="1"/>
  <c r="AO680" i="1"/>
  <c r="E680" i="1" s="1"/>
  <c r="AP680" i="1"/>
  <c r="AQ680" i="1"/>
  <c r="AR680" i="1"/>
  <c r="AT680" i="1" s="1"/>
  <c r="J680" i="1" s="1"/>
  <c r="AU680" i="1" s="1"/>
  <c r="AS680" i="1"/>
  <c r="AX680" i="1"/>
  <c r="AY680" i="1" s="1"/>
  <c r="BB680" i="1" s="1"/>
  <c r="BA680" i="1"/>
  <c r="H681" i="1"/>
  <c r="L681" i="1"/>
  <c r="N681" i="1"/>
  <c r="AO681" i="1"/>
  <c r="E681" i="1" s="1"/>
  <c r="AP681" i="1"/>
  <c r="AQ681" i="1"/>
  <c r="AR681" i="1"/>
  <c r="AT681" i="1" s="1"/>
  <c r="J681" i="1" s="1"/>
  <c r="AU681" i="1" s="1"/>
  <c r="AS681" i="1"/>
  <c r="AV681" i="1"/>
  <c r="AW681" i="1" s="1"/>
  <c r="AZ681" i="1" s="1"/>
  <c r="F681" i="1" s="1"/>
  <c r="BC681" i="1" s="1"/>
  <c r="G681" i="1" s="1"/>
  <c r="AX681" i="1"/>
  <c r="AY681" i="1" s="1"/>
  <c r="BB681" i="1" s="1"/>
  <c r="BA681" i="1"/>
  <c r="H682" i="1"/>
  <c r="L682" i="1"/>
  <c r="N682" i="1"/>
  <c r="AO682" i="1"/>
  <c r="E682" i="1" s="1"/>
  <c r="AP682" i="1"/>
  <c r="AQ682" i="1"/>
  <c r="AR682" i="1"/>
  <c r="AT682" i="1" s="1"/>
  <c r="J682" i="1" s="1"/>
  <c r="AU682" i="1" s="1"/>
  <c r="AS682" i="1"/>
  <c r="AX682" i="1"/>
  <c r="AY682" i="1" s="1"/>
  <c r="BB682" i="1" s="1"/>
  <c r="BA682" i="1"/>
  <c r="H683" i="1"/>
  <c r="L683" i="1"/>
  <c r="N683" i="1"/>
  <c r="AO683" i="1"/>
  <c r="E683" i="1" s="1"/>
  <c r="AP683" i="1"/>
  <c r="AQ683" i="1"/>
  <c r="AR683" i="1"/>
  <c r="AT683" i="1" s="1"/>
  <c r="J683" i="1" s="1"/>
  <c r="AU683" i="1" s="1"/>
  <c r="AS683" i="1"/>
  <c r="AV683" i="1"/>
  <c r="AW683" i="1" s="1"/>
  <c r="AZ683" i="1" s="1"/>
  <c r="F683" i="1" s="1"/>
  <c r="BC683" i="1" s="1"/>
  <c r="G683" i="1" s="1"/>
  <c r="BE683" i="1" s="1"/>
  <c r="AX683" i="1"/>
  <c r="AY683" i="1" s="1"/>
  <c r="BB683" i="1" s="1"/>
  <c r="BA683" i="1"/>
  <c r="H684" i="1"/>
  <c r="L684" i="1"/>
  <c r="N684" i="1"/>
  <c r="AO684" i="1"/>
  <c r="E684" i="1" s="1"/>
  <c r="AP684" i="1"/>
  <c r="AQ684" i="1"/>
  <c r="AR684" i="1"/>
  <c r="AT684" i="1" s="1"/>
  <c r="J684" i="1" s="1"/>
  <c r="AU684" i="1" s="1"/>
  <c r="AS684" i="1"/>
  <c r="AX684" i="1"/>
  <c r="AY684" i="1" s="1"/>
  <c r="BB684" i="1" s="1"/>
  <c r="BA684" i="1"/>
  <c r="H694" i="1"/>
  <c r="L694" i="1"/>
  <c r="N694" i="1"/>
  <c r="AO694" i="1"/>
  <c r="E694" i="1" s="1"/>
  <c r="AP694" i="1"/>
  <c r="AQ694" i="1"/>
  <c r="AR694" i="1"/>
  <c r="AT694" i="1" s="1"/>
  <c r="J694" i="1" s="1"/>
  <c r="AU694" i="1" s="1"/>
  <c r="AS694" i="1"/>
  <c r="AV694" i="1"/>
  <c r="AW694" i="1" s="1"/>
  <c r="AZ694" i="1" s="1"/>
  <c r="F694" i="1" s="1"/>
  <c r="BC694" i="1" s="1"/>
  <c r="G694" i="1" s="1"/>
  <c r="BE694" i="1" s="1"/>
  <c r="AX694" i="1"/>
  <c r="AY694" i="1" s="1"/>
  <c r="BB694" i="1" s="1"/>
  <c r="BA694" i="1"/>
  <c r="H695" i="1"/>
  <c r="L695" i="1"/>
  <c r="N695" i="1"/>
  <c r="AO695" i="1"/>
  <c r="E695" i="1" s="1"/>
  <c r="AP695" i="1"/>
  <c r="AQ695" i="1"/>
  <c r="AR695" i="1"/>
  <c r="AT695" i="1" s="1"/>
  <c r="J695" i="1" s="1"/>
  <c r="AU695" i="1" s="1"/>
  <c r="AS695" i="1"/>
  <c r="AX695" i="1"/>
  <c r="AY695" i="1" s="1"/>
  <c r="BB695" i="1" s="1"/>
  <c r="BA695" i="1"/>
  <c r="H696" i="1"/>
  <c r="L696" i="1"/>
  <c r="N696" i="1"/>
  <c r="AO696" i="1"/>
  <c r="E696" i="1" s="1"/>
  <c r="AP696" i="1"/>
  <c r="AQ696" i="1"/>
  <c r="AR696" i="1"/>
  <c r="AT696" i="1" s="1"/>
  <c r="J696" i="1" s="1"/>
  <c r="AU696" i="1" s="1"/>
  <c r="AS696" i="1"/>
  <c r="AV696" i="1"/>
  <c r="AW696" i="1" s="1"/>
  <c r="AZ696" i="1" s="1"/>
  <c r="F696" i="1" s="1"/>
  <c r="BC696" i="1" s="1"/>
  <c r="G696" i="1" s="1"/>
  <c r="BE696" i="1" s="1"/>
  <c r="AX696" i="1"/>
  <c r="AY696" i="1" s="1"/>
  <c r="BB696" i="1" s="1"/>
  <c r="BA696" i="1"/>
  <c r="BD696" i="1"/>
  <c r="H697" i="1"/>
  <c r="L697" i="1"/>
  <c r="N697" i="1"/>
  <c r="AO697" i="1"/>
  <c r="E697" i="1" s="1"/>
  <c r="AP697" i="1"/>
  <c r="AQ697" i="1"/>
  <c r="AR697" i="1"/>
  <c r="AT697" i="1" s="1"/>
  <c r="J697" i="1" s="1"/>
  <c r="AU697" i="1" s="1"/>
  <c r="AS697" i="1"/>
  <c r="AX697" i="1"/>
  <c r="AY697" i="1" s="1"/>
  <c r="BB697" i="1" s="1"/>
  <c r="BA697" i="1"/>
  <c r="H698" i="1"/>
  <c r="L698" i="1"/>
  <c r="N698" i="1"/>
  <c r="AO698" i="1"/>
  <c r="E698" i="1" s="1"/>
  <c r="AP698" i="1"/>
  <c r="AQ698" i="1"/>
  <c r="AR698" i="1"/>
  <c r="AT698" i="1" s="1"/>
  <c r="J698" i="1" s="1"/>
  <c r="AU698" i="1" s="1"/>
  <c r="AS698" i="1"/>
  <c r="AV698" i="1"/>
  <c r="AW698" i="1" s="1"/>
  <c r="AZ698" i="1" s="1"/>
  <c r="F698" i="1" s="1"/>
  <c r="BC698" i="1" s="1"/>
  <c r="G698" i="1" s="1"/>
  <c r="AX698" i="1"/>
  <c r="AY698" i="1" s="1"/>
  <c r="BB698" i="1" s="1"/>
  <c r="BA698" i="1"/>
  <c r="H699" i="1"/>
  <c r="L699" i="1"/>
  <c r="N699" i="1"/>
  <c r="AO699" i="1"/>
  <c r="E699" i="1" s="1"/>
  <c r="AP699" i="1"/>
  <c r="AQ699" i="1"/>
  <c r="AR699" i="1"/>
  <c r="AT699" i="1" s="1"/>
  <c r="J699" i="1" s="1"/>
  <c r="AU699" i="1" s="1"/>
  <c r="AS699" i="1"/>
  <c r="AX699" i="1"/>
  <c r="AY699" i="1" s="1"/>
  <c r="BB699" i="1" s="1"/>
  <c r="BA699" i="1"/>
  <c r="H710" i="1"/>
  <c r="L710" i="1"/>
  <c r="N710" i="1"/>
  <c r="AO710" i="1"/>
  <c r="E710" i="1" s="1"/>
  <c r="AP710" i="1"/>
  <c r="AQ710" i="1"/>
  <c r="AR710" i="1"/>
  <c r="AT710" i="1" s="1"/>
  <c r="J710" i="1" s="1"/>
  <c r="AU710" i="1" s="1"/>
  <c r="AS710" i="1"/>
  <c r="AV710" i="1"/>
  <c r="AW710" i="1" s="1"/>
  <c r="AZ710" i="1" s="1"/>
  <c r="F710" i="1" s="1"/>
  <c r="BC710" i="1" s="1"/>
  <c r="G710" i="1" s="1"/>
  <c r="BE710" i="1" s="1"/>
  <c r="AX710" i="1"/>
  <c r="AY710" i="1" s="1"/>
  <c r="BB710" i="1" s="1"/>
  <c r="BA710" i="1"/>
  <c r="L711" i="1"/>
  <c r="N711" i="1"/>
  <c r="AO711" i="1"/>
  <c r="E711" i="1" s="1"/>
  <c r="AP711" i="1"/>
  <c r="AQ711" i="1"/>
  <c r="AR711" i="1"/>
  <c r="AT711" i="1" s="1"/>
  <c r="J711" i="1" s="1"/>
  <c r="AU711" i="1" s="1"/>
  <c r="AS711" i="1"/>
  <c r="AX711" i="1"/>
  <c r="AY711" i="1" s="1"/>
  <c r="BB711" i="1" s="1"/>
  <c r="BA711" i="1"/>
  <c r="H712" i="1"/>
  <c r="L712" i="1"/>
  <c r="N712" i="1"/>
  <c r="AO712" i="1"/>
  <c r="E712" i="1" s="1"/>
  <c r="AP712" i="1"/>
  <c r="AQ712" i="1"/>
  <c r="AR712" i="1"/>
  <c r="AT712" i="1" s="1"/>
  <c r="J712" i="1" s="1"/>
  <c r="AU712" i="1" s="1"/>
  <c r="AS712" i="1"/>
  <c r="AX712" i="1"/>
  <c r="AY712" i="1" s="1"/>
  <c r="BA712" i="1"/>
  <c r="BB712" i="1"/>
  <c r="L713" i="1"/>
  <c r="N713" i="1"/>
  <c r="AO713" i="1"/>
  <c r="E713" i="1" s="1"/>
  <c r="AP713" i="1"/>
  <c r="AQ713" i="1"/>
  <c r="AR713" i="1"/>
  <c r="AS713" i="1"/>
  <c r="AT713" i="1"/>
  <c r="J713" i="1" s="1"/>
  <c r="AU713" i="1" s="1"/>
  <c r="AX713" i="1"/>
  <c r="AY713" i="1" s="1"/>
  <c r="BB713" i="1" s="1"/>
  <c r="BA713" i="1"/>
  <c r="H714" i="1"/>
  <c r="L714" i="1"/>
  <c r="N714" i="1"/>
  <c r="AO714" i="1"/>
  <c r="E714" i="1" s="1"/>
  <c r="BG714" i="1" s="1"/>
  <c r="AP714" i="1"/>
  <c r="AQ714" i="1"/>
  <c r="AR714" i="1"/>
  <c r="AS714" i="1"/>
  <c r="AT714" i="1" s="1"/>
  <c r="J714" i="1" s="1"/>
  <c r="AU714" i="1" s="1"/>
  <c r="AV714" i="1"/>
  <c r="AW714" i="1" s="1"/>
  <c r="AZ714" i="1" s="1"/>
  <c r="F714" i="1" s="1"/>
  <c r="BC714" i="1" s="1"/>
  <c r="G714" i="1" s="1"/>
  <c r="AX714" i="1"/>
  <c r="AY714" i="1" s="1"/>
  <c r="BA714" i="1"/>
  <c r="E724" i="1"/>
  <c r="H724" i="1"/>
  <c r="L724" i="1"/>
  <c r="N724" i="1"/>
  <c r="AO724" i="1"/>
  <c r="AP724" i="1"/>
  <c r="AQ724" i="1"/>
  <c r="AR724" i="1"/>
  <c r="AT724" i="1" s="1"/>
  <c r="J724" i="1" s="1"/>
  <c r="AU724" i="1" s="1"/>
  <c r="AS724" i="1"/>
  <c r="AX724" i="1"/>
  <c r="AY724" i="1" s="1"/>
  <c r="BA724" i="1"/>
  <c r="BB724" i="1"/>
  <c r="L725" i="1"/>
  <c r="N725" i="1"/>
  <c r="AO725" i="1"/>
  <c r="AQ725" i="1"/>
  <c r="AR725" i="1"/>
  <c r="AS725" i="1"/>
  <c r="AX725" i="1"/>
  <c r="AY725" i="1" s="1"/>
  <c r="BB725" i="1" s="1"/>
  <c r="BA725" i="1"/>
  <c r="E726" i="1"/>
  <c r="L726" i="1"/>
  <c r="N726" i="1"/>
  <c r="AO726" i="1"/>
  <c r="AP726" i="1"/>
  <c r="AQ726" i="1"/>
  <c r="AR726" i="1"/>
  <c r="AS726" i="1"/>
  <c r="AT726" i="1"/>
  <c r="J726" i="1" s="1"/>
  <c r="AU726" i="1" s="1"/>
  <c r="AX726" i="1"/>
  <c r="AY726" i="1" s="1"/>
  <c r="BA726" i="1"/>
  <c r="BB726" i="1"/>
  <c r="L727" i="1"/>
  <c r="N727" i="1"/>
  <c r="AO727" i="1"/>
  <c r="E727" i="1" s="1"/>
  <c r="AQ727" i="1"/>
  <c r="AR727" i="1"/>
  <c r="AS727" i="1"/>
  <c r="AX727" i="1"/>
  <c r="AY727" i="1" s="1"/>
  <c r="BA727" i="1"/>
  <c r="L728" i="1"/>
  <c r="N728" i="1"/>
  <c r="AO728" i="1"/>
  <c r="E728" i="1" s="1"/>
  <c r="AP728" i="1"/>
  <c r="H728" i="1" s="1"/>
  <c r="AQ728" i="1"/>
  <c r="AR728" i="1"/>
  <c r="AS728" i="1"/>
  <c r="AT728" i="1"/>
  <c r="J728" i="1" s="1"/>
  <c r="AU728" i="1" s="1"/>
  <c r="AX728" i="1"/>
  <c r="AY728" i="1" s="1"/>
  <c r="BA728" i="1"/>
  <c r="BB728" i="1"/>
  <c r="L738" i="1"/>
  <c r="N738" i="1"/>
  <c r="AO738" i="1"/>
  <c r="E738" i="1" s="1"/>
  <c r="AP738" i="1"/>
  <c r="H738" i="1" s="1"/>
  <c r="AQ738" i="1"/>
  <c r="AR738" i="1"/>
  <c r="AS738" i="1"/>
  <c r="AT738" i="1"/>
  <c r="J738" i="1" s="1"/>
  <c r="AU738" i="1" s="1"/>
  <c r="AX738" i="1"/>
  <c r="AY738" i="1" s="1"/>
  <c r="BB738" i="1" s="1"/>
  <c r="BA738" i="1"/>
  <c r="L739" i="1"/>
  <c r="N739" i="1"/>
  <c r="AO739" i="1"/>
  <c r="E739" i="1" s="1"/>
  <c r="AP739" i="1"/>
  <c r="H739" i="1" s="1"/>
  <c r="AQ739" i="1"/>
  <c r="AR739" i="1"/>
  <c r="AS739" i="1"/>
  <c r="AT739" i="1"/>
  <c r="J739" i="1" s="1"/>
  <c r="AU739" i="1" s="1"/>
  <c r="AX739" i="1"/>
  <c r="AY739" i="1" s="1"/>
  <c r="BA739" i="1"/>
  <c r="BB739" i="1"/>
  <c r="L740" i="1"/>
  <c r="N740" i="1"/>
  <c r="AO740" i="1"/>
  <c r="E740" i="1" s="1"/>
  <c r="AP740" i="1"/>
  <c r="H740" i="1" s="1"/>
  <c r="AQ740" i="1"/>
  <c r="AR740" i="1"/>
  <c r="AS740" i="1"/>
  <c r="AT740" i="1"/>
  <c r="J740" i="1" s="1"/>
  <c r="AU740" i="1" s="1"/>
  <c r="AX740" i="1"/>
  <c r="AY740" i="1" s="1"/>
  <c r="BB740" i="1" s="1"/>
  <c r="BA740" i="1"/>
  <c r="L741" i="1"/>
  <c r="N741" i="1"/>
  <c r="AO741" i="1"/>
  <c r="E741" i="1" s="1"/>
  <c r="AP741" i="1"/>
  <c r="H741" i="1" s="1"/>
  <c r="AQ741" i="1"/>
  <c r="AR741" i="1"/>
  <c r="AS741" i="1"/>
  <c r="AT741" i="1"/>
  <c r="J741" i="1" s="1"/>
  <c r="AU741" i="1" s="1"/>
  <c r="AX741" i="1"/>
  <c r="AY741" i="1" s="1"/>
  <c r="BA741" i="1"/>
  <c r="BB741" i="1"/>
  <c r="L742" i="1"/>
  <c r="N742" i="1"/>
  <c r="AO742" i="1"/>
  <c r="E742" i="1" s="1"/>
  <c r="AP742" i="1"/>
  <c r="H742" i="1" s="1"/>
  <c r="AQ742" i="1"/>
  <c r="AR742" i="1"/>
  <c r="AS742" i="1"/>
  <c r="AT742" i="1"/>
  <c r="J742" i="1" s="1"/>
  <c r="AU742" i="1" s="1"/>
  <c r="AX742" i="1"/>
  <c r="AY742" i="1" s="1"/>
  <c r="BB742" i="1" s="1"/>
  <c r="BA742" i="1"/>
  <c r="L752" i="1"/>
  <c r="N752" i="1"/>
  <c r="AO752" i="1"/>
  <c r="E752" i="1" s="1"/>
  <c r="AP752" i="1"/>
  <c r="H752" i="1" s="1"/>
  <c r="AQ752" i="1"/>
  <c r="AR752" i="1"/>
  <c r="AS752" i="1"/>
  <c r="AT752" i="1"/>
  <c r="J752" i="1" s="1"/>
  <c r="AU752" i="1" s="1"/>
  <c r="AX752" i="1"/>
  <c r="AY752" i="1" s="1"/>
  <c r="BA752" i="1"/>
  <c r="BB752" i="1"/>
  <c r="L753" i="1"/>
  <c r="N753" i="1"/>
  <c r="AO753" i="1"/>
  <c r="E753" i="1" s="1"/>
  <c r="AP753" i="1"/>
  <c r="H753" i="1" s="1"/>
  <c r="AQ753" i="1"/>
  <c r="AR753" i="1"/>
  <c r="AS753" i="1"/>
  <c r="AT753" i="1"/>
  <c r="J753" i="1" s="1"/>
  <c r="AU753" i="1" s="1"/>
  <c r="AX753" i="1"/>
  <c r="AY753" i="1" s="1"/>
  <c r="BB753" i="1" s="1"/>
  <c r="BA753" i="1"/>
  <c r="L754" i="1"/>
  <c r="N754" i="1"/>
  <c r="AO754" i="1"/>
  <c r="E754" i="1" s="1"/>
  <c r="AP754" i="1"/>
  <c r="H754" i="1" s="1"/>
  <c r="AQ754" i="1"/>
  <c r="AR754" i="1"/>
  <c r="AS754" i="1"/>
  <c r="AT754" i="1"/>
  <c r="J754" i="1" s="1"/>
  <c r="AU754" i="1" s="1"/>
  <c r="AX754" i="1"/>
  <c r="AY754" i="1" s="1"/>
  <c r="BA754" i="1"/>
  <c r="BB754" i="1"/>
  <c r="L755" i="1"/>
  <c r="N755" i="1"/>
  <c r="AO755" i="1"/>
  <c r="E755" i="1" s="1"/>
  <c r="AP755" i="1"/>
  <c r="H755" i="1" s="1"/>
  <c r="AQ755" i="1"/>
  <c r="AR755" i="1"/>
  <c r="AS755" i="1"/>
  <c r="AT755" i="1"/>
  <c r="J755" i="1" s="1"/>
  <c r="AU755" i="1" s="1"/>
  <c r="AX755" i="1"/>
  <c r="AY755" i="1" s="1"/>
  <c r="BB755" i="1" s="1"/>
  <c r="BA755" i="1"/>
  <c r="L756" i="1"/>
  <c r="N756" i="1"/>
  <c r="AO756" i="1"/>
  <c r="E756" i="1" s="1"/>
  <c r="AP756" i="1"/>
  <c r="H756" i="1" s="1"/>
  <c r="AQ756" i="1"/>
  <c r="AR756" i="1"/>
  <c r="AS756" i="1"/>
  <c r="AT756" i="1"/>
  <c r="J756" i="1" s="1"/>
  <c r="AU756" i="1" s="1"/>
  <c r="AX756" i="1"/>
  <c r="AY756" i="1" s="1"/>
  <c r="BA756" i="1"/>
  <c r="BB756" i="1"/>
  <c r="L766" i="1"/>
  <c r="N766" i="1"/>
  <c r="AO766" i="1"/>
  <c r="E766" i="1" s="1"/>
  <c r="AP766" i="1"/>
  <c r="H766" i="1" s="1"/>
  <c r="AQ766" i="1"/>
  <c r="AR766" i="1"/>
  <c r="AS766" i="1"/>
  <c r="AT766" i="1"/>
  <c r="J766" i="1" s="1"/>
  <c r="AU766" i="1" s="1"/>
  <c r="AX766" i="1"/>
  <c r="AY766" i="1" s="1"/>
  <c r="BB766" i="1" s="1"/>
  <c r="BA766" i="1"/>
  <c r="L767" i="1"/>
  <c r="N767" i="1"/>
  <c r="AO767" i="1"/>
  <c r="E767" i="1" s="1"/>
  <c r="AP767" i="1"/>
  <c r="H767" i="1" s="1"/>
  <c r="AQ767" i="1"/>
  <c r="AR767" i="1"/>
  <c r="AS767" i="1"/>
  <c r="AT767" i="1"/>
  <c r="J767" i="1" s="1"/>
  <c r="AU767" i="1" s="1"/>
  <c r="AX767" i="1"/>
  <c r="AY767" i="1" s="1"/>
  <c r="BA767" i="1"/>
  <c r="BB767" i="1"/>
  <c r="L768" i="1"/>
  <c r="N768" i="1"/>
  <c r="AO768" i="1"/>
  <c r="E768" i="1" s="1"/>
  <c r="AP768" i="1"/>
  <c r="H768" i="1" s="1"/>
  <c r="AQ768" i="1"/>
  <c r="AR768" i="1"/>
  <c r="AS768" i="1"/>
  <c r="AT768" i="1"/>
  <c r="J768" i="1" s="1"/>
  <c r="AU768" i="1" s="1"/>
  <c r="AX768" i="1"/>
  <c r="AY768" i="1" s="1"/>
  <c r="BB768" i="1" s="1"/>
  <c r="BA768" i="1"/>
  <c r="L769" i="1"/>
  <c r="N769" i="1"/>
  <c r="AO769" i="1"/>
  <c r="E769" i="1" s="1"/>
  <c r="AP769" i="1"/>
  <c r="H769" i="1" s="1"/>
  <c r="AQ769" i="1"/>
  <c r="AR769" i="1"/>
  <c r="AS769" i="1"/>
  <c r="AT769" i="1"/>
  <c r="J769" i="1" s="1"/>
  <c r="AU769" i="1" s="1"/>
  <c r="AX769" i="1"/>
  <c r="AY769" i="1" s="1"/>
  <c r="BA769" i="1"/>
  <c r="BB769" i="1"/>
  <c r="L770" i="1"/>
  <c r="N770" i="1"/>
  <c r="AO770" i="1"/>
  <c r="E770" i="1" s="1"/>
  <c r="AP770" i="1"/>
  <c r="H770" i="1" s="1"/>
  <c r="AQ770" i="1"/>
  <c r="AR770" i="1"/>
  <c r="AS770" i="1"/>
  <c r="AT770" i="1"/>
  <c r="J770" i="1" s="1"/>
  <c r="AU770" i="1" s="1"/>
  <c r="AX770" i="1"/>
  <c r="AY770" i="1" s="1"/>
  <c r="BB770" i="1" s="1"/>
  <c r="BA770" i="1"/>
  <c r="L780" i="1"/>
  <c r="N780" i="1"/>
  <c r="AO780" i="1"/>
  <c r="E780" i="1" s="1"/>
  <c r="AP780" i="1"/>
  <c r="H780" i="1" s="1"/>
  <c r="AQ780" i="1"/>
  <c r="AR780" i="1"/>
  <c r="AS780" i="1"/>
  <c r="AT780" i="1"/>
  <c r="J780" i="1" s="1"/>
  <c r="AU780" i="1" s="1"/>
  <c r="AX780" i="1"/>
  <c r="AY780" i="1" s="1"/>
  <c r="BA780" i="1"/>
  <c r="BB780" i="1"/>
  <c r="L781" i="1"/>
  <c r="N781" i="1"/>
  <c r="AO781" i="1"/>
  <c r="E781" i="1" s="1"/>
  <c r="AP781" i="1"/>
  <c r="H781" i="1" s="1"/>
  <c r="AQ781" i="1"/>
  <c r="AR781" i="1"/>
  <c r="AS781" i="1"/>
  <c r="AT781" i="1"/>
  <c r="J781" i="1" s="1"/>
  <c r="AU781" i="1" s="1"/>
  <c r="AX781" i="1"/>
  <c r="AY781" i="1" s="1"/>
  <c r="BB781" i="1" s="1"/>
  <c r="BA781" i="1"/>
  <c r="L782" i="1"/>
  <c r="N782" i="1"/>
  <c r="AO782" i="1"/>
  <c r="E782" i="1" s="1"/>
  <c r="AP782" i="1"/>
  <c r="H782" i="1" s="1"/>
  <c r="AQ782" i="1"/>
  <c r="AR782" i="1"/>
  <c r="AS782" i="1"/>
  <c r="AT782" i="1"/>
  <c r="J782" i="1" s="1"/>
  <c r="AU782" i="1" s="1"/>
  <c r="AX782" i="1"/>
  <c r="AY782" i="1" s="1"/>
  <c r="BA782" i="1"/>
  <c r="BB782" i="1"/>
  <c r="L783" i="1"/>
  <c r="N783" i="1"/>
  <c r="AO783" i="1"/>
  <c r="E783" i="1" s="1"/>
  <c r="AP783" i="1"/>
  <c r="H783" i="1" s="1"/>
  <c r="AQ783" i="1"/>
  <c r="AR783" i="1"/>
  <c r="AS783" i="1"/>
  <c r="AT783" i="1"/>
  <c r="J783" i="1" s="1"/>
  <c r="AU783" i="1" s="1"/>
  <c r="AX783" i="1"/>
  <c r="AY783" i="1" s="1"/>
  <c r="BB783" i="1" s="1"/>
  <c r="BA783" i="1"/>
  <c r="L784" i="1"/>
  <c r="N784" i="1"/>
  <c r="AO784" i="1"/>
  <c r="E784" i="1" s="1"/>
  <c r="AP784" i="1"/>
  <c r="H784" i="1" s="1"/>
  <c r="AQ784" i="1"/>
  <c r="AR784" i="1"/>
  <c r="AS784" i="1"/>
  <c r="AT784" i="1"/>
  <c r="J784" i="1" s="1"/>
  <c r="AU784" i="1" s="1"/>
  <c r="AX784" i="1"/>
  <c r="AY784" i="1" s="1"/>
  <c r="BA784" i="1"/>
  <c r="BB784" i="1"/>
  <c r="L794" i="1"/>
  <c r="N794" i="1"/>
  <c r="AO794" i="1"/>
  <c r="E794" i="1" s="1"/>
  <c r="AP794" i="1"/>
  <c r="H794" i="1" s="1"/>
  <c r="AQ794" i="1"/>
  <c r="AR794" i="1"/>
  <c r="AS794" i="1"/>
  <c r="AT794" i="1"/>
  <c r="J794" i="1" s="1"/>
  <c r="AU794" i="1" s="1"/>
  <c r="AX794" i="1"/>
  <c r="AY794" i="1" s="1"/>
  <c r="BB794" i="1" s="1"/>
  <c r="BA794" i="1"/>
  <c r="L795" i="1"/>
  <c r="N795" i="1"/>
  <c r="AO795" i="1"/>
  <c r="E795" i="1" s="1"/>
  <c r="AP795" i="1"/>
  <c r="H795" i="1" s="1"/>
  <c r="AQ795" i="1"/>
  <c r="AR795" i="1"/>
  <c r="AT795" i="1" s="1"/>
  <c r="J795" i="1" s="1"/>
  <c r="AU795" i="1" s="1"/>
  <c r="AS795" i="1"/>
  <c r="AX795" i="1"/>
  <c r="AY795" i="1" s="1"/>
  <c r="BB795" i="1" s="1"/>
  <c r="BA795" i="1"/>
  <c r="H796" i="1"/>
  <c r="L796" i="1"/>
  <c r="N796" i="1"/>
  <c r="AO796" i="1"/>
  <c r="E796" i="1" s="1"/>
  <c r="AP796" i="1"/>
  <c r="AQ796" i="1"/>
  <c r="AR796" i="1"/>
  <c r="AT796" i="1" s="1"/>
  <c r="J796" i="1" s="1"/>
  <c r="AU796" i="1" s="1"/>
  <c r="AS796" i="1"/>
  <c r="AX796" i="1"/>
  <c r="AY796" i="1" s="1"/>
  <c r="BB796" i="1" s="1"/>
  <c r="BA796" i="1"/>
  <c r="L797" i="1"/>
  <c r="N797" i="1"/>
  <c r="AO797" i="1"/>
  <c r="E797" i="1" s="1"/>
  <c r="BG797" i="1" s="1"/>
  <c r="AP797" i="1"/>
  <c r="AQ797" i="1"/>
  <c r="AR797" i="1"/>
  <c r="AS797" i="1"/>
  <c r="AX797" i="1"/>
  <c r="AY797" i="1" s="1"/>
  <c r="BB797" i="1" s="1"/>
  <c r="BA797" i="1"/>
  <c r="L798" i="1"/>
  <c r="N798" i="1"/>
  <c r="AO798" i="1"/>
  <c r="E798" i="1" s="1"/>
  <c r="BG798" i="1" s="1"/>
  <c r="AP798" i="1"/>
  <c r="H798" i="1" s="1"/>
  <c r="AQ798" i="1"/>
  <c r="AR798" i="1"/>
  <c r="AS798" i="1"/>
  <c r="AT798" i="1"/>
  <c r="J798" i="1" s="1"/>
  <c r="AU798" i="1" s="1"/>
  <c r="I798" i="1" s="1"/>
  <c r="AV798" i="1"/>
  <c r="AW798" i="1" s="1"/>
  <c r="AZ798" i="1" s="1"/>
  <c r="F798" i="1" s="1"/>
  <c r="BC798" i="1" s="1"/>
  <c r="G798" i="1" s="1"/>
  <c r="AX798" i="1"/>
  <c r="AY798" i="1" s="1"/>
  <c r="BA798" i="1"/>
  <c r="BB798" i="1"/>
  <c r="L809" i="1"/>
  <c r="N809" i="1"/>
  <c r="AO809" i="1"/>
  <c r="E809" i="1" s="1"/>
  <c r="AP809" i="1"/>
  <c r="H809" i="1" s="1"/>
  <c r="AQ809" i="1"/>
  <c r="AR809" i="1"/>
  <c r="AT809" i="1" s="1"/>
  <c r="J809" i="1" s="1"/>
  <c r="AU809" i="1" s="1"/>
  <c r="AS809" i="1"/>
  <c r="AX809" i="1"/>
  <c r="AY809" i="1" s="1"/>
  <c r="BB809" i="1" s="1"/>
  <c r="BA809" i="1"/>
  <c r="H810" i="1"/>
  <c r="L810" i="1"/>
  <c r="N810" i="1"/>
  <c r="AO810" i="1"/>
  <c r="E810" i="1" s="1"/>
  <c r="AP810" i="1"/>
  <c r="AQ810" i="1"/>
  <c r="AR810" i="1"/>
  <c r="AT810" i="1" s="1"/>
  <c r="J810" i="1" s="1"/>
  <c r="AU810" i="1" s="1"/>
  <c r="AS810" i="1"/>
  <c r="AX810" i="1"/>
  <c r="AY810" i="1" s="1"/>
  <c r="BB810" i="1" s="1"/>
  <c r="BA810" i="1"/>
  <c r="L811" i="1"/>
  <c r="N811" i="1"/>
  <c r="AO811" i="1"/>
  <c r="E811" i="1" s="1"/>
  <c r="BG811" i="1" s="1"/>
  <c r="AP811" i="1"/>
  <c r="AQ811" i="1"/>
  <c r="AR811" i="1"/>
  <c r="AS811" i="1"/>
  <c r="AT811" i="1"/>
  <c r="J811" i="1" s="1"/>
  <c r="AU811" i="1" s="1"/>
  <c r="AX811" i="1"/>
  <c r="AY811" i="1" s="1"/>
  <c r="BB811" i="1" s="1"/>
  <c r="BA811" i="1"/>
  <c r="L812" i="1"/>
  <c r="N812" i="1"/>
  <c r="AO812" i="1"/>
  <c r="E812" i="1" s="1"/>
  <c r="BG812" i="1" s="1"/>
  <c r="AP812" i="1"/>
  <c r="H812" i="1" s="1"/>
  <c r="AQ812" i="1"/>
  <c r="AR812" i="1"/>
  <c r="AS812" i="1"/>
  <c r="AT812" i="1"/>
  <c r="J812" i="1" s="1"/>
  <c r="AU812" i="1" s="1"/>
  <c r="I812" i="1" s="1"/>
  <c r="AX812" i="1"/>
  <c r="AY812" i="1" s="1"/>
  <c r="BA812" i="1"/>
  <c r="BB812" i="1"/>
  <c r="L813" i="1"/>
  <c r="N813" i="1"/>
  <c r="AO813" i="1"/>
  <c r="E813" i="1" s="1"/>
  <c r="AP813" i="1"/>
  <c r="H813" i="1" s="1"/>
  <c r="AQ813" i="1"/>
  <c r="AR813" i="1"/>
  <c r="AT813" i="1" s="1"/>
  <c r="J813" i="1" s="1"/>
  <c r="AU813" i="1" s="1"/>
  <c r="AS813" i="1"/>
  <c r="AX813" i="1"/>
  <c r="AY813" i="1" s="1"/>
  <c r="BB813" i="1" s="1"/>
  <c r="BA813" i="1"/>
  <c r="H823" i="1"/>
  <c r="L823" i="1"/>
  <c r="N823" i="1"/>
  <c r="AO823" i="1"/>
  <c r="E823" i="1" s="1"/>
  <c r="AP823" i="1"/>
  <c r="AQ823" i="1"/>
  <c r="AR823" i="1"/>
  <c r="AT823" i="1" s="1"/>
  <c r="J823" i="1" s="1"/>
  <c r="AU823" i="1" s="1"/>
  <c r="AS823" i="1"/>
  <c r="AX823" i="1"/>
  <c r="AY823" i="1" s="1"/>
  <c r="BB823" i="1" s="1"/>
  <c r="BA823" i="1"/>
  <c r="L824" i="1"/>
  <c r="N824" i="1"/>
  <c r="AO824" i="1"/>
  <c r="E824" i="1" s="1"/>
  <c r="BG824" i="1" s="1"/>
  <c r="AP824" i="1"/>
  <c r="AQ824" i="1"/>
  <c r="AR824" i="1"/>
  <c r="AS824" i="1"/>
  <c r="AT824" i="1"/>
  <c r="J824" i="1" s="1"/>
  <c r="AU824" i="1" s="1"/>
  <c r="AX824" i="1"/>
  <c r="AY824" i="1" s="1"/>
  <c r="BB824" i="1" s="1"/>
  <c r="BA824" i="1"/>
  <c r="L825" i="1"/>
  <c r="N825" i="1"/>
  <c r="AO825" i="1"/>
  <c r="E825" i="1" s="1"/>
  <c r="BG825" i="1" s="1"/>
  <c r="AP825" i="1"/>
  <c r="H825" i="1" s="1"/>
  <c r="AQ825" i="1"/>
  <c r="AR825" i="1"/>
  <c r="AS825" i="1"/>
  <c r="AT825" i="1"/>
  <c r="J825" i="1" s="1"/>
  <c r="AU825" i="1" s="1"/>
  <c r="I825" i="1" s="1"/>
  <c r="AV825" i="1"/>
  <c r="AW825" i="1" s="1"/>
  <c r="AZ825" i="1" s="1"/>
  <c r="F825" i="1" s="1"/>
  <c r="BC825" i="1" s="1"/>
  <c r="G825" i="1" s="1"/>
  <c r="AX825" i="1"/>
  <c r="AY825" i="1" s="1"/>
  <c r="BA825" i="1"/>
  <c r="BB825" i="1"/>
  <c r="L826" i="1"/>
  <c r="N826" i="1"/>
  <c r="AO826" i="1"/>
  <c r="E826" i="1" s="1"/>
  <c r="AP826" i="1"/>
  <c r="H826" i="1" s="1"/>
  <c r="AQ826" i="1"/>
  <c r="AR826" i="1"/>
  <c r="AT826" i="1" s="1"/>
  <c r="J826" i="1" s="1"/>
  <c r="AU826" i="1" s="1"/>
  <c r="AS826" i="1"/>
  <c r="AX826" i="1"/>
  <c r="AY826" i="1" s="1"/>
  <c r="BB826" i="1" s="1"/>
  <c r="BA826" i="1"/>
  <c r="H827" i="1"/>
  <c r="L827" i="1"/>
  <c r="N827" i="1"/>
  <c r="AO827" i="1"/>
  <c r="E827" i="1" s="1"/>
  <c r="AP827" i="1"/>
  <c r="AQ827" i="1"/>
  <c r="AR827" i="1"/>
  <c r="AT827" i="1" s="1"/>
  <c r="J827" i="1" s="1"/>
  <c r="AU827" i="1" s="1"/>
  <c r="AS827" i="1"/>
  <c r="AX827" i="1"/>
  <c r="AY827" i="1" s="1"/>
  <c r="BB827" i="1" s="1"/>
  <c r="BA827" i="1"/>
  <c r="L837" i="1"/>
  <c r="N837" i="1"/>
  <c r="AO837" i="1"/>
  <c r="E837" i="1" s="1"/>
  <c r="BG837" i="1" s="1"/>
  <c r="AP837" i="1"/>
  <c r="AQ837" i="1"/>
  <c r="AR837" i="1"/>
  <c r="AS837" i="1"/>
  <c r="AT837" i="1"/>
  <c r="J837" i="1" s="1"/>
  <c r="AU837" i="1" s="1"/>
  <c r="AX837" i="1"/>
  <c r="AY837" i="1" s="1"/>
  <c r="BB837" i="1" s="1"/>
  <c r="BA837" i="1"/>
  <c r="E838" i="1"/>
  <c r="BG838" i="1" s="1"/>
  <c r="L838" i="1"/>
  <c r="N838" i="1"/>
  <c r="AO838" i="1"/>
  <c r="AP838" i="1"/>
  <c r="H838" i="1" s="1"/>
  <c r="AQ838" i="1"/>
  <c r="AR838" i="1"/>
  <c r="AS838" i="1"/>
  <c r="AT838" i="1"/>
  <c r="J838" i="1" s="1"/>
  <c r="AU838" i="1" s="1"/>
  <c r="AV838" i="1"/>
  <c r="AW838" i="1" s="1"/>
  <c r="AZ838" i="1" s="1"/>
  <c r="F838" i="1" s="1"/>
  <c r="AX838" i="1"/>
  <c r="AY838" i="1" s="1"/>
  <c r="BA838" i="1"/>
  <c r="E839" i="1"/>
  <c r="H839" i="1"/>
  <c r="L839" i="1"/>
  <c r="N839" i="1"/>
  <c r="AO839" i="1"/>
  <c r="AP839" i="1"/>
  <c r="AQ839" i="1"/>
  <c r="AR839" i="1"/>
  <c r="AT839" i="1" s="1"/>
  <c r="J839" i="1" s="1"/>
  <c r="AU839" i="1" s="1"/>
  <c r="AS839" i="1"/>
  <c r="AX839" i="1"/>
  <c r="AY839" i="1" s="1"/>
  <c r="BA839" i="1"/>
  <c r="BB839" i="1"/>
  <c r="L840" i="1"/>
  <c r="N840" i="1"/>
  <c r="AO840" i="1"/>
  <c r="AQ840" i="1"/>
  <c r="AR840" i="1"/>
  <c r="AS840" i="1"/>
  <c r="AX840" i="1"/>
  <c r="AY840" i="1" s="1"/>
  <c r="BB840" i="1" s="1"/>
  <c r="BA840" i="1"/>
  <c r="E841" i="1"/>
  <c r="L841" i="1"/>
  <c r="N841" i="1"/>
  <c r="AO841" i="1"/>
  <c r="AP841" i="1"/>
  <c r="AQ841" i="1"/>
  <c r="AR841" i="1"/>
  <c r="AS841" i="1"/>
  <c r="AT841" i="1"/>
  <c r="J841" i="1" s="1"/>
  <c r="AU841" i="1" s="1"/>
  <c r="AX841" i="1"/>
  <c r="AY841" i="1" s="1"/>
  <c r="BB841" i="1" s="1"/>
  <c r="BA841" i="1"/>
  <c r="E851" i="1"/>
  <c r="BG851" i="1" s="1"/>
  <c r="L851" i="1"/>
  <c r="N851" i="1"/>
  <c r="AO851" i="1"/>
  <c r="AP851" i="1"/>
  <c r="H851" i="1" s="1"/>
  <c r="AQ851" i="1"/>
  <c r="AR851" i="1"/>
  <c r="AS851" i="1"/>
  <c r="AT851" i="1"/>
  <c r="J851" i="1" s="1"/>
  <c r="AU851" i="1" s="1"/>
  <c r="AV851" i="1"/>
  <c r="AW851" i="1" s="1"/>
  <c r="AZ851" i="1" s="1"/>
  <c r="F851" i="1" s="1"/>
  <c r="AX851" i="1"/>
  <c r="AY851" i="1" s="1"/>
  <c r="BA851" i="1"/>
  <c r="E852" i="1"/>
  <c r="H852" i="1"/>
  <c r="L852" i="1"/>
  <c r="N852" i="1"/>
  <c r="AO852" i="1"/>
  <c r="AP852" i="1"/>
  <c r="AQ852" i="1"/>
  <c r="AR852" i="1"/>
  <c r="AT852" i="1" s="1"/>
  <c r="J852" i="1" s="1"/>
  <c r="AU852" i="1" s="1"/>
  <c r="AS852" i="1"/>
  <c r="AX852" i="1"/>
  <c r="AY852" i="1" s="1"/>
  <c r="BA852" i="1"/>
  <c r="BB852" i="1"/>
  <c r="L853" i="1"/>
  <c r="N853" i="1"/>
  <c r="AO853" i="1"/>
  <c r="AQ853" i="1"/>
  <c r="AR853" i="1"/>
  <c r="AS853" i="1"/>
  <c r="AX853" i="1"/>
  <c r="AY853" i="1" s="1"/>
  <c r="BB853" i="1" s="1"/>
  <c r="BA853" i="1"/>
  <c r="E854" i="1"/>
  <c r="L854" i="1"/>
  <c r="N854" i="1"/>
  <c r="AO854" i="1"/>
  <c r="AP854" i="1"/>
  <c r="AQ854" i="1"/>
  <c r="AR854" i="1"/>
  <c r="AS854" i="1"/>
  <c r="AT854" i="1"/>
  <c r="J854" i="1" s="1"/>
  <c r="AU854" i="1" s="1"/>
  <c r="AX854" i="1"/>
  <c r="AY854" i="1" s="1"/>
  <c r="BB854" i="1" s="1"/>
  <c r="BA854" i="1"/>
  <c r="E855" i="1"/>
  <c r="BG855" i="1" s="1"/>
  <c r="L855" i="1"/>
  <c r="N855" i="1"/>
  <c r="AO855" i="1"/>
  <c r="AP855" i="1"/>
  <c r="H855" i="1" s="1"/>
  <c r="AQ855" i="1"/>
  <c r="AR855" i="1"/>
  <c r="AS855" i="1"/>
  <c r="AT855" i="1"/>
  <c r="J855" i="1" s="1"/>
  <c r="AU855" i="1" s="1"/>
  <c r="I855" i="1" s="1"/>
  <c r="AV855" i="1"/>
  <c r="AW855" i="1" s="1"/>
  <c r="AZ855" i="1" s="1"/>
  <c r="F855" i="1" s="1"/>
  <c r="AX855" i="1"/>
  <c r="AY855" i="1" s="1"/>
  <c r="BA855" i="1"/>
  <c r="E866" i="1"/>
  <c r="H866" i="1"/>
  <c r="L866" i="1"/>
  <c r="N866" i="1"/>
  <c r="AO866" i="1"/>
  <c r="AP866" i="1"/>
  <c r="AQ866" i="1"/>
  <c r="AR866" i="1"/>
  <c r="AT866" i="1" s="1"/>
  <c r="J866" i="1" s="1"/>
  <c r="AU866" i="1" s="1"/>
  <c r="AS866" i="1"/>
  <c r="AX866" i="1"/>
  <c r="AY866" i="1" s="1"/>
  <c r="BA866" i="1"/>
  <c r="BB866" i="1"/>
  <c r="L867" i="1"/>
  <c r="N867" i="1"/>
  <c r="AO867" i="1"/>
  <c r="AQ867" i="1"/>
  <c r="AR867" i="1"/>
  <c r="AS867" i="1"/>
  <c r="AX867" i="1"/>
  <c r="AY867" i="1" s="1"/>
  <c r="BB867" i="1" s="1"/>
  <c r="BA867" i="1"/>
  <c r="E868" i="1"/>
  <c r="L868" i="1"/>
  <c r="N868" i="1"/>
  <c r="AO868" i="1"/>
  <c r="AP868" i="1"/>
  <c r="AQ868" i="1"/>
  <c r="AR868" i="1"/>
  <c r="AS868" i="1"/>
  <c r="AT868" i="1"/>
  <c r="J868" i="1" s="1"/>
  <c r="AU868" i="1" s="1"/>
  <c r="AX868" i="1"/>
  <c r="AY868" i="1" s="1"/>
  <c r="BB868" i="1" s="1"/>
  <c r="BA868" i="1"/>
  <c r="E869" i="1"/>
  <c r="BG869" i="1" s="1"/>
  <c r="L869" i="1"/>
  <c r="N869" i="1"/>
  <c r="AO869" i="1"/>
  <c r="AP869" i="1"/>
  <c r="H869" i="1" s="1"/>
  <c r="AQ869" i="1"/>
  <c r="AR869" i="1"/>
  <c r="AS869" i="1"/>
  <c r="AT869" i="1"/>
  <c r="J869" i="1" s="1"/>
  <c r="AU869" i="1" s="1"/>
  <c r="I869" i="1" s="1"/>
  <c r="AV869" i="1"/>
  <c r="AW869" i="1" s="1"/>
  <c r="AZ869" i="1" s="1"/>
  <c r="F869" i="1" s="1"/>
  <c r="AX869" i="1"/>
  <c r="AY869" i="1" s="1"/>
  <c r="BA869" i="1"/>
  <c r="E870" i="1"/>
  <c r="H870" i="1"/>
  <c r="L870" i="1"/>
  <c r="N870" i="1"/>
  <c r="BG870" i="1" s="1"/>
  <c r="AO870" i="1"/>
  <c r="AP870" i="1"/>
  <c r="AQ870" i="1"/>
  <c r="AR870" i="1"/>
  <c r="AT870" i="1" s="1"/>
  <c r="J870" i="1" s="1"/>
  <c r="AU870" i="1" s="1"/>
  <c r="AS870" i="1"/>
  <c r="AX870" i="1"/>
  <c r="AY870" i="1" s="1"/>
  <c r="BA870" i="1"/>
  <c r="BB870" i="1"/>
  <c r="L871" i="1"/>
  <c r="N871" i="1" s="1"/>
  <c r="AO871" i="1"/>
  <c r="E871" i="1" s="1"/>
  <c r="AP871" i="1"/>
  <c r="H871" i="1" s="1"/>
  <c r="AQ871" i="1"/>
  <c r="AR871" i="1"/>
  <c r="AS871" i="1"/>
  <c r="AX871" i="1"/>
  <c r="AY871" i="1"/>
  <c r="BB871" i="1" s="1"/>
  <c r="BA871" i="1"/>
  <c r="L882" i="1"/>
  <c r="N882" i="1" s="1"/>
  <c r="BG882" i="1" s="1"/>
  <c r="AO882" i="1"/>
  <c r="E882" i="1" s="1"/>
  <c r="AP882" i="1"/>
  <c r="H882" i="1" s="1"/>
  <c r="AQ882" i="1"/>
  <c r="AR882" i="1"/>
  <c r="AS882" i="1"/>
  <c r="AX882" i="1"/>
  <c r="AY882" i="1"/>
  <c r="BB882" i="1" s="1"/>
  <c r="BA882" i="1"/>
  <c r="L883" i="1"/>
  <c r="N883" i="1" s="1"/>
  <c r="AO883" i="1"/>
  <c r="E883" i="1" s="1"/>
  <c r="AP883" i="1"/>
  <c r="H883" i="1" s="1"/>
  <c r="AQ883" i="1"/>
  <c r="AT883" i="1" s="1"/>
  <c r="J883" i="1" s="1"/>
  <c r="AU883" i="1" s="1"/>
  <c r="AR883" i="1"/>
  <c r="AS883" i="1"/>
  <c r="AX883" i="1"/>
  <c r="AY883" i="1"/>
  <c r="BB883" i="1" s="1"/>
  <c r="BA883" i="1"/>
  <c r="BG883" i="1"/>
  <c r="L884" i="1"/>
  <c r="N884" i="1" s="1"/>
  <c r="AO884" i="1"/>
  <c r="E884" i="1" s="1"/>
  <c r="AP884" i="1"/>
  <c r="H884" i="1" s="1"/>
  <c r="AQ884" i="1"/>
  <c r="AR884" i="1"/>
  <c r="AS884" i="1"/>
  <c r="AX884" i="1"/>
  <c r="AY884" i="1"/>
  <c r="BB884" i="1" s="1"/>
  <c r="BA884" i="1"/>
  <c r="L885" i="1"/>
  <c r="N885" i="1" s="1"/>
  <c r="AO885" i="1"/>
  <c r="E885" i="1" s="1"/>
  <c r="AP885" i="1"/>
  <c r="H885" i="1" s="1"/>
  <c r="AQ885" i="1"/>
  <c r="AR885" i="1"/>
  <c r="AS885" i="1"/>
  <c r="AX885" i="1"/>
  <c r="AY885" i="1"/>
  <c r="BB885" i="1" s="1"/>
  <c r="BA885" i="1"/>
  <c r="L886" i="1"/>
  <c r="N886" i="1" s="1"/>
  <c r="BG886" i="1" s="1"/>
  <c r="AO886" i="1"/>
  <c r="E886" i="1" s="1"/>
  <c r="AP886" i="1"/>
  <c r="H886" i="1" s="1"/>
  <c r="AQ886" i="1"/>
  <c r="AR886" i="1"/>
  <c r="AS886" i="1"/>
  <c r="AX886" i="1"/>
  <c r="AY886" i="1"/>
  <c r="BB886" i="1" s="1"/>
  <c r="BA886" i="1"/>
  <c r="L896" i="1"/>
  <c r="N896" i="1" s="1"/>
  <c r="AO896" i="1"/>
  <c r="E896" i="1" s="1"/>
  <c r="AP896" i="1"/>
  <c r="H896" i="1" s="1"/>
  <c r="AQ896" i="1"/>
  <c r="AT896" i="1" s="1"/>
  <c r="J896" i="1" s="1"/>
  <c r="AU896" i="1" s="1"/>
  <c r="AR896" i="1"/>
  <c r="AS896" i="1"/>
  <c r="AX896" i="1"/>
  <c r="AY896" i="1"/>
  <c r="BB896" i="1" s="1"/>
  <c r="BA896" i="1"/>
  <c r="BG896" i="1"/>
  <c r="L897" i="1"/>
  <c r="N897" i="1" s="1"/>
  <c r="AO897" i="1"/>
  <c r="E897" i="1" s="1"/>
  <c r="AP897" i="1"/>
  <c r="H897" i="1" s="1"/>
  <c r="AQ897" i="1"/>
  <c r="AR897" i="1"/>
  <c r="AS897" i="1"/>
  <c r="AX897" i="1"/>
  <c r="AY897" i="1"/>
  <c r="BB897" i="1" s="1"/>
  <c r="BA897" i="1"/>
  <c r="L898" i="1"/>
  <c r="N898" i="1" s="1"/>
  <c r="AO898" i="1"/>
  <c r="E898" i="1" s="1"/>
  <c r="AP898" i="1"/>
  <c r="H898" i="1" s="1"/>
  <c r="AQ898" i="1"/>
  <c r="AR898" i="1"/>
  <c r="AS898" i="1"/>
  <c r="AX898" i="1"/>
  <c r="AY898" i="1"/>
  <c r="BB898" i="1" s="1"/>
  <c r="BA898" i="1"/>
  <c r="L899" i="1"/>
  <c r="N899" i="1" s="1"/>
  <c r="BG899" i="1" s="1"/>
  <c r="AO899" i="1"/>
  <c r="E899" i="1" s="1"/>
  <c r="AP899" i="1"/>
  <c r="H899" i="1" s="1"/>
  <c r="AQ899" i="1"/>
  <c r="AR899" i="1"/>
  <c r="AS899" i="1"/>
  <c r="AX899" i="1"/>
  <c r="AY899" i="1"/>
  <c r="BB899" i="1" s="1"/>
  <c r="BA899" i="1"/>
  <c r="L900" i="1"/>
  <c r="N900" i="1" s="1"/>
  <c r="AO900" i="1"/>
  <c r="E900" i="1" s="1"/>
  <c r="AP900" i="1"/>
  <c r="H900" i="1" s="1"/>
  <c r="AQ900" i="1"/>
  <c r="AT900" i="1" s="1"/>
  <c r="J900" i="1" s="1"/>
  <c r="AU900" i="1" s="1"/>
  <c r="AR900" i="1"/>
  <c r="AS900" i="1"/>
  <c r="AX900" i="1"/>
  <c r="AY900" i="1"/>
  <c r="BB900" i="1" s="1"/>
  <c r="BA900" i="1"/>
  <c r="BG900" i="1"/>
  <c r="L912" i="1"/>
  <c r="N912" i="1" s="1"/>
  <c r="AO912" i="1"/>
  <c r="E912" i="1" s="1"/>
  <c r="AP912" i="1"/>
  <c r="H912" i="1" s="1"/>
  <c r="AQ912" i="1"/>
  <c r="AR912" i="1"/>
  <c r="AS912" i="1"/>
  <c r="AX912" i="1"/>
  <c r="AY912" i="1"/>
  <c r="BB912" i="1" s="1"/>
  <c r="BA912" i="1"/>
  <c r="L913" i="1"/>
  <c r="N913" i="1" s="1"/>
  <c r="AO913" i="1"/>
  <c r="E913" i="1" s="1"/>
  <c r="AP913" i="1"/>
  <c r="H913" i="1" s="1"/>
  <c r="AQ913" i="1"/>
  <c r="AR913" i="1"/>
  <c r="AS913" i="1"/>
  <c r="AX913" i="1"/>
  <c r="AY913" i="1"/>
  <c r="BB913" i="1" s="1"/>
  <c r="BA913" i="1"/>
  <c r="L914" i="1"/>
  <c r="N914" i="1" s="1"/>
  <c r="BG914" i="1" s="1"/>
  <c r="AO914" i="1"/>
  <c r="E914" i="1" s="1"/>
  <c r="AP914" i="1"/>
  <c r="H914" i="1" s="1"/>
  <c r="AQ914" i="1"/>
  <c r="AR914" i="1"/>
  <c r="AS914" i="1"/>
  <c r="AX914" i="1"/>
  <c r="AY914" i="1"/>
  <c r="BB914" i="1" s="1"/>
  <c r="BA914" i="1"/>
  <c r="L915" i="1"/>
  <c r="N915" i="1" s="1"/>
  <c r="AO915" i="1"/>
  <c r="E915" i="1" s="1"/>
  <c r="AP915" i="1"/>
  <c r="H915" i="1" s="1"/>
  <c r="AQ915" i="1"/>
  <c r="AT915" i="1" s="1"/>
  <c r="J915" i="1" s="1"/>
  <c r="AU915" i="1" s="1"/>
  <c r="AR915" i="1"/>
  <c r="AS915" i="1"/>
  <c r="AX915" i="1"/>
  <c r="AY915" i="1"/>
  <c r="BB915" i="1" s="1"/>
  <c r="BA915" i="1"/>
  <c r="BG915" i="1"/>
  <c r="L916" i="1"/>
  <c r="N916" i="1" s="1"/>
  <c r="AO916" i="1"/>
  <c r="E916" i="1" s="1"/>
  <c r="AP916" i="1"/>
  <c r="H916" i="1" s="1"/>
  <c r="AQ916" i="1"/>
  <c r="AR916" i="1"/>
  <c r="AS916" i="1"/>
  <c r="AX916" i="1"/>
  <c r="AY916" i="1"/>
  <c r="BB916" i="1" s="1"/>
  <c r="BA916" i="1"/>
  <c r="L926" i="1"/>
  <c r="N926" i="1" s="1"/>
  <c r="AO926" i="1"/>
  <c r="E926" i="1" s="1"/>
  <c r="BG926" i="1" s="1"/>
  <c r="AP926" i="1"/>
  <c r="H926" i="1" s="1"/>
  <c r="AQ926" i="1"/>
  <c r="AR926" i="1"/>
  <c r="AS926" i="1"/>
  <c r="AX926" i="1"/>
  <c r="AY926" i="1"/>
  <c r="BB926" i="1" s="1"/>
  <c r="BA926" i="1"/>
  <c r="L927" i="1"/>
  <c r="N927" i="1" s="1"/>
  <c r="BG927" i="1" s="1"/>
  <c r="AO927" i="1"/>
  <c r="E927" i="1" s="1"/>
  <c r="AP927" i="1"/>
  <c r="H927" i="1" s="1"/>
  <c r="AQ927" i="1"/>
  <c r="AR927" i="1"/>
  <c r="AS927" i="1"/>
  <c r="AX927" i="1"/>
  <c r="AY927" i="1"/>
  <c r="BB927" i="1" s="1"/>
  <c r="BA927" i="1"/>
  <c r="L928" i="1"/>
  <c r="N928" i="1" s="1"/>
  <c r="AO928" i="1"/>
  <c r="E928" i="1" s="1"/>
  <c r="AP928" i="1"/>
  <c r="H928" i="1" s="1"/>
  <c r="AQ928" i="1"/>
  <c r="AT928" i="1" s="1"/>
  <c r="J928" i="1" s="1"/>
  <c r="AU928" i="1" s="1"/>
  <c r="AR928" i="1"/>
  <c r="AS928" i="1"/>
  <c r="AX928" i="1"/>
  <c r="AY928" i="1"/>
  <c r="BB928" i="1" s="1"/>
  <c r="BA928" i="1"/>
  <c r="BG928" i="1"/>
  <c r="L929" i="1"/>
  <c r="N929" i="1" s="1"/>
  <c r="AO929" i="1"/>
  <c r="E929" i="1" s="1"/>
  <c r="AP929" i="1"/>
  <c r="H929" i="1" s="1"/>
  <c r="AQ929" i="1"/>
  <c r="AR929" i="1"/>
  <c r="AS929" i="1"/>
  <c r="AX929" i="1"/>
  <c r="AY929" i="1"/>
  <c r="BB929" i="1" s="1"/>
  <c r="BA929" i="1"/>
  <c r="L930" i="1"/>
  <c r="N930" i="1" s="1"/>
  <c r="AO930" i="1"/>
  <c r="E930" i="1" s="1"/>
  <c r="AP930" i="1"/>
  <c r="H930" i="1" s="1"/>
  <c r="AQ930" i="1"/>
  <c r="AR930" i="1"/>
  <c r="AS930" i="1"/>
  <c r="AX930" i="1"/>
  <c r="AY930" i="1"/>
  <c r="BB930" i="1" s="1"/>
  <c r="BA930" i="1"/>
  <c r="L940" i="1"/>
  <c r="N940" i="1" s="1"/>
  <c r="BG940" i="1" s="1"/>
  <c r="AO940" i="1"/>
  <c r="E940" i="1" s="1"/>
  <c r="AP940" i="1"/>
  <c r="H940" i="1" s="1"/>
  <c r="AQ940" i="1"/>
  <c r="AR940" i="1"/>
  <c r="AS940" i="1"/>
  <c r="AX940" i="1"/>
  <c r="AY940" i="1"/>
  <c r="BB940" i="1" s="1"/>
  <c r="BA940" i="1"/>
  <c r="L941" i="1"/>
  <c r="N941" i="1" s="1"/>
  <c r="AO941" i="1"/>
  <c r="E941" i="1" s="1"/>
  <c r="AP941" i="1"/>
  <c r="H941" i="1" s="1"/>
  <c r="AQ941" i="1"/>
  <c r="AT941" i="1" s="1"/>
  <c r="J941" i="1" s="1"/>
  <c r="AU941" i="1" s="1"/>
  <c r="AR941" i="1"/>
  <c r="AS941" i="1"/>
  <c r="AX941" i="1"/>
  <c r="AY941" i="1"/>
  <c r="BB941" i="1" s="1"/>
  <c r="BA941" i="1"/>
  <c r="BG941" i="1"/>
  <c r="L942" i="1"/>
  <c r="N942" i="1" s="1"/>
  <c r="AO942" i="1"/>
  <c r="E942" i="1" s="1"/>
  <c r="AP942" i="1"/>
  <c r="H942" i="1" s="1"/>
  <c r="AQ942" i="1"/>
  <c r="AR942" i="1"/>
  <c r="AS942" i="1"/>
  <c r="AX942" i="1"/>
  <c r="AY942" i="1"/>
  <c r="BB942" i="1" s="1"/>
  <c r="BA942" i="1"/>
  <c r="L943" i="1"/>
  <c r="N943" i="1" s="1"/>
  <c r="AO943" i="1"/>
  <c r="E943" i="1" s="1"/>
  <c r="AP943" i="1"/>
  <c r="H943" i="1" s="1"/>
  <c r="AQ943" i="1"/>
  <c r="AR943" i="1"/>
  <c r="AS943" i="1"/>
  <c r="AX943" i="1"/>
  <c r="AY943" i="1"/>
  <c r="BB943" i="1" s="1"/>
  <c r="BA943" i="1"/>
  <c r="L944" i="1"/>
  <c r="N944" i="1" s="1"/>
  <c r="BG944" i="1" s="1"/>
  <c r="AO944" i="1"/>
  <c r="E944" i="1" s="1"/>
  <c r="AP944" i="1"/>
  <c r="H944" i="1" s="1"/>
  <c r="AQ944" i="1"/>
  <c r="AR944" i="1"/>
  <c r="AS944" i="1"/>
  <c r="AX944" i="1"/>
  <c r="AY944" i="1"/>
  <c r="BB944" i="1" s="1"/>
  <c r="BA944" i="1"/>
  <c r="L955" i="1"/>
  <c r="N955" i="1" s="1"/>
  <c r="AO955" i="1"/>
  <c r="E955" i="1" s="1"/>
  <c r="AP955" i="1"/>
  <c r="H955" i="1" s="1"/>
  <c r="AQ955" i="1"/>
  <c r="AT955" i="1" s="1"/>
  <c r="J955" i="1" s="1"/>
  <c r="AU955" i="1" s="1"/>
  <c r="AR955" i="1"/>
  <c r="AS955" i="1"/>
  <c r="AX955" i="1"/>
  <c r="AY955" i="1"/>
  <c r="BB955" i="1" s="1"/>
  <c r="BA955" i="1"/>
  <c r="BG955" i="1"/>
  <c r="L956" i="1"/>
  <c r="N956" i="1" s="1"/>
  <c r="AO956" i="1"/>
  <c r="E956" i="1" s="1"/>
  <c r="AP956" i="1"/>
  <c r="H956" i="1" s="1"/>
  <c r="AQ956" i="1"/>
  <c r="AR956" i="1"/>
  <c r="AS956" i="1"/>
  <c r="AX956" i="1"/>
  <c r="AY956" i="1"/>
  <c r="BB956" i="1" s="1"/>
  <c r="BA956" i="1"/>
  <c r="L957" i="1"/>
  <c r="N957" i="1" s="1"/>
  <c r="AO957" i="1"/>
  <c r="E957" i="1" s="1"/>
  <c r="AP957" i="1"/>
  <c r="H957" i="1" s="1"/>
  <c r="AQ957" i="1"/>
  <c r="AR957" i="1"/>
  <c r="AS957" i="1"/>
  <c r="AX957" i="1"/>
  <c r="AY957" i="1"/>
  <c r="BB957" i="1" s="1"/>
  <c r="BA957" i="1"/>
  <c r="L958" i="1"/>
  <c r="N958" i="1" s="1"/>
  <c r="BG958" i="1" s="1"/>
  <c r="AO958" i="1"/>
  <c r="E958" i="1" s="1"/>
  <c r="AP958" i="1"/>
  <c r="H958" i="1" s="1"/>
  <c r="AQ958" i="1"/>
  <c r="AR958" i="1"/>
  <c r="AS958" i="1"/>
  <c r="AX958" i="1"/>
  <c r="AY958" i="1"/>
  <c r="BB958" i="1" s="1"/>
  <c r="BA958" i="1"/>
  <c r="L959" i="1"/>
  <c r="N959" i="1" s="1"/>
  <c r="AO959" i="1"/>
  <c r="E959" i="1" s="1"/>
  <c r="AP959" i="1"/>
  <c r="H959" i="1" s="1"/>
  <c r="AQ959" i="1"/>
  <c r="AT959" i="1" s="1"/>
  <c r="J959" i="1" s="1"/>
  <c r="AU959" i="1" s="1"/>
  <c r="AR959" i="1"/>
  <c r="AS959" i="1"/>
  <c r="AX959" i="1"/>
  <c r="AY959" i="1"/>
  <c r="BB959" i="1" s="1"/>
  <c r="BA959" i="1"/>
  <c r="BG959" i="1"/>
  <c r="L969" i="1"/>
  <c r="N969" i="1" s="1"/>
  <c r="AO969" i="1"/>
  <c r="E969" i="1" s="1"/>
  <c r="AP969" i="1"/>
  <c r="H969" i="1" s="1"/>
  <c r="AQ969" i="1"/>
  <c r="AR969" i="1"/>
  <c r="AS969" i="1"/>
  <c r="AX969" i="1"/>
  <c r="AY969" i="1"/>
  <c r="BB969" i="1" s="1"/>
  <c r="BA969" i="1"/>
  <c r="L970" i="1"/>
  <c r="N970" i="1" s="1"/>
  <c r="AO970" i="1"/>
  <c r="E970" i="1" s="1"/>
  <c r="BG970" i="1" s="1"/>
  <c r="AP970" i="1"/>
  <c r="H970" i="1" s="1"/>
  <c r="AQ970" i="1"/>
  <c r="AR970" i="1"/>
  <c r="AS970" i="1"/>
  <c r="AX970" i="1"/>
  <c r="AY970" i="1"/>
  <c r="BB970" i="1" s="1"/>
  <c r="BA970" i="1"/>
  <c r="L971" i="1"/>
  <c r="N971" i="1" s="1"/>
  <c r="BG971" i="1" s="1"/>
  <c r="AO971" i="1"/>
  <c r="E971" i="1" s="1"/>
  <c r="AP971" i="1"/>
  <c r="H971" i="1" s="1"/>
  <c r="AQ971" i="1"/>
  <c r="AR971" i="1"/>
  <c r="AS971" i="1"/>
  <c r="AX971" i="1"/>
  <c r="AY971" i="1"/>
  <c r="BB971" i="1" s="1"/>
  <c r="BA971" i="1"/>
  <c r="L972" i="1"/>
  <c r="N972" i="1" s="1"/>
  <c r="AO972" i="1"/>
  <c r="E972" i="1" s="1"/>
  <c r="AP972" i="1"/>
  <c r="H972" i="1" s="1"/>
  <c r="AQ972" i="1"/>
  <c r="AT972" i="1" s="1"/>
  <c r="J972" i="1" s="1"/>
  <c r="AU972" i="1" s="1"/>
  <c r="AR972" i="1"/>
  <c r="AS972" i="1"/>
  <c r="AX972" i="1"/>
  <c r="AY972" i="1"/>
  <c r="BB972" i="1" s="1"/>
  <c r="BA972" i="1"/>
  <c r="BG972" i="1"/>
  <c r="L973" i="1"/>
  <c r="N973" i="1" s="1"/>
  <c r="AO973" i="1"/>
  <c r="E973" i="1" s="1"/>
  <c r="AP973" i="1"/>
  <c r="H973" i="1" s="1"/>
  <c r="AQ973" i="1"/>
  <c r="AR973" i="1"/>
  <c r="AS973" i="1"/>
  <c r="AX973" i="1"/>
  <c r="AY973" i="1"/>
  <c r="BB973" i="1" s="1"/>
  <c r="BA973" i="1"/>
  <c r="L983" i="1"/>
  <c r="N983" i="1" s="1"/>
  <c r="AO983" i="1"/>
  <c r="E983" i="1" s="1"/>
  <c r="BG983" i="1" s="1"/>
  <c r="AP983" i="1"/>
  <c r="H983" i="1" s="1"/>
  <c r="AQ983" i="1"/>
  <c r="AR983" i="1"/>
  <c r="AS983" i="1"/>
  <c r="AX983" i="1"/>
  <c r="AY983" i="1"/>
  <c r="BB983" i="1" s="1"/>
  <c r="BA983" i="1"/>
  <c r="L984" i="1"/>
  <c r="N984" i="1" s="1"/>
  <c r="BG984" i="1" s="1"/>
  <c r="AO984" i="1"/>
  <c r="E984" i="1" s="1"/>
  <c r="AP984" i="1"/>
  <c r="H984" i="1" s="1"/>
  <c r="AQ984" i="1"/>
  <c r="AR984" i="1"/>
  <c r="AS984" i="1"/>
  <c r="AX984" i="1"/>
  <c r="AY984" i="1"/>
  <c r="BB984" i="1" s="1"/>
  <c r="BA984" i="1"/>
  <c r="L985" i="1"/>
  <c r="N985" i="1" s="1"/>
  <c r="AO985" i="1"/>
  <c r="E985" i="1" s="1"/>
  <c r="AP985" i="1"/>
  <c r="H985" i="1" s="1"/>
  <c r="AQ985" i="1"/>
  <c r="AT985" i="1" s="1"/>
  <c r="J985" i="1" s="1"/>
  <c r="AU985" i="1" s="1"/>
  <c r="AR985" i="1"/>
  <c r="AS985" i="1"/>
  <c r="AX985" i="1"/>
  <c r="AY985" i="1"/>
  <c r="BB985" i="1" s="1"/>
  <c r="BA985" i="1"/>
  <c r="BG985" i="1"/>
  <c r="L986" i="1"/>
  <c r="N986" i="1" s="1"/>
  <c r="AO986" i="1"/>
  <c r="E986" i="1" s="1"/>
  <c r="AP986" i="1"/>
  <c r="H986" i="1" s="1"/>
  <c r="AQ986" i="1"/>
  <c r="AR986" i="1"/>
  <c r="AS986" i="1"/>
  <c r="AX986" i="1"/>
  <c r="AY986" i="1"/>
  <c r="BB986" i="1" s="1"/>
  <c r="BA986" i="1"/>
  <c r="L987" i="1"/>
  <c r="N987" i="1" s="1"/>
  <c r="AO987" i="1"/>
  <c r="E987" i="1" s="1"/>
  <c r="BG987" i="1" s="1"/>
  <c r="AP987" i="1"/>
  <c r="H987" i="1" s="1"/>
  <c r="AQ987" i="1"/>
  <c r="AR987" i="1"/>
  <c r="AS987" i="1"/>
  <c r="AX987" i="1"/>
  <c r="AY987" i="1"/>
  <c r="BB987" i="1" s="1"/>
  <c r="BA987" i="1"/>
  <c r="L988" i="1"/>
  <c r="N988" i="1" s="1"/>
  <c r="BG988" i="1" s="1"/>
  <c r="AO988" i="1"/>
  <c r="E988" i="1" s="1"/>
  <c r="AP988" i="1"/>
  <c r="H988" i="1" s="1"/>
  <c r="AQ988" i="1"/>
  <c r="AR988" i="1"/>
  <c r="AS988" i="1"/>
  <c r="AX988" i="1"/>
  <c r="AY988" i="1"/>
  <c r="BB988" i="1" s="1"/>
  <c r="BA988" i="1"/>
  <c r="L998" i="1"/>
  <c r="N998" i="1" s="1"/>
  <c r="AO998" i="1"/>
  <c r="E998" i="1" s="1"/>
  <c r="AP998" i="1"/>
  <c r="H998" i="1" s="1"/>
  <c r="AQ998" i="1"/>
  <c r="AT998" i="1" s="1"/>
  <c r="J998" i="1" s="1"/>
  <c r="AU998" i="1" s="1"/>
  <c r="AR998" i="1"/>
  <c r="AS998" i="1"/>
  <c r="AX998" i="1"/>
  <c r="AY998" i="1"/>
  <c r="BB998" i="1" s="1"/>
  <c r="BA998" i="1"/>
  <c r="BG998" i="1"/>
  <c r="L999" i="1"/>
  <c r="N999" i="1" s="1"/>
  <c r="AO999" i="1"/>
  <c r="E999" i="1" s="1"/>
  <c r="AP999" i="1"/>
  <c r="H999" i="1" s="1"/>
  <c r="AQ999" i="1"/>
  <c r="AR999" i="1"/>
  <c r="AS999" i="1"/>
  <c r="AX999" i="1"/>
  <c r="AY999" i="1"/>
  <c r="BB999" i="1" s="1"/>
  <c r="BA999" i="1"/>
  <c r="L1000" i="1"/>
  <c r="N1000" i="1" s="1"/>
  <c r="AO1000" i="1"/>
  <c r="E1000" i="1" s="1"/>
  <c r="AP1000" i="1"/>
  <c r="H1000" i="1" s="1"/>
  <c r="AQ1000" i="1"/>
  <c r="AT1000" i="1" s="1"/>
  <c r="J1000" i="1" s="1"/>
  <c r="AU1000" i="1" s="1"/>
  <c r="AR1000" i="1"/>
  <c r="AS1000" i="1"/>
  <c r="AX1000" i="1"/>
  <c r="AY1000" i="1"/>
  <c r="BB1000" i="1" s="1"/>
  <c r="BA1000" i="1"/>
  <c r="L1001" i="1"/>
  <c r="N1001" i="1" s="1"/>
  <c r="AO1001" i="1"/>
  <c r="E1001" i="1" s="1"/>
  <c r="AP1001" i="1"/>
  <c r="H1001" i="1" s="1"/>
  <c r="AQ1001" i="1"/>
  <c r="AT1001" i="1" s="1"/>
  <c r="J1001" i="1" s="1"/>
  <c r="AU1001" i="1" s="1"/>
  <c r="AR1001" i="1"/>
  <c r="AS1001" i="1"/>
  <c r="AX1001" i="1"/>
  <c r="AY1001" i="1"/>
  <c r="BA1001" i="1"/>
  <c r="BB1001" i="1"/>
  <c r="BG1001" i="1"/>
  <c r="L1002" i="1"/>
  <c r="N1002" i="1" s="1"/>
  <c r="AO1002" i="1"/>
  <c r="E1002" i="1" s="1"/>
  <c r="AP1002" i="1"/>
  <c r="H1002" i="1" s="1"/>
  <c r="AQ1002" i="1"/>
  <c r="AT1002" i="1" s="1"/>
  <c r="J1002" i="1" s="1"/>
  <c r="AU1002" i="1" s="1"/>
  <c r="AR1002" i="1"/>
  <c r="AS1002" i="1"/>
  <c r="AX1002" i="1"/>
  <c r="AY1002" i="1"/>
  <c r="BB1002" i="1" s="1"/>
  <c r="BA1002" i="1"/>
  <c r="L1012" i="1"/>
  <c r="N1012" i="1" s="1"/>
  <c r="AO1012" i="1"/>
  <c r="E1012" i="1" s="1"/>
  <c r="AP1012" i="1"/>
  <c r="H1012" i="1" s="1"/>
  <c r="AQ1012" i="1"/>
  <c r="AT1012" i="1" s="1"/>
  <c r="J1012" i="1" s="1"/>
  <c r="AU1012" i="1" s="1"/>
  <c r="AR1012" i="1"/>
  <c r="AS1012" i="1"/>
  <c r="AX1012" i="1"/>
  <c r="AY1012" i="1"/>
  <c r="BA1012" i="1"/>
  <c r="BB1012" i="1"/>
  <c r="BG1012" i="1"/>
  <c r="L1013" i="1"/>
  <c r="N1013" i="1" s="1"/>
  <c r="AO1013" i="1"/>
  <c r="E1013" i="1" s="1"/>
  <c r="AP1013" i="1"/>
  <c r="H1013" i="1" s="1"/>
  <c r="AQ1013" i="1"/>
  <c r="AT1013" i="1" s="1"/>
  <c r="J1013" i="1" s="1"/>
  <c r="AU1013" i="1" s="1"/>
  <c r="AR1013" i="1"/>
  <c r="AS1013" i="1"/>
  <c r="AX1013" i="1"/>
  <c r="AY1013" i="1"/>
  <c r="BB1013" i="1" s="1"/>
  <c r="BA1013" i="1"/>
  <c r="L1014" i="1"/>
  <c r="N1014" i="1" s="1"/>
  <c r="AO1014" i="1"/>
  <c r="E1014" i="1" s="1"/>
  <c r="AP1014" i="1"/>
  <c r="H1014" i="1" s="1"/>
  <c r="AQ1014" i="1"/>
  <c r="AT1014" i="1" s="1"/>
  <c r="J1014" i="1" s="1"/>
  <c r="AU1014" i="1" s="1"/>
  <c r="AR1014" i="1"/>
  <c r="AS1014" i="1"/>
  <c r="AX1014" i="1"/>
  <c r="AY1014" i="1"/>
  <c r="BA1014" i="1"/>
  <c r="BB1014" i="1"/>
  <c r="BG1014" i="1"/>
  <c r="L1015" i="1"/>
  <c r="N1015" i="1" s="1"/>
  <c r="AO1015" i="1"/>
  <c r="E1015" i="1" s="1"/>
  <c r="AP1015" i="1"/>
  <c r="H1015" i="1" s="1"/>
  <c r="AQ1015" i="1"/>
  <c r="AT1015" i="1" s="1"/>
  <c r="J1015" i="1" s="1"/>
  <c r="AU1015" i="1" s="1"/>
  <c r="AR1015" i="1"/>
  <c r="AS1015" i="1"/>
  <c r="AX1015" i="1"/>
  <c r="AY1015" i="1"/>
  <c r="BB1015" i="1" s="1"/>
  <c r="BA1015" i="1"/>
  <c r="L1016" i="1"/>
  <c r="N1016" i="1" s="1"/>
  <c r="AO1016" i="1"/>
  <c r="E1016" i="1" s="1"/>
  <c r="AP1016" i="1"/>
  <c r="H1016" i="1" s="1"/>
  <c r="AQ1016" i="1"/>
  <c r="AR1016" i="1"/>
  <c r="AS1016" i="1"/>
  <c r="AT1016" i="1"/>
  <c r="J1016" i="1" s="1"/>
  <c r="AU1016" i="1" s="1"/>
  <c r="AX1016" i="1"/>
  <c r="AY1016" i="1"/>
  <c r="BB1016" i="1" s="1"/>
  <c r="BA1016" i="1"/>
  <c r="E1017" i="1"/>
  <c r="L1017" i="1"/>
  <c r="N1017" i="1" s="1"/>
  <c r="BG1017" i="1" s="1"/>
  <c r="AO1017" i="1"/>
  <c r="AP1017" i="1"/>
  <c r="H1017" i="1" s="1"/>
  <c r="AQ1017" i="1"/>
  <c r="AT1017" i="1" s="1"/>
  <c r="J1017" i="1" s="1"/>
  <c r="AU1017" i="1" s="1"/>
  <c r="AR1017" i="1"/>
  <c r="AS1017" i="1"/>
  <c r="AX1017" i="1"/>
  <c r="AY1017" i="1"/>
  <c r="BA1017" i="1"/>
  <c r="BB1017" i="1"/>
  <c r="L1027" i="1"/>
  <c r="N1027" i="1" s="1"/>
  <c r="AO1027" i="1"/>
  <c r="E1027" i="1" s="1"/>
  <c r="AP1027" i="1"/>
  <c r="H1027" i="1" s="1"/>
  <c r="AQ1027" i="1"/>
  <c r="AR1027" i="1"/>
  <c r="AS1027" i="1"/>
  <c r="AX1027" i="1"/>
  <c r="AY1027" i="1"/>
  <c r="BB1027" i="1" s="1"/>
  <c r="BA1027" i="1"/>
  <c r="E1028" i="1"/>
  <c r="L1028" i="1"/>
  <c r="N1028" i="1" s="1"/>
  <c r="BG1028" i="1" s="1"/>
  <c r="AO1028" i="1"/>
  <c r="AP1028" i="1"/>
  <c r="H1028" i="1" s="1"/>
  <c r="AQ1028" i="1"/>
  <c r="AT1028" i="1" s="1"/>
  <c r="J1028" i="1" s="1"/>
  <c r="AU1028" i="1" s="1"/>
  <c r="AR1028" i="1"/>
  <c r="AS1028" i="1"/>
  <c r="AX1028" i="1"/>
  <c r="AY1028" i="1"/>
  <c r="BA1028" i="1"/>
  <c r="BB1028" i="1"/>
  <c r="L1029" i="1"/>
  <c r="N1029" i="1" s="1"/>
  <c r="AO1029" i="1"/>
  <c r="E1029" i="1" s="1"/>
  <c r="AP1029" i="1"/>
  <c r="H1029" i="1" s="1"/>
  <c r="AQ1029" i="1"/>
  <c r="AR1029" i="1"/>
  <c r="AS1029" i="1"/>
  <c r="AX1029" i="1"/>
  <c r="AY1029" i="1"/>
  <c r="BB1029" i="1" s="1"/>
  <c r="BA1029" i="1"/>
  <c r="E1030" i="1"/>
  <c r="L1030" i="1"/>
  <c r="N1030" i="1" s="1"/>
  <c r="BG1030" i="1" s="1"/>
  <c r="AO1030" i="1"/>
  <c r="AP1030" i="1"/>
  <c r="H1030" i="1" s="1"/>
  <c r="AQ1030" i="1"/>
  <c r="AT1030" i="1" s="1"/>
  <c r="J1030" i="1" s="1"/>
  <c r="AU1030" i="1" s="1"/>
  <c r="AR1030" i="1"/>
  <c r="AS1030" i="1"/>
  <c r="AX1030" i="1"/>
  <c r="AY1030" i="1"/>
  <c r="BA1030" i="1"/>
  <c r="BB1030" i="1"/>
  <c r="L1031" i="1"/>
  <c r="N1031" i="1" s="1"/>
  <c r="AO1031" i="1"/>
  <c r="E1031" i="1" s="1"/>
  <c r="AP1031" i="1"/>
  <c r="H1031" i="1" s="1"/>
  <c r="AQ1031" i="1"/>
  <c r="AR1031" i="1"/>
  <c r="AS1031" i="1"/>
  <c r="AX1031" i="1"/>
  <c r="AY1031" i="1"/>
  <c r="BB1031" i="1" s="1"/>
  <c r="BA1031" i="1"/>
  <c r="E1032" i="1"/>
  <c r="L1032" i="1"/>
  <c r="N1032" i="1" s="1"/>
  <c r="BG1032" i="1" s="1"/>
  <c r="AO1032" i="1"/>
  <c r="AP1032" i="1"/>
  <c r="H1032" i="1" s="1"/>
  <c r="AQ1032" i="1"/>
  <c r="AT1032" i="1" s="1"/>
  <c r="J1032" i="1" s="1"/>
  <c r="AU1032" i="1" s="1"/>
  <c r="AR1032" i="1"/>
  <c r="AS1032" i="1"/>
  <c r="AX1032" i="1"/>
  <c r="AY1032" i="1"/>
  <c r="BA1032" i="1"/>
  <c r="BB1032" i="1"/>
  <c r="L1042" i="1"/>
  <c r="N1042" i="1" s="1"/>
  <c r="AO1042" i="1"/>
  <c r="E1042" i="1" s="1"/>
  <c r="AP1042" i="1"/>
  <c r="H1042" i="1" s="1"/>
  <c r="AQ1042" i="1"/>
  <c r="AR1042" i="1"/>
  <c r="AS1042" i="1"/>
  <c r="AT1042" i="1"/>
  <c r="J1042" i="1" s="1"/>
  <c r="AU1042" i="1" s="1"/>
  <c r="AX1042" i="1"/>
  <c r="AY1042" i="1"/>
  <c r="BB1042" i="1" s="1"/>
  <c r="BA1042" i="1"/>
  <c r="E1043" i="1"/>
  <c r="L1043" i="1"/>
  <c r="N1043" i="1" s="1"/>
  <c r="BG1043" i="1" s="1"/>
  <c r="AO1043" i="1"/>
  <c r="AP1043" i="1"/>
  <c r="H1043" i="1" s="1"/>
  <c r="AQ1043" i="1"/>
  <c r="AT1043" i="1" s="1"/>
  <c r="J1043" i="1" s="1"/>
  <c r="AU1043" i="1" s="1"/>
  <c r="AR1043" i="1"/>
  <c r="AS1043" i="1"/>
  <c r="AX1043" i="1"/>
  <c r="AY1043" i="1"/>
  <c r="BA1043" i="1"/>
  <c r="BB1043" i="1"/>
  <c r="L1044" i="1"/>
  <c r="N1044" i="1" s="1"/>
  <c r="AO1044" i="1"/>
  <c r="E1044" i="1" s="1"/>
  <c r="AP1044" i="1"/>
  <c r="H1044" i="1" s="1"/>
  <c r="AQ1044" i="1"/>
  <c r="AR1044" i="1"/>
  <c r="AS1044" i="1"/>
  <c r="AT1044" i="1"/>
  <c r="J1044" i="1" s="1"/>
  <c r="AU1044" i="1" s="1"/>
  <c r="AX1044" i="1"/>
  <c r="AY1044" i="1"/>
  <c r="BB1044" i="1" s="1"/>
  <c r="BA1044" i="1"/>
  <c r="E1045" i="1"/>
  <c r="L1045" i="1"/>
  <c r="N1045" i="1" s="1"/>
  <c r="BG1045" i="1" s="1"/>
  <c r="AO1045" i="1"/>
  <c r="AP1045" i="1"/>
  <c r="H1045" i="1" s="1"/>
  <c r="AQ1045" i="1"/>
  <c r="AT1045" i="1" s="1"/>
  <c r="J1045" i="1" s="1"/>
  <c r="AU1045" i="1" s="1"/>
  <c r="AR1045" i="1"/>
  <c r="AS1045" i="1"/>
  <c r="AX1045" i="1"/>
  <c r="AY1045" i="1"/>
  <c r="BA1045" i="1"/>
  <c r="BB1045" i="1"/>
  <c r="L1046" i="1"/>
  <c r="N1046" i="1" s="1"/>
  <c r="AO1046" i="1"/>
  <c r="E1046" i="1" s="1"/>
  <c r="AP1046" i="1"/>
  <c r="H1046" i="1" s="1"/>
  <c r="AQ1046" i="1"/>
  <c r="AR1046" i="1"/>
  <c r="AS1046" i="1"/>
  <c r="AX1046" i="1"/>
  <c r="AY1046" i="1"/>
  <c r="BB1046" i="1" s="1"/>
  <c r="BA1046" i="1"/>
  <c r="E1056" i="1"/>
  <c r="L1056" i="1"/>
  <c r="N1056" i="1" s="1"/>
  <c r="BG1056" i="1" s="1"/>
  <c r="AO1056" i="1"/>
  <c r="AP1056" i="1"/>
  <c r="H1056" i="1" s="1"/>
  <c r="AQ1056" i="1"/>
  <c r="AT1056" i="1" s="1"/>
  <c r="J1056" i="1" s="1"/>
  <c r="AU1056" i="1" s="1"/>
  <c r="AR1056" i="1"/>
  <c r="AS1056" i="1"/>
  <c r="AX1056" i="1"/>
  <c r="AY1056" i="1"/>
  <c r="BA1056" i="1"/>
  <c r="BB1056" i="1"/>
  <c r="L1057" i="1"/>
  <c r="N1057" i="1"/>
  <c r="AO1057" i="1"/>
  <c r="E1057" i="1" s="1"/>
  <c r="AQ1057" i="1"/>
  <c r="AR1057" i="1"/>
  <c r="AS1057" i="1"/>
  <c r="AX1057" i="1"/>
  <c r="AY1057" i="1"/>
  <c r="BB1057" i="1" s="1"/>
  <c r="BA1057" i="1"/>
  <c r="L1058" i="1"/>
  <c r="N1058" i="1"/>
  <c r="AO1058" i="1"/>
  <c r="AP1058" i="1" s="1"/>
  <c r="AQ1058" i="1"/>
  <c r="AR1058" i="1"/>
  <c r="AS1058" i="1"/>
  <c r="AX1058" i="1"/>
  <c r="AY1058" i="1"/>
  <c r="BB1058" i="1" s="1"/>
  <c r="BA1058" i="1"/>
  <c r="L1059" i="1"/>
  <c r="N1059" i="1"/>
  <c r="AO1059" i="1"/>
  <c r="AP1059" i="1" s="1"/>
  <c r="AQ1059" i="1"/>
  <c r="AR1059" i="1"/>
  <c r="AS1059" i="1"/>
  <c r="AX1059" i="1"/>
  <c r="AY1059" i="1"/>
  <c r="BB1059" i="1" s="1"/>
  <c r="BA1059" i="1"/>
  <c r="L1060" i="1"/>
  <c r="N1060" i="1"/>
  <c r="AO1060" i="1"/>
  <c r="AP1060" i="1" s="1"/>
  <c r="AQ1060" i="1"/>
  <c r="AR1060" i="1"/>
  <c r="AS1060" i="1"/>
  <c r="AT1060" i="1" s="1"/>
  <c r="J1060" i="1" s="1"/>
  <c r="AU1060" i="1" s="1"/>
  <c r="AX1060" i="1"/>
  <c r="AY1060" i="1"/>
  <c r="BB1060" i="1" s="1"/>
  <c r="BA1060" i="1"/>
  <c r="L1071" i="1"/>
  <c r="N1071" i="1"/>
  <c r="AO1071" i="1"/>
  <c r="AP1071" i="1" s="1"/>
  <c r="AQ1071" i="1"/>
  <c r="AR1071" i="1"/>
  <c r="AS1071" i="1"/>
  <c r="AT1071" i="1" s="1"/>
  <c r="J1071" i="1" s="1"/>
  <c r="AU1071" i="1" s="1"/>
  <c r="AX1071" i="1"/>
  <c r="AY1071" i="1"/>
  <c r="BB1071" i="1" s="1"/>
  <c r="BA1071" i="1"/>
  <c r="L1072" i="1"/>
  <c r="N1072" i="1"/>
  <c r="AO1072" i="1"/>
  <c r="AP1072" i="1" s="1"/>
  <c r="AQ1072" i="1"/>
  <c r="AR1072" i="1"/>
  <c r="AS1072" i="1"/>
  <c r="AX1072" i="1"/>
  <c r="AY1072" i="1"/>
  <c r="BB1072" i="1" s="1"/>
  <c r="BA1072" i="1"/>
  <c r="L1073" i="1"/>
  <c r="N1073" i="1"/>
  <c r="AO1073" i="1"/>
  <c r="AP1073" i="1" s="1"/>
  <c r="AQ1073" i="1"/>
  <c r="AR1073" i="1"/>
  <c r="AS1073" i="1"/>
  <c r="AX1073" i="1"/>
  <c r="AY1073" i="1"/>
  <c r="BB1073" i="1" s="1"/>
  <c r="BA1073" i="1"/>
  <c r="L1074" i="1"/>
  <c r="N1074" i="1"/>
  <c r="AO1074" i="1"/>
  <c r="AP1074" i="1" s="1"/>
  <c r="AQ1074" i="1"/>
  <c r="AR1074" i="1"/>
  <c r="AS1074" i="1"/>
  <c r="AT1074" i="1" s="1"/>
  <c r="J1074" i="1" s="1"/>
  <c r="AU1074" i="1" s="1"/>
  <c r="AX1074" i="1"/>
  <c r="AY1074" i="1"/>
  <c r="BB1074" i="1" s="1"/>
  <c r="BA1074" i="1"/>
  <c r="L1075" i="1"/>
  <c r="N1075" i="1"/>
  <c r="AO1075" i="1"/>
  <c r="AP1075" i="1" s="1"/>
  <c r="AQ1075" i="1"/>
  <c r="AR1075" i="1"/>
  <c r="AS1075" i="1"/>
  <c r="AT1075" i="1" s="1"/>
  <c r="J1075" i="1" s="1"/>
  <c r="AU1075" i="1" s="1"/>
  <c r="AX1075" i="1"/>
  <c r="AY1075" i="1"/>
  <c r="BB1075" i="1" s="1"/>
  <c r="BA1075" i="1"/>
  <c r="L1085" i="1"/>
  <c r="N1085" i="1"/>
  <c r="AO1085" i="1"/>
  <c r="AP1085" i="1" s="1"/>
  <c r="AQ1085" i="1"/>
  <c r="AR1085" i="1"/>
  <c r="AS1085" i="1"/>
  <c r="AX1085" i="1"/>
  <c r="AY1085" i="1"/>
  <c r="BB1085" i="1" s="1"/>
  <c r="BA1085" i="1"/>
  <c r="L1086" i="1"/>
  <c r="N1086" i="1"/>
  <c r="AO1086" i="1"/>
  <c r="AP1086" i="1" s="1"/>
  <c r="AQ1086" i="1"/>
  <c r="AR1086" i="1"/>
  <c r="AS1086" i="1"/>
  <c r="AX1086" i="1"/>
  <c r="AY1086" i="1"/>
  <c r="BB1086" i="1" s="1"/>
  <c r="BA1086" i="1"/>
  <c r="L1087" i="1"/>
  <c r="N1087" i="1"/>
  <c r="AO1087" i="1"/>
  <c r="AP1087" i="1" s="1"/>
  <c r="AQ1087" i="1"/>
  <c r="AR1087" i="1"/>
  <c r="AS1087" i="1"/>
  <c r="AT1087" i="1" s="1"/>
  <c r="J1087" i="1" s="1"/>
  <c r="AU1087" i="1" s="1"/>
  <c r="AX1087" i="1"/>
  <c r="AY1087" i="1"/>
  <c r="BB1087" i="1" s="1"/>
  <c r="BA1087" i="1"/>
  <c r="L1088" i="1"/>
  <c r="N1088" i="1"/>
  <c r="AO1088" i="1"/>
  <c r="AP1088" i="1" s="1"/>
  <c r="AQ1088" i="1"/>
  <c r="AR1088" i="1"/>
  <c r="AS1088" i="1"/>
  <c r="AT1088" i="1" s="1"/>
  <c r="J1088" i="1" s="1"/>
  <c r="AU1088" i="1" s="1"/>
  <c r="AX1088" i="1"/>
  <c r="AY1088" i="1"/>
  <c r="BB1088" i="1" s="1"/>
  <c r="BA1088" i="1"/>
  <c r="L1089" i="1"/>
  <c r="N1089" i="1"/>
  <c r="AO1089" i="1"/>
  <c r="AP1089" i="1" s="1"/>
  <c r="AQ1089" i="1"/>
  <c r="AR1089" i="1"/>
  <c r="AS1089" i="1"/>
  <c r="AX1089" i="1"/>
  <c r="AY1089" i="1"/>
  <c r="BB1089" i="1" s="1"/>
  <c r="BA1089" i="1"/>
  <c r="L1100" i="1"/>
  <c r="N1100" i="1"/>
  <c r="AO1100" i="1"/>
  <c r="AP1100" i="1" s="1"/>
  <c r="AQ1100" i="1"/>
  <c r="AR1100" i="1"/>
  <c r="AS1100" i="1"/>
  <c r="AX1100" i="1"/>
  <c r="AY1100" i="1"/>
  <c r="BB1100" i="1" s="1"/>
  <c r="BA1100" i="1"/>
  <c r="L1101" i="1"/>
  <c r="N1101" i="1"/>
  <c r="AO1101" i="1"/>
  <c r="AP1101" i="1" s="1"/>
  <c r="AQ1101" i="1"/>
  <c r="AR1101" i="1"/>
  <c r="AS1101" i="1"/>
  <c r="AT1101" i="1" s="1"/>
  <c r="J1101" i="1" s="1"/>
  <c r="AU1101" i="1" s="1"/>
  <c r="AX1101" i="1"/>
  <c r="AY1101" i="1"/>
  <c r="BB1101" i="1" s="1"/>
  <c r="BA1101" i="1"/>
  <c r="L1102" i="1"/>
  <c r="N1102" i="1"/>
  <c r="AO1102" i="1"/>
  <c r="AP1102" i="1" s="1"/>
  <c r="AQ1102" i="1"/>
  <c r="AR1102" i="1"/>
  <c r="AS1102" i="1"/>
  <c r="AT1102" i="1" s="1"/>
  <c r="J1102" i="1" s="1"/>
  <c r="AU1102" i="1" s="1"/>
  <c r="AX1102" i="1"/>
  <c r="AY1102" i="1"/>
  <c r="BB1102" i="1" s="1"/>
  <c r="BA1102" i="1"/>
  <c r="L1103" i="1"/>
  <c r="N1103" i="1"/>
  <c r="AO1103" i="1"/>
  <c r="AP1103" i="1" s="1"/>
  <c r="AQ1103" i="1"/>
  <c r="AR1103" i="1"/>
  <c r="AS1103" i="1"/>
  <c r="AX1103" i="1"/>
  <c r="AY1103" i="1"/>
  <c r="BB1103" i="1" s="1"/>
  <c r="BA1103" i="1"/>
  <c r="L1104" i="1"/>
  <c r="N1104" i="1"/>
  <c r="AO1104" i="1"/>
  <c r="AP1104" i="1" s="1"/>
  <c r="AQ1104" i="1"/>
  <c r="AR1104" i="1"/>
  <c r="AS1104" i="1"/>
  <c r="AX1104" i="1"/>
  <c r="AY1104" i="1"/>
  <c r="BB1104" i="1" s="1"/>
  <c r="BA1104" i="1"/>
  <c r="L1114" i="1"/>
  <c r="N1114" i="1"/>
  <c r="AO1114" i="1"/>
  <c r="AP1114" i="1" s="1"/>
  <c r="AQ1114" i="1"/>
  <c r="AR1114" i="1"/>
  <c r="AS1114" i="1"/>
  <c r="AT1114" i="1" s="1"/>
  <c r="J1114" i="1" s="1"/>
  <c r="AU1114" i="1" s="1"/>
  <c r="AX1114" i="1"/>
  <c r="AY1114" i="1"/>
  <c r="BB1114" i="1" s="1"/>
  <c r="BA1114" i="1"/>
  <c r="L1115" i="1"/>
  <c r="N1115" i="1"/>
  <c r="AO1115" i="1"/>
  <c r="AP1115" i="1" s="1"/>
  <c r="AQ1115" i="1"/>
  <c r="AR1115" i="1"/>
  <c r="AS1115" i="1"/>
  <c r="AT1115" i="1" s="1"/>
  <c r="J1115" i="1" s="1"/>
  <c r="AU1115" i="1" s="1"/>
  <c r="AX1115" i="1"/>
  <c r="AY1115" i="1"/>
  <c r="BB1115" i="1" s="1"/>
  <c r="BA1115" i="1"/>
  <c r="L1116" i="1"/>
  <c r="N1116" i="1"/>
  <c r="AO1116" i="1"/>
  <c r="AP1116" i="1" s="1"/>
  <c r="AQ1116" i="1"/>
  <c r="AR1116" i="1"/>
  <c r="AS1116" i="1"/>
  <c r="AX1116" i="1"/>
  <c r="AY1116" i="1"/>
  <c r="BB1116" i="1" s="1"/>
  <c r="BA1116" i="1"/>
  <c r="L1117" i="1"/>
  <c r="N1117" i="1"/>
  <c r="AO1117" i="1"/>
  <c r="AP1117" i="1" s="1"/>
  <c r="AQ1117" i="1"/>
  <c r="AR1117" i="1"/>
  <c r="AS1117" i="1"/>
  <c r="AX1117" i="1"/>
  <c r="AY1117" i="1"/>
  <c r="BB1117" i="1" s="1"/>
  <c r="BA1117" i="1"/>
  <c r="L1118" i="1"/>
  <c r="N1118" i="1"/>
  <c r="AO1118" i="1"/>
  <c r="AP1118" i="1" s="1"/>
  <c r="AQ1118" i="1"/>
  <c r="AR1118" i="1"/>
  <c r="AS1118" i="1"/>
  <c r="AT1118" i="1" s="1"/>
  <c r="J1118" i="1" s="1"/>
  <c r="AU1118" i="1" s="1"/>
  <c r="AX1118" i="1"/>
  <c r="AY1118" i="1"/>
  <c r="BB1118" i="1" s="1"/>
  <c r="BA1118" i="1"/>
  <c r="AV1118" i="1" l="1"/>
  <c r="AW1118" i="1" s="1"/>
  <c r="AZ1118" i="1" s="1"/>
  <c r="F1118" i="1" s="1"/>
  <c r="BC1118" i="1" s="1"/>
  <c r="I1118" i="1"/>
  <c r="I1101" i="1"/>
  <c r="AV1101" i="1"/>
  <c r="AW1101" i="1" s="1"/>
  <c r="AZ1101" i="1" s="1"/>
  <c r="F1101" i="1" s="1"/>
  <c r="BC1101" i="1" s="1"/>
  <c r="G1101" i="1" s="1"/>
  <c r="I1074" i="1"/>
  <c r="AV1074" i="1"/>
  <c r="AW1074" i="1" s="1"/>
  <c r="AZ1074" i="1" s="1"/>
  <c r="F1074" i="1" s="1"/>
  <c r="BC1074" i="1" s="1"/>
  <c r="AV1042" i="1"/>
  <c r="AW1042" i="1" s="1"/>
  <c r="AZ1042" i="1" s="1"/>
  <c r="F1042" i="1" s="1"/>
  <c r="BC1042" i="1" s="1"/>
  <c r="G1042" i="1" s="1"/>
  <c r="I1042" i="1"/>
  <c r="AV1014" i="1"/>
  <c r="AW1014" i="1" s="1"/>
  <c r="AZ1014" i="1" s="1"/>
  <c r="F1014" i="1" s="1"/>
  <c r="BC1014" i="1" s="1"/>
  <c r="G1014" i="1" s="1"/>
  <c r="I1014" i="1"/>
  <c r="I824" i="1"/>
  <c r="AV824" i="1"/>
  <c r="AW824" i="1" s="1"/>
  <c r="AZ824" i="1" s="1"/>
  <c r="F824" i="1" s="1"/>
  <c r="BC824" i="1" s="1"/>
  <c r="G824" i="1" s="1"/>
  <c r="H1116" i="1"/>
  <c r="AT1104" i="1"/>
  <c r="J1104" i="1" s="1"/>
  <c r="AU1104" i="1" s="1"/>
  <c r="AT1100" i="1"/>
  <c r="J1100" i="1" s="1"/>
  <c r="AU1100" i="1" s="1"/>
  <c r="AT1086" i="1"/>
  <c r="J1086" i="1" s="1"/>
  <c r="AU1086" i="1" s="1"/>
  <c r="H1072" i="1"/>
  <c r="H1058" i="1"/>
  <c r="AV1032" i="1"/>
  <c r="AW1032" i="1" s="1"/>
  <c r="AZ1032" i="1" s="1"/>
  <c r="F1032" i="1" s="1"/>
  <c r="BC1032" i="1" s="1"/>
  <c r="G1032" i="1" s="1"/>
  <c r="I1032" i="1"/>
  <c r="BF1032" i="1"/>
  <c r="BH1032" i="1" s="1"/>
  <c r="BG1031" i="1"/>
  <c r="BG1029" i="1"/>
  <c r="AV1028" i="1"/>
  <c r="AW1028" i="1" s="1"/>
  <c r="AZ1028" i="1" s="1"/>
  <c r="F1028" i="1" s="1"/>
  <c r="BC1028" i="1" s="1"/>
  <c r="G1028" i="1" s="1"/>
  <c r="I1028" i="1"/>
  <c r="BG1027" i="1"/>
  <c r="AV1017" i="1"/>
  <c r="AW1017" i="1" s="1"/>
  <c r="AZ1017" i="1" s="1"/>
  <c r="F1017" i="1" s="1"/>
  <c r="BC1017" i="1" s="1"/>
  <c r="G1017" i="1" s="1"/>
  <c r="I1017" i="1"/>
  <c r="BF1017" i="1"/>
  <c r="BH1017" i="1" s="1"/>
  <c r="AV1016" i="1"/>
  <c r="AW1016" i="1" s="1"/>
  <c r="AZ1016" i="1" s="1"/>
  <c r="F1016" i="1" s="1"/>
  <c r="BC1016" i="1" s="1"/>
  <c r="G1016" i="1" s="1"/>
  <c r="I1016" i="1"/>
  <c r="AV1015" i="1"/>
  <c r="AW1015" i="1" s="1"/>
  <c r="AZ1015" i="1" s="1"/>
  <c r="F1015" i="1" s="1"/>
  <c r="BC1015" i="1" s="1"/>
  <c r="G1015" i="1" s="1"/>
  <c r="I1015" i="1"/>
  <c r="BF1015" i="1"/>
  <c r="AV1013" i="1"/>
  <c r="AW1013" i="1" s="1"/>
  <c r="AZ1013" i="1" s="1"/>
  <c r="F1013" i="1" s="1"/>
  <c r="BC1013" i="1" s="1"/>
  <c r="G1013" i="1" s="1"/>
  <c r="I1013" i="1"/>
  <c r="BF1013" i="1"/>
  <c r="BH1013" i="1" s="1"/>
  <c r="AV1002" i="1"/>
  <c r="AW1002" i="1" s="1"/>
  <c r="AZ1002" i="1" s="1"/>
  <c r="F1002" i="1" s="1"/>
  <c r="BC1002" i="1" s="1"/>
  <c r="G1002" i="1" s="1"/>
  <c r="I1002" i="1"/>
  <c r="AV1000" i="1"/>
  <c r="AW1000" i="1" s="1"/>
  <c r="AZ1000" i="1" s="1"/>
  <c r="F1000" i="1" s="1"/>
  <c r="BC1000" i="1" s="1"/>
  <c r="G1000" i="1" s="1"/>
  <c r="I1000" i="1"/>
  <c r="AV985" i="1"/>
  <c r="AW985" i="1" s="1"/>
  <c r="AZ985" i="1" s="1"/>
  <c r="F985" i="1" s="1"/>
  <c r="BC985" i="1" s="1"/>
  <c r="G985" i="1" s="1"/>
  <c r="I985" i="1"/>
  <c r="BF985" i="1"/>
  <c r="AV941" i="1"/>
  <c r="AW941" i="1" s="1"/>
  <c r="AZ941" i="1" s="1"/>
  <c r="F941" i="1" s="1"/>
  <c r="BC941" i="1" s="1"/>
  <c r="G941" i="1" s="1"/>
  <c r="I941" i="1"/>
  <c r="BF941" i="1"/>
  <c r="AV896" i="1"/>
  <c r="AW896" i="1" s="1"/>
  <c r="AZ896" i="1" s="1"/>
  <c r="F896" i="1" s="1"/>
  <c r="BC896" i="1" s="1"/>
  <c r="G896" i="1" s="1"/>
  <c r="I896" i="1"/>
  <c r="BC855" i="1"/>
  <c r="G855" i="1" s="1"/>
  <c r="BF855" i="1"/>
  <c r="AV854" i="1"/>
  <c r="AW854" i="1" s="1"/>
  <c r="AZ854" i="1" s="1"/>
  <c r="F854" i="1" s="1"/>
  <c r="BC854" i="1" s="1"/>
  <c r="G854" i="1" s="1"/>
  <c r="I854" i="1"/>
  <c r="I1114" i="1"/>
  <c r="AV1114" i="1"/>
  <c r="AW1114" i="1" s="1"/>
  <c r="AZ1114" i="1" s="1"/>
  <c r="F1114" i="1" s="1"/>
  <c r="BC1114" i="1" s="1"/>
  <c r="H1104" i="1"/>
  <c r="H1100" i="1"/>
  <c r="AV1060" i="1"/>
  <c r="AW1060" i="1" s="1"/>
  <c r="AZ1060" i="1" s="1"/>
  <c r="F1060" i="1" s="1"/>
  <c r="BC1060" i="1" s="1"/>
  <c r="I1060" i="1"/>
  <c r="AV1043" i="1"/>
  <c r="AW1043" i="1" s="1"/>
  <c r="AZ1043" i="1" s="1"/>
  <c r="F1043" i="1" s="1"/>
  <c r="BC1043" i="1" s="1"/>
  <c r="G1043" i="1" s="1"/>
  <c r="I1043" i="1"/>
  <c r="AV1001" i="1"/>
  <c r="AW1001" i="1" s="1"/>
  <c r="AZ1001" i="1" s="1"/>
  <c r="F1001" i="1" s="1"/>
  <c r="BC1001" i="1" s="1"/>
  <c r="G1001" i="1" s="1"/>
  <c r="I1001" i="1"/>
  <c r="AV900" i="1"/>
  <c r="AW900" i="1" s="1"/>
  <c r="AZ900" i="1" s="1"/>
  <c r="F900" i="1" s="1"/>
  <c r="BC900" i="1" s="1"/>
  <c r="G900" i="1" s="1"/>
  <c r="I900" i="1"/>
  <c r="AV841" i="1"/>
  <c r="AW841" i="1" s="1"/>
  <c r="AZ841" i="1" s="1"/>
  <c r="F841" i="1" s="1"/>
  <c r="BC841" i="1" s="1"/>
  <c r="G841" i="1" s="1"/>
  <c r="I841" i="1"/>
  <c r="H1103" i="1"/>
  <c r="H1089" i="1"/>
  <c r="H1085" i="1"/>
  <c r="AT1073" i="1"/>
  <c r="J1073" i="1" s="1"/>
  <c r="AU1073" i="1" s="1"/>
  <c r="AT1059" i="1"/>
  <c r="J1059" i="1" s="1"/>
  <c r="AU1059" i="1" s="1"/>
  <c r="BG1042" i="1"/>
  <c r="AV1030" i="1"/>
  <c r="AW1030" i="1" s="1"/>
  <c r="AZ1030" i="1" s="1"/>
  <c r="F1030" i="1" s="1"/>
  <c r="BC1030" i="1" s="1"/>
  <c r="G1030" i="1" s="1"/>
  <c r="I1030" i="1"/>
  <c r="AT1116" i="1"/>
  <c r="J1116" i="1" s="1"/>
  <c r="AU1116" i="1" s="1"/>
  <c r="BF1115" i="1"/>
  <c r="H1115" i="1"/>
  <c r="AT1103" i="1"/>
  <c r="J1103" i="1" s="1"/>
  <c r="AU1103" i="1" s="1"/>
  <c r="H1102" i="1"/>
  <c r="AT1089" i="1"/>
  <c r="J1089" i="1" s="1"/>
  <c r="AU1089" i="1" s="1"/>
  <c r="H1088" i="1"/>
  <c r="AT1085" i="1"/>
  <c r="J1085" i="1" s="1"/>
  <c r="AU1085" i="1" s="1"/>
  <c r="H1075" i="1"/>
  <c r="AT1072" i="1"/>
  <c r="J1072" i="1" s="1"/>
  <c r="AU1072" i="1" s="1"/>
  <c r="BF1071" i="1"/>
  <c r="H1071" i="1"/>
  <c r="AT1058" i="1"/>
  <c r="J1058" i="1" s="1"/>
  <c r="AU1058" i="1" s="1"/>
  <c r="BG1057" i="1"/>
  <c r="AV972" i="1"/>
  <c r="AW972" i="1" s="1"/>
  <c r="AZ972" i="1" s="1"/>
  <c r="F972" i="1" s="1"/>
  <c r="BC972" i="1" s="1"/>
  <c r="G972" i="1" s="1"/>
  <c r="I972" i="1"/>
  <c r="AV928" i="1"/>
  <c r="AW928" i="1" s="1"/>
  <c r="AZ928" i="1" s="1"/>
  <c r="F928" i="1" s="1"/>
  <c r="BC928" i="1" s="1"/>
  <c r="G928" i="1" s="1"/>
  <c r="I928" i="1"/>
  <c r="AV883" i="1"/>
  <c r="AW883" i="1" s="1"/>
  <c r="AZ883" i="1" s="1"/>
  <c r="F883" i="1" s="1"/>
  <c r="BC883" i="1" s="1"/>
  <c r="G883" i="1" s="1"/>
  <c r="I883" i="1"/>
  <c r="BF883" i="1"/>
  <c r="BC869" i="1"/>
  <c r="G869" i="1" s="1"/>
  <c r="BF869" i="1"/>
  <c r="AV868" i="1"/>
  <c r="AW868" i="1" s="1"/>
  <c r="AZ868" i="1" s="1"/>
  <c r="F868" i="1" s="1"/>
  <c r="BC868" i="1" s="1"/>
  <c r="G868" i="1" s="1"/>
  <c r="I868" i="1"/>
  <c r="H1117" i="1"/>
  <c r="I1087" i="1"/>
  <c r="AV1087" i="1"/>
  <c r="AW1087" i="1" s="1"/>
  <c r="AZ1087" i="1" s="1"/>
  <c r="F1087" i="1" s="1"/>
  <c r="BC1087" i="1" s="1"/>
  <c r="H1086" i="1"/>
  <c r="H1073" i="1"/>
  <c r="H1059" i="1"/>
  <c r="BH1044" i="1"/>
  <c r="BG1044" i="1"/>
  <c r="AV1012" i="1"/>
  <c r="AW1012" i="1" s="1"/>
  <c r="AZ1012" i="1" s="1"/>
  <c r="F1012" i="1" s="1"/>
  <c r="BC1012" i="1" s="1"/>
  <c r="G1012" i="1" s="1"/>
  <c r="I1012" i="1"/>
  <c r="AV998" i="1"/>
  <c r="AW998" i="1" s="1"/>
  <c r="AZ998" i="1" s="1"/>
  <c r="F998" i="1" s="1"/>
  <c r="BC998" i="1" s="1"/>
  <c r="G998" i="1" s="1"/>
  <c r="I998" i="1"/>
  <c r="AV955" i="1"/>
  <c r="AW955" i="1" s="1"/>
  <c r="AZ955" i="1" s="1"/>
  <c r="F955" i="1" s="1"/>
  <c r="BC955" i="1" s="1"/>
  <c r="G955" i="1" s="1"/>
  <c r="I955" i="1"/>
  <c r="BF955" i="1"/>
  <c r="BC851" i="1"/>
  <c r="G851" i="1" s="1"/>
  <c r="BF851" i="1"/>
  <c r="I811" i="1"/>
  <c r="AV811" i="1"/>
  <c r="AW811" i="1" s="1"/>
  <c r="AZ811" i="1" s="1"/>
  <c r="F811" i="1" s="1"/>
  <c r="BC811" i="1" s="1"/>
  <c r="G811" i="1" s="1"/>
  <c r="AT1117" i="1"/>
  <c r="J1117" i="1" s="1"/>
  <c r="AU1117" i="1" s="1"/>
  <c r="BF1118" i="1"/>
  <c r="H1118" i="1"/>
  <c r="I1115" i="1"/>
  <c r="AV1115" i="1"/>
  <c r="AW1115" i="1" s="1"/>
  <c r="AZ1115" i="1" s="1"/>
  <c r="F1115" i="1" s="1"/>
  <c r="BC1115" i="1" s="1"/>
  <c r="BF1114" i="1"/>
  <c r="H1114" i="1"/>
  <c r="I1102" i="1"/>
  <c r="AV1102" i="1"/>
  <c r="AW1102" i="1" s="1"/>
  <c r="AZ1102" i="1" s="1"/>
  <c r="F1102" i="1" s="1"/>
  <c r="BC1102" i="1" s="1"/>
  <c r="H1101" i="1"/>
  <c r="AV1088" i="1"/>
  <c r="AW1088" i="1" s="1"/>
  <c r="AZ1088" i="1" s="1"/>
  <c r="F1088" i="1" s="1"/>
  <c r="BC1088" i="1" s="1"/>
  <c r="I1088" i="1"/>
  <c r="H1087" i="1"/>
  <c r="I1075" i="1"/>
  <c r="AV1075" i="1"/>
  <c r="AW1075" i="1" s="1"/>
  <c r="AZ1075" i="1" s="1"/>
  <c r="F1075" i="1" s="1"/>
  <c r="BC1075" i="1" s="1"/>
  <c r="BF1074" i="1"/>
  <c r="H1074" i="1"/>
  <c r="I1071" i="1"/>
  <c r="AV1071" i="1"/>
  <c r="AW1071" i="1" s="1"/>
  <c r="AZ1071" i="1" s="1"/>
  <c r="F1071" i="1" s="1"/>
  <c r="BC1071" i="1" s="1"/>
  <c r="G1071" i="1" s="1"/>
  <c r="BF1060" i="1"/>
  <c r="H1060" i="1"/>
  <c r="AV1056" i="1"/>
  <c r="AW1056" i="1" s="1"/>
  <c r="AZ1056" i="1" s="1"/>
  <c r="F1056" i="1" s="1"/>
  <c r="BC1056" i="1" s="1"/>
  <c r="G1056" i="1" s="1"/>
  <c r="I1056" i="1"/>
  <c r="BF1056" i="1"/>
  <c r="BH1056" i="1" s="1"/>
  <c r="BG1046" i="1"/>
  <c r="AV1045" i="1"/>
  <c r="AW1045" i="1" s="1"/>
  <c r="AZ1045" i="1" s="1"/>
  <c r="F1045" i="1" s="1"/>
  <c r="BC1045" i="1" s="1"/>
  <c r="G1045" i="1" s="1"/>
  <c r="I1045" i="1"/>
  <c r="BF1045" i="1"/>
  <c r="AV1044" i="1"/>
  <c r="AW1044" i="1" s="1"/>
  <c r="AZ1044" i="1" s="1"/>
  <c r="F1044" i="1" s="1"/>
  <c r="BC1044" i="1" s="1"/>
  <c r="G1044" i="1" s="1"/>
  <c r="I1044" i="1"/>
  <c r="AV959" i="1"/>
  <c r="AW959" i="1" s="1"/>
  <c r="AZ959" i="1" s="1"/>
  <c r="F959" i="1" s="1"/>
  <c r="BC959" i="1" s="1"/>
  <c r="G959" i="1" s="1"/>
  <c r="I959" i="1"/>
  <c r="AV915" i="1"/>
  <c r="AW915" i="1" s="1"/>
  <c r="AZ915" i="1" s="1"/>
  <c r="F915" i="1" s="1"/>
  <c r="BC915" i="1" s="1"/>
  <c r="G915" i="1" s="1"/>
  <c r="I915" i="1"/>
  <c r="BF915" i="1"/>
  <c r="BC838" i="1"/>
  <c r="G838" i="1" s="1"/>
  <c r="BF838" i="1"/>
  <c r="I837" i="1"/>
  <c r="AV837" i="1"/>
  <c r="AW837" i="1" s="1"/>
  <c r="AZ837" i="1" s="1"/>
  <c r="F837" i="1" s="1"/>
  <c r="BC837" i="1" s="1"/>
  <c r="G837" i="1" s="1"/>
  <c r="E1117" i="1"/>
  <c r="E1104" i="1"/>
  <c r="E1103" i="1"/>
  <c r="E1102" i="1"/>
  <c r="E1101" i="1"/>
  <c r="E1089" i="1"/>
  <c r="E1086" i="1"/>
  <c r="E1072" i="1"/>
  <c r="E1071" i="1"/>
  <c r="E1059" i="1"/>
  <c r="AT1031" i="1"/>
  <c r="J1031" i="1" s="1"/>
  <c r="AU1031" i="1" s="1"/>
  <c r="AT1027" i="1"/>
  <c r="J1027" i="1" s="1"/>
  <c r="AU1027" i="1" s="1"/>
  <c r="I826" i="1"/>
  <c r="AV826" i="1"/>
  <c r="AW826" i="1" s="1"/>
  <c r="AZ826" i="1" s="1"/>
  <c r="F826" i="1" s="1"/>
  <c r="BC826" i="1" s="1"/>
  <c r="G826" i="1" s="1"/>
  <c r="BE798" i="1"/>
  <c r="BD798" i="1"/>
  <c r="AV770" i="1"/>
  <c r="AW770" i="1" s="1"/>
  <c r="AZ770" i="1" s="1"/>
  <c r="F770" i="1" s="1"/>
  <c r="BC770" i="1" s="1"/>
  <c r="G770" i="1" s="1"/>
  <c r="I770" i="1"/>
  <c r="BF770" i="1"/>
  <c r="AV766" i="1"/>
  <c r="AW766" i="1" s="1"/>
  <c r="AZ766" i="1" s="1"/>
  <c r="F766" i="1" s="1"/>
  <c r="BC766" i="1" s="1"/>
  <c r="G766" i="1" s="1"/>
  <c r="I766" i="1"/>
  <c r="BF766" i="1"/>
  <c r="I695" i="1"/>
  <c r="BF695" i="1"/>
  <c r="AV695" i="1"/>
  <c r="AW695" i="1" s="1"/>
  <c r="AZ695" i="1" s="1"/>
  <c r="F695" i="1" s="1"/>
  <c r="BC695" i="1" s="1"/>
  <c r="G695" i="1" s="1"/>
  <c r="I652" i="1"/>
  <c r="AV652" i="1"/>
  <c r="AW652" i="1" s="1"/>
  <c r="AZ652" i="1" s="1"/>
  <c r="F652" i="1" s="1"/>
  <c r="BC652" i="1" s="1"/>
  <c r="G652" i="1" s="1"/>
  <c r="BE586" i="1"/>
  <c r="BD586" i="1"/>
  <c r="AV356" i="1"/>
  <c r="AW356" i="1" s="1"/>
  <c r="AZ356" i="1" s="1"/>
  <c r="F356" i="1" s="1"/>
  <c r="BC356" i="1" s="1"/>
  <c r="G356" i="1" s="1"/>
  <c r="I356" i="1"/>
  <c r="BH1045" i="1"/>
  <c r="AT988" i="1"/>
  <c r="J988" i="1" s="1"/>
  <c r="AU988" i="1" s="1"/>
  <c r="AT984" i="1"/>
  <c r="J984" i="1" s="1"/>
  <c r="AU984" i="1" s="1"/>
  <c r="AT971" i="1"/>
  <c r="J971" i="1" s="1"/>
  <c r="AU971" i="1" s="1"/>
  <c r="AT958" i="1"/>
  <c r="J958" i="1" s="1"/>
  <c r="AU958" i="1" s="1"/>
  <c r="AT944" i="1"/>
  <c r="J944" i="1" s="1"/>
  <c r="AU944" i="1" s="1"/>
  <c r="AT940" i="1"/>
  <c r="J940" i="1" s="1"/>
  <c r="AU940" i="1" s="1"/>
  <c r="AT927" i="1"/>
  <c r="J927" i="1" s="1"/>
  <c r="AU927" i="1" s="1"/>
  <c r="AT914" i="1"/>
  <c r="J914" i="1" s="1"/>
  <c r="AU914" i="1" s="1"/>
  <c r="AT899" i="1"/>
  <c r="J899" i="1" s="1"/>
  <c r="AU899" i="1" s="1"/>
  <c r="AT886" i="1"/>
  <c r="J886" i="1" s="1"/>
  <c r="AU886" i="1" s="1"/>
  <c r="AT882" i="1"/>
  <c r="J882" i="1" s="1"/>
  <c r="AU882" i="1" s="1"/>
  <c r="I870" i="1"/>
  <c r="AV870" i="1"/>
  <c r="AW870" i="1" s="1"/>
  <c r="AZ870" i="1" s="1"/>
  <c r="F870" i="1" s="1"/>
  <c r="BC870" i="1" s="1"/>
  <c r="G870" i="1" s="1"/>
  <c r="I866" i="1"/>
  <c r="AV866" i="1"/>
  <c r="AW866" i="1" s="1"/>
  <c r="AZ866" i="1" s="1"/>
  <c r="F866" i="1" s="1"/>
  <c r="BC866" i="1" s="1"/>
  <c r="G866" i="1" s="1"/>
  <c r="BF866" i="1"/>
  <c r="I852" i="1"/>
  <c r="AV852" i="1"/>
  <c r="AW852" i="1" s="1"/>
  <c r="AZ852" i="1" s="1"/>
  <c r="F852" i="1" s="1"/>
  <c r="BC852" i="1" s="1"/>
  <c r="G852" i="1" s="1"/>
  <c r="I851" i="1"/>
  <c r="I839" i="1"/>
  <c r="AV839" i="1"/>
  <c r="AW839" i="1" s="1"/>
  <c r="AZ839" i="1" s="1"/>
  <c r="F839" i="1" s="1"/>
  <c r="BC839" i="1" s="1"/>
  <c r="G839" i="1" s="1"/>
  <c r="I838" i="1"/>
  <c r="I827" i="1"/>
  <c r="AV827" i="1"/>
  <c r="AW827" i="1" s="1"/>
  <c r="AZ827" i="1" s="1"/>
  <c r="F827" i="1" s="1"/>
  <c r="AV812" i="1"/>
  <c r="AW812" i="1" s="1"/>
  <c r="AZ812" i="1" s="1"/>
  <c r="F812" i="1" s="1"/>
  <c r="BC812" i="1" s="1"/>
  <c r="G812" i="1" s="1"/>
  <c r="H811" i="1"/>
  <c r="BF811" i="1"/>
  <c r="BH811" i="1" s="1"/>
  <c r="BG796" i="1"/>
  <c r="I795" i="1"/>
  <c r="AV795" i="1"/>
  <c r="AW795" i="1" s="1"/>
  <c r="AZ795" i="1" s="1"/>
  <c r="F795" i="1" s="1"/>
  <c r="BC795" i="1" s="1"/>
  <c r="G795" i="1" s="1"/>
  <c r="AV784" i="1"/>
  <c r="AW784" i="1" s="1"/>
  <c r="AZ784" i="1" s="1"/>
  <c r="F784" i="1" s="1"/>
  <c r="BC784" i="1" s="1"/>
  <c r="G784" i="1" s="1"/>
  <c r="I784" i="1"/>
  <c r="AV780" i="1"/>
  <c r="AW780" i="1" s="1"/>
  <c r="AZ780" i="1" s="1"/>
  <c r="F780" i="1" s="1"/>
  <c r="BC780" i="1" s="1"/>
  <c r="G780" i="1" s="1"/>
  <c r="I780" i="1"/>
  <c r="BF780" i="1"/>
  <c r="AV767" i="1"/>
  <c r="AW767" i="1" s="1"/>
  <c r="AZ767" i="1" s="1"/>
  <c r="F767" i="1" s="1"/>
  <c r="BC767" i="1" s="1"/>
  <c r="G767" i="1" s="1"/>
  <c r="I767" i="1"/>
  <c r="BF767" i="1"/>
  <c r="BH767" i="1" s="1"/>
  <c r="AV754" i="1"/>
  <c r="AW754" i="1" s="1"/>
  <c r="AZ754" i="1" s="1"/>
  <c r="F754" i="1" s="1"/>
  <c r="BC754" i="1" s="1"/>
  <c r="G754" i="1" s="1"/>
  <c r="I754" i="1"/>
  <c r="AV741" i="1"/>
  <c r="AW741" i="1" s="1"/>
  <c r="AZ741" i="1" s="1"/>
  <c r="F741" i="1" s="1"/>
  <c r="BC741" i="1" s="1"/>
  <c r="G741" i="1" s="1"/>
  <c r="I741" i="1"/>
  <c r="AV728" i="1"/>
  <c r="AW728" i="1" s="1"/>
  <c r="AZ728" i="1" s="1"/>
  <c r="F728" i="1" s="1"/>
  <c r="BC728" i="1" s="1"/>
  <c r="G728" i="1" s="1"/>
  <c r="I728" i="1"/>
  <c r="BF728" i="1"/>
  <c r="BG712" i="1"/>
  <c r="I711" i="1"/>
  <c r="AV711" i="1"/>
  <c r="AW711" i="1" s="1"/>
  <c r="AZ711" i="1" s="1"/>
  <c r="F711" i="1" s="1"/>
  <c r="BC711" i="1" s="1"/>
  <c r="G711" i="1" s="1"/>
  <c r="BE572" i="1"/>
  <c r="BD572" i="1"/>
  <c r="I571" i="1"/>
  <c r="AV571" i="1"/>
  <c r="AW571" i="1" s="1"/>
  <c r="AZ571" i="1" s="1"/>
  <c r="F571" i="1" s="1"/>
  <c r="BC571" i="1" s="1"/>
  <c r="G571" i="1" s="1"/>
  <c r="I570" i="1"/>
  <c r="AV570" i="1"/>
  <c r="AW570" i="1" s="1"/>
  <c r="AZ570" i="1" s="1"/>
  <c r="F570" i="1" s="1"/>
  <c r="BC570" i="1" s="1"/>
  <c r="G570" i="1" s="1"/>
  <c r="BF570" i="1"/>
  <c r="BH570" i="1" s="1"/>
  <c r="E1118" i="1"/>
  <c r="E1115" i="1"/>
  <c r="E1114" i="1"/>
  <c r="E1100" i="1"/>
  <c r="E1088" i="1"/>
  <c r="E1087" i="1"/>
  <c r="E1085" i="1"/>
  <c r="E1075" i="1"/>
  <c r="E1058" i="1"/>
  <c r="AT1029" i="1"/>
  <c r="J1029" i="1" s="1"/>
  <c r="AU1029" i="1" s="1"/>
  <c r="BG868" i="1"/>
  <c r="BG854" i="1"/>
  <c r="BG841" i="1"/>
  <c r="BG827" i="1"/>
  <c r="H797" i="1"/>
  <c r="AV783" i="1"/>
  <c r="AW783" i="1" s="1"/>
  <c r="AZ783" i="1" s="1"/>
  <c r="F783" i="1" s="1"/>
  <c r="BC783" i="1" s="1"/>
  <c r="G783" i="1" s="1"/>
  <c r="I783" i="1"/>
  <c r="BG769" i="1"/>
  <c r="AV753" i="1"/>
  <c r="AW753" i="1" s="1"/>
  <c r="AZ753" i="1" s="1"/>
  <c r="F753" i="1" s="1"/>
  <c r="BC753" i="1" s="1"/>
  <c r="G753" i="1" s="1"/>
  <c r="I753" i="1"/>
  <c r="BF753" i="1"/>
  <c r="BG752" i="1"/>
  <c r="BG739" i="1"/>
  <c r="BH739" i="1"/>
  <c r="BG727" i="1"/>
  <c r="BE638" i="1"/>
  <c r="BD638" i="1"/>
  <c r="BG1016" i="1"/>
  <c r="BF1014" i="1"/>
  <c r="BH1014" i="1" s="1"/>
  <c r="BF1012" i="1"/>
  <c r="BH1012" i="1" s="1"/>
  <c r="BF1001" i="1"/>
  <c r="BH1001" i="1" s="1"/>
  <c r="AT987" i="1"/>
  <c r="J987" i="1" s="1"/>
  <c r="AU987" i="1" s="1"/>
  <c r="BH985" i="1"/>
  <c r="AT983" i="1"/>
  <c r="J983" i="1" s="1"/>
  <c r="AU983" i="1" s="1"/>
  <c r="AT970" i="1"/>
  <c r="J970" i="1" s="1"/>
  <c r="AU970" i="1" s="1"/>
  <c r="BG957" i="1"/>
  <c r="AT957" i="1"/>
  <c r="J957" i="1" s="1"/>
  <c r="AU957" i="1" s="1"/>
  <c r="BH955" i="1"/>
  <c r="BG943" i="1"/>
  <c r="AT943" i="1"/>
  <c r="J943" i="1" s="1"/>
  <c r="AU943" i="1" s="1"/>
  <c r="BH941" i="1"/>
  <c r="BG930" i="1"/>
  <c r="AT930" i="1"/>
  <c r="J930" i="1" s="1"/>
  <c r="AU930" i="1" s="1"/>
  <c r="AT926" i="1"/>
  <c r="J926" i="1" s="1"/>
  <c r="AU926" i="1" s="1"/>
  <c r="BH915" i="1"/>
  <c r="BG913" i="1"/>
  <c r="AT913" i="1"/>
  <c r="J913" i="1" s="1"/>
  <c r="AU913" i="1" s="1"/>
  <c r="BG898" i="1"/>
  <c r="AT898" i="1"/>
  <c r="J898" i="1" s="1"/>
  <c r="AU898" i="1" s="1"/>
  <c r="BG885" i="1"/>
  <c r="AT885" i="1"/>
  <c r="J885" i="1" s="1"/>
  <c r="AU885" i="1" s="1"/>
  <c r="BH883" i="1"/>
  <c r="BG871" i="1"/>
  <c r="AT871" i="1"/>
  <c r="J871" i="1" s="1"/>
  <c r="AU871" i="1" s="1"/>
  <c r="BE825" i="1"/>
  <c r="BD825" i="1"/>
  <c r="H824" i="1"/>
  <c r="BF824" i="1"/>
  <c r="BH824" i="1" s="1"/>
  <c r="BG810" i="1"/>
  <c r="I809" i="1"/>
  <c r="AV809" i="1"/>
  <c r="AW809" i="1" s="1"/>
  <c r="AZ809" i="1" s="1"/>
  <c r="F809" i="1" s="1"/>
  <c r="BC809" i="1" s="1"/>
  <c r="G809" i="1" s="1"/>
  <c r="I796" i="1"/>
  <c r="AV796" i="1"/>
  <c r="AW796" i="1" s="1"/>
  <c r="AZ796" i="1" s="1"/>
  <c r="F796" i="1" s="1"/>
  <c r="BC796" i="1" s="1"/>
  <c r="G796" i="1" s="1"/>
  <c r="AV794" i="1"/>
  <c r="AW794" i="1" s="1"/>
  <c r="AZ794" i="1" s="1"/>
  <c r="F794" i="1" s="1"/>
  <c r="BC794" i="1" s="1"/>
  <c r="G794" i="1" s="1"/>
  <c r="I794" i="1"/>
  <c r="BF794" i="1"/>
  <c r="BG784" i="1"/>
  <c r="AV781" i="1"/>
  <c r="AW781" i="1" s="1"/>
  <c r="AZ781" i="1" s="1"/>
  <c r="F781" i="1" s="1"/>
  <c r="BC781" i="1" s="1"/>
  <c r="G781" i="1" s="1"/>
  <c r="I781" i="1"/>
  <c r="BG780" i="1"/>
  <c r="BH780" i="1"/>
  <c r="AV768" i="1"/>
  <c r="AW768" i="1" s="1"/>
  <c r="AZ768" i="1" s="1"/>
  <c r="F768" i="1" s="1"/>
  <c r="BC768" i="1" s="1"/>
  <c r="G768" i="1" s="1"/>
  <c r="I768" i="1"/>
  <c r="BG767" i="1"/>
  <c r="AV755" i="1"/>
  <c r="AW755" i="1" s="1"/>
  <c r="AZ755" i="1" s="1"/>
  <c r="F755" i="1" s="1"/>
  <c r="BC755" i="1" s="1"/>
  <c r="G755" i="1" s="1"/>
  <c r="I755" i="1"/>
  <c r="BF755" i="1"/>
  <c r="BH755" i="1" s="1"/>
  <c r="BG754" i="1"/>
  <c r="AV742" i="1"/>
  <c r="AW742" i="1" s="1"/>
  <c r="AZ742" i="1" s="1"/>
  <c r="F742" i="1" s="1"/>
  <c r="BC742" i="1" s="1"/>
  <c r="G742" i="1" s="1"/>
  <c r="I742" i="1"/>
  <c r="BF742" i="1"/>
  <c r="BG741" i="1"/>
  <c r="AV738" i="1"/>
  <c r="AW738" i="1" s="1"/>
  <c r="AZ738" i="1" s="1"/>
  <c r="F738" i="1" s="1"/>
  <c r="BC738" i="1" s="1"/>
  <c r="G738" i="1" s="1"/>
  <c r="I738" i="1"/>
  <c r="BG728" i="1"/>
  <c r="BH728" i="1"/>
  <c r="I713" i="1"/>
  <c r="AV713" i="1"/>
  <c r="AW713" i="1" s="1"/>
  <c r="AZ713" i="1" s="1"/>
  <c r="F713" i="1" s="1"/>
  <c r="BC713" i="1" s="1"/>
  <c r="G713" i="1" s="1"/>
  <c r="BE698" i="1"/>
  <c r="BD698" i="1"/>
  <c r="I669" i="1"/>
  <c r="BF669" i="1"/>
  <c r="AV669" i="1"/>
  <c r="AW669" i="1" s="1"/>
  <c r="AZ669" i="1" s="1"/>
  <c r="F669" i="1" s="1"/>
  <c r="BC669" i="1" s="1"/>
  <c r="G669" i="1" s="1"/>
  <c r="BE655" i="1"/>
  <c r="BD655" i="1"/>
  <c r="I626" i="1"/>
  <c r="AV626" i="1"/>
  <c r="AW626" i="1" s="1"/>
  <c r="AZ626" i="1" s="1"/>
  <c r="F626" i="1" s="1"/>
  <c r="BC626" i="1" s="1"/>
  <c r="G626" i="1" s="1"/>
  <c r="BE612" i="1"/>
  <c r="BD612" i="1"/>
  <c r="E1116" i="1"/>
  <c r="E1074" i="1"/>
  <c r="E1073" i="1"/>
  <c r="E1060" i="1"/>
  <c r="AT1046" i="1"/>
  <c r="J1046" i="1" s="1"/>
  <c r="AU1046" i="1" s="1"/>
  <c r="I823" i="1"/>
  <c r="AV823" i="1"/>
  <c r="AW823" i="1" s="1"/>
  <c r="AZ823" i="1" s="1"/>
  <c r="F823" i="1" s="1"/>
  <c r="BC823" i="1" s="1"/>
  <c r="G823" i="1" s="1"/>
  <c r="AT797" i="1"/>
  <c r="J797" i="1" s="1"/>
  <c r="AU797" i="1" s="1"/>
  <c r="BG782" i="1"/>
  <c r="BH782" i="1"/>
  <c r="BG756" i="1"/>
  <c r="AV740" i="1"/>
  <c r="AW740" i="1" s="1"/>
  <c r="AZ740" i="1" s="1"/>
  <c r="F740" i="1" s="1"/>
  <c r="BC740" i="1" s="1"/>
  <c r="G740" i="1" s="1"/>
  <c r="I740" i="1"/>
  <c r="BF740" i="1"/>
  <c r="BE681" i="1"/>
  <c r="BD681" i="1"/>
  <c r="I600" i="1"/>
  <c r="AV600" i="1"/>
  <c r="AW600" i="1" s="1"/>
  <c r="AZ600" i="1" s="1"/>
  <c r="F600" i="1" s="1"/>
  <c r="BC600" i="1" s="1"/>
  <c r="G600" i="1" s="1"/>
  <c r="AV352" i="1"/>
  <c r="AW352" i="1" s="1"/>
  <c r="AZ352" i="1" s="1"/>
  <c r="F352" i="1" s="1"/>
  <c r="BC352" i="1" s="1"/>
  <c r="G352" i="1" s="1"/>
  <c r="I352" i="1"/>
  <c r="AP1057" i="1"/>
  <c r="BF1044" i="1"/>
  <c r="BF1042" i="1"/>
  <c r="BH1042" i="1" s="1"/>
  <c r="BF1016" i="1"/>
  <c r="BH1016" i="1" s="1"/>
  <c r="BG1015" i="1"/>
  <c r="BH1015" i="1" s="1"/>
  <c r="BG1013" i="1"/>
  <c r="BG1002" i="1"/>
  <c r="BG1000" i="1"/>
  <c r="BG999" i="1"/>
  <c r="AT999" i="1"/>
  <c r="J999" i="1" s="1"/>
  <c r="AU999" i="1" s="1"/>
  <c r="BG986" i="1"/>
  <c r="AT986" i="1"/>
  <c r="J986" i="1" s="1"/>
  <c r="AU986" i="1" s="1"/>
  <c r="BG973" i="1"/>
  <c r="AT973" i="1"/>
  <c r="J973" i="1" s="1"/>
  <c r="AU973" i="1" s="1"/>
  <c r="BG969" i="1"/>
  <c r="AT969" i="1"/>
  <c r="J969" i="1" s="1"/>
  <c r="AU969" i="1" s="1"/>
  <c r="BG956" i="1"/>
  <c r="AT956" i="1"/>
  <c r="J956" i="1" s="1"/>
  <c r="AU956" i="1" s="1"/>
  <c r="BG942" i="1"/>
  <c r="AT942" i="1"/>
  <c r="J942" i="1" s="1"/>
  <c r="AU942" i="1" s="1"/>
  <c r="BG929" i="1"/>
  <c r="AT929" i="1"/>
  <c r="J929" i="1" s="1"/>
  <c r="AU929" i="1" s="1"/>
  <c r="BG916" i="1"/>
  <c r="AT916" i="1"/>
  <c r="J916" i="1" s="1"/>
  <c r="AU916" i="1" s="1"/>
  <c r="BG912" i="1"/>
  <c r="AT912" i="1"/>
  <c r="J912" i="1" s="1"/>
  <c r="AU912" i="1" s="1"/>
  <c r="BG897" i="1"/>
  <c r="AT897" i="1"/>
  <c r="J897" i="1" s="1"/>
  <c r="AU897" i="1" s="1"/>
  <c r="BG884" i="1"/>
  <c r="AT884" i="1"/>
  <c r="J884" i="1" s="1"/>
  <c r="AU884" i="1" s="1"/>
  <c r="BB869" i="1"/>
  <c r="H868" i="1"/>
  <c r="E867" i="1"/>
  <c r="AP867" i="1"/>
  <c r="BB855" i="1"/>
  <c r="BF854" i="1"/>
  <c r="BH854" i="1" s="1"/>
  <c r="H854" i="1"/>
  <c r="E853" i="1"/>
  <c r="AP853" i="1"/>
  <c r="BB851" i="1"/>
  <c r="H841" i="1"/>
  <c r="E840" i="1"/>
  <c r="AP840" i="1"/>
  <c r="AT840" i="1" s="1"/>
  <c r="J840" i="1" s="1"/>
  <c r="AU840" i="1" s="1"/>
  <c r="BB838" i="1"/>
  <c r="BF837" i="1"/>
  <c r="BH837" i="1" s="1"/>
  <c r="H837" i="1"/>
  <c r="BF823" i="1"/>
  <c r="BH823" i="1" s="1"/>
  <c r="BG823" i="1"/>
  <c r="I813" i="1"/>
  <c r="AV813" i="1"/>
  <c r="AW813" i="1" s="1"/>
  <c r="AZ813" i="1" s="1"/>
  <c r="F813" i="1" s="1"/>
  <c r="BC813" i="1" s="1"/>
  <c r="G813" i="1" s="1"/>
  <c r="I810" i="1"/>
  <c r="AV810" i="1"/>
  <c r="AW810" i="1" s="1"/>
  <c r="AZ810" i="1" s="1"/>
  <c r="F810" i="1" s="1"/>
  <c r="AV782" i="1"/>
  <c r="AW782" i="1" s="1"/>
  <c r="AZ782" i="1" s="1"/>
  <c r="F782" i="1" s="1"/>
  <c r="BC782" i="1" s="1"/>
  <c r="G782" i="1" s="1"/>
  <c r="I782" i="1"/>
  <c r="BF782" i="1"/>
  <c r="AV769" i="1"/>
  <c r="AW769" i="1" s="1"/>
  <c r="AZ769" i="1" s="1"/>
  <c r="F769" i="1" s="1"/>
  <c r="BC769" i="1" s="1"/>
  <c r="G769" i="1" s="1"/>
  <c r="I769" i="1"/>
  <c r="BF769" i="1"/>
  <c r="BH769" i="1" s="1"/>
  <c r="AV756" i="1"/>
  <c r="AW756" i="1" s="1"/>
  <c r="AZ756" i="1" s="1"/>
  <c r="F756" i="1" s="1"/>
  <c r="BC756" i="1" s="1"/>
  <c r="G756" i="1" s="1"/>
  <c r="I756" i="1"/>
  <c r="AV752" i="1"/>
  <c r="AW752" i="1" s="1"/>
  <c r="AZ752" i="1" s="1"/>
  <c r="F752" i="1" s="1"/>
  <c r="BC752" i="1" s="1"/>
  <c r="G752" i="1" s="1"/>
  <c r="I752" i="1"/>
  <c r="AV739" i="1"/>
  <c r="AW739" i="1" s="1"/>
  <c r="AZ739" i="1" s="1"/>
  <c r="F739" i="1" s="1"/>
  <c r="BC739" i="1" s="1"/>
  <c r="G739" i="1" s="1"/>
  <c r="I739" i="1"/>
  <c r="BF739" i="1"/>
  <c r="AV726" i="1"/>
  <c r="AW726" i="1" s="1"/>
  <c r="AZ726" i="1" s="1"/>
  <c r="F726" i="1" s="1"/>
  <c r="BC726" i="1" s="1"/>
  <c r="G726" i="1" s="1"/>
  <c r="I726" i="1"/>
  <c r="AV583" i="1"/>
  <c r="AW583" i="1" s="1"/>
  <c r="AZ583" i="1" s="1"/>
  <c r="F583" i="1" s="1"/>
  <c r="BC583" i="1" s="1"/>
  <c r="G583" i="1" s="1"/>
  <c r="I583" i="1"/>
  <c r="H726" i="1"/>
  <c r="E725" i="1"/>
  <c r="AP725" i="1"/>
  <c r="BB714" i="1"/>
  <c r="I712" i="1"/>
  <c r="AV712" i="1"/>
  <c r="AW712" i="1" s="1"/>
  <c r="AZ712" i="1" s="1"/>
  <c r="F712" i="1" s="1"/>
  <c r="BC712" i="1" s="1"/>
  <c r="G712" i="1" s="1"/>
  <c r="I697" i="1"/>
  <c r="BF697" i="1"/>
  <c r="BH697" i="1" s="1"/>
  <c r="AV697" i="1"/>
  <c r="AW697" i="1" s="1"/>
  <c r="AZ697" i="1" s="1"/>
  <c r="F697" i="1" s="1"/>
  <c r="BC697" i="1" s="1"/>
  <c r="G697" i="1" s="1"/>
  <c r="I680" i="1"/>
  <c r="AV680" i="1"/>
  <c r="AW680" i="1" s="1"/>
  <c r="AZ680" i="1" s="1"/>
  <c r="F680" i="1" s="1"/>
  <c r="BC680" i="1" s="1"/>
  <c r="G680" i="1" s="1"/>
  <c r="I654" i="1"/>
  <c r="BF654" i="1"/>
  <c r="AV654" i="1"/>
  <c r="AW654" i="1" s="1"/>
  <c r="AZ654" i="1" s="1"/>
  <c r="F654" i="1" s="1"/>
  <c r="BC654" i="1" s="1"/>
  <c r="G654" i="1" s="1"/>
  <c r="I628" i="1"/>
  <c r="AV628" i="1"/>
  <c r="AW628" i="1" s="1"/>
  <c r="AZ628" i="1" s="1"/>
  <c r="F628" i="1" s="1"/>
  <c r="BC628" i="1" s="1"/>
  <c r="G628" i="1" s="1"/>
  <c r="I611" i="1"/>
  <c r="BF611" i="1"/>
  <c r="BH611" i="1" s="1"/>
  <c r="AV611" i="1"/>
  <c r="AW611" i="1" s="1"/>
  <c r="AZ611" i="1" s="1"/>
  <c r="F611" i="1" s="1"/>
  <c r="BC611" i="1" s="1"/>
  <c r="G611" i="1" s="1"/>
  <c r="I585" i="1"/>
  <c r="AV585" i="1"/>
  <c r="AW585" i="1" s="1"/>
  <c r="AZ585" i="1" s="1"/>
  <c r="F585" i="1" s="1"/>
  <c r="BC585" i="1" s="1"/>
  <c r="G585" i="1" s="1"/>
  <c r="H583" i="1"/>
  <c r="BG557" i="1"/>
  <c r="I556" i="1"/>
  <c r="AV556" i="1"/>
  <c r="AW556" i="1" s="1"/>
  <c r="AZ556" i="1" s="1"/>
  <c r="F556" i="1" s="1"/>
  <c r="BC556" i="1" s="1"/>
  <c r="G556" i="1" s="1"/>
  <c r="AV512" i="1"/>
  <c r="AW512" i="1" s="1"/>
  <c r="AZ512" i="1" s="1"/>
  <c r="F512" i="1" s="1"/>
  <c r="BC512" i="1" s="1"/>
  <c r="G512" i="1" s="1"/>
  <c r="I512" i="1"/>
  <c r="BF512" i="1"/>
  <c r="BG866" i="1"/>
  <c r="BG852" i="1"/>
  <c r="BG839" i="1"/>
  <c r="BF825" i="1"/>
  <c r="BH825" i="1" s="1"/>
  <c r="BF812" i="1"/>
  <c r="BH812" i="1" s="1"/>
  <c r="BF798" i="1"/>
  <c r="BH798" i="1" s="1"/>
  <c r="BG794" i="1"/>
  <c r="BH794" i="1"/>
  <c r="BG783" i="1"/>
  <c r="BG781" i="1"/>
  <c r="BG770" i="1"/>
  <c r="BH770" i="1"/>
  <c r="BG768" i="1"/>
  <c r="BG766" i="1"/>
  <c r="BH766" i="1"/>
  <c r="BG755" i="1"/>
  <c r="BG753" i="1"/>
  <c r="BH753" i="1"/>
  <c r="BG742" i="1"/>
  <c r="BH742" i="1"/>
  <c r="BG740" i="1"/>
  <c r="BH740" i="1"/>
  <c r="BG738" i="1"/>
  <c r="BG726" i="1"/>
  <c r="BD714" i="1"/>
  <c r="BE714" i="1"/>
  <c r="H713" i="1"/>
  <c r="BF713" i="1"/>
  <c r="BF711" i="1"/>
  <c r="BD710" i="1"/>
  <c r="I699" i="1"/>
  <c r="AV699" i="1"/>
  <c r="AW699" i="1" s="1"/>
  <c r="AZ699" i="1" s="1"/>
  <c r="F699" i="1" s="1"/>
  <c r="BC699" i="1" s="1"/>
  <c r="G699" i="1" s="1"/>
  <c r="BD683" i="1"/>
  <c r="I682" i="1"/>
  <c r="AV682" i="1"/>
  <c r="AW682" i="1" s="1"/>
  <c r="AZ682" i="1" s="1"/>
  <c r="F682" i="1" s="1"/>
  <c r="BC682" i="1" s="1"/>
  <c r="G682" i="1" s="1"/>
  <c r="BD666" i="1"/>
  <c r="I656" i="1"/>
  <c r="AV656" i="1"/>
  <c r="AW656" i="1" s="1"/>
  <c r="AZ656" i="1" s="1"/>
  <c r="F656" i="1" s="1"/>
  <c r="BC656" i="1" s="1"/>
  <c r="G656" i="1" s="1"/>
  <c r="BD640" i="1"/>
  <c r="I639" i="1"/>
  <c r="AV639" i="1"/>
  <c r="AW639" i="1" s="1"/>
  <c r="AZ639" i="1" s="1"/>
  <c r="F639" i="1" s="1"/>
  <c r="BC639" i="1" s="1"/>
  <c r="G639" i="1" s="1"/>
  <c r="BD614" i="1"/>
  <c r="I613" i="1"/>
  <c r="AV613" i="1"/>
  <c r="AW613" i="1" s="1"/>
  <c r="AZ613" i="1" s="1"/>
  <c r="F613" i="1" s="1"/>
  <c r="BC613" i="1" s="1"/>
  <c r="G613" i="1" s="1"/>
  <c r="BD597" i="1"/>
  <c r="I596" i="1"/>
  <c r="AV596" i="1"/>
  <c r="AW596" i="1" s="1"/>
  <c r="AZ596" i="1" s="1"/>
  <c r="F596" i="1" s="1"/>
  <c r="BC596" i="1" s="1"/>
  <c r="G596" i="1" s="1"/>
  <c r="I558" i="1"/>
  <c r="AV558" i="1"/>
  <c r="AW558" i="1" s="1"/>
  <c r="AZ558" i="1" s="1"/>
  <c r="F558" i="1" s="1"/>
  <c r="BC558" i="1" s="1"/>
  <c r="G558" i="1" s="1"/>
  <c r="BG541" i="1"/>
  <c r="BE540" i="1"/>
  <c r="BD540" i="1"/>
  <c r="AV514" i="1"/>
  <c r="AW514" i="1" s="1"/>
  <c r="AZ514" i="1" s="1"/>
  <c r="F514" i="1" s="1"/>
  <c r="BC514" i="1" s="1"/>
  <c r="G514" i="1" s="1"/>
  <c r="I514" i="1"/>
  <c r="BH869" i="1"/>
  <c r="BH855" i="1"/>
  <c r="BH851" i="1"/>
  <c r="BH838" i="1"/>
  <c r="BF826" i="1"/>
  <c r="BH826" i="1" s="1"/>
  <c r="BG826" i="1"/>
  <c r="BG813" i="1"/>
  <c r="BF809" i="1"/>
  <c r="BH809" i="1" s="1"/>
  <c r="BG809" i="1"/>
  <c r="BF795" i="1"/>
  <c r="BH795" i="1" s="1"/>
  <c r="BG795" i="1"/>
  <c r="BB727" i="1"/>
  <c r="I724" i="1"/>
  <c r="AV724" i="1"/>
  <c r="AW724" i="1" s="1"/>
  <c r="AZ724" i="1" s="1"/>
  <c r="F724" i="1" s="1"/>
  <c r="BC724" i="1" s="1"/>
  <c r="G724" i="1" s="1"/>
  <c r="BF714" i="1"/>
  <c r="I714" i="1"/>
  <c r="BD694" i="1"/>
  <c r="I684" i="1"/>
  <c r="BF684" i="1"/>
  <c r="BH684" i="1" s="1"/>
  <c r="AV684" i="1"/>
  <c r="AW684" i="1" s="1"/>
  <c r="AZ684" i="1" s="1"/>
  <c r="F684" i="1" s="1"/>
  <c r="BC684" i="1" s="1"/>
  <c r="G684" i="1" s="1"/>
  <c r="BD668" i="1"/>
  <c r="I667" i="1"/>
  <c r="BF667" i="1"/>
  <c r="BH667" i="1" s="1"/>
  <c r="AV667" i="1"/>
  <c r="AW667" i="1" s="1"/>
  <c r="AZ667" i="1" s="1"/>
  <c r="F667" i="1" s="1"/>
  <c r="BC667" i="1" s="1"/>
  <c r="G667" i="1" s="1"/>
  <c r="BD642" i="1"/>
  <c r="I641" i="1"/>
  <c r="BF641" i="1"/>
  <c r="BH641" i="1" s="1"/>
  <c r="AV641" i="1"/>
  <c r="AW641" i="1" s="1"/>
  <c r="AZ641" i="1" s="1"/>
  <c r="F641" i="1" s="1"/>
  <c r="BC641" i="1" s="1"/>
  <c r="G641" i="1" s="1"/>
  <c r="BD625" i="1"/>
  <c r="I624" i="1"/>
  <c r="BF624" i="1"/>
  <c r="BH624" i="1" s="1"/>
  <c r="AV624" i="1"/>
  <c r="AW624" i="1" s="1"/>
  <c r="AZ624" i="1" s="1"/>
  <c r="F624" i="1" s="1"/>
  <c r="BC624" i="1" s="1"/>
  <c r="G624" i="1" s="1"/>
  <c r="BD599" i="1"/>
  <c r="I598" i="1"/>
  <c r="BF598" i="1"/>
  <c r="BH598" i="1" s="1"/>
  <c r="AV598" i="1"/>
  <c r="AW598" i="1" s="1"/>
  <c r="AZ598" i="1" s="1"/>
  <c r="F598" i="1" s="1"/>
  <c r="BC598" i="1" s="1"/>
  <c r="G598" i="1" s="1"/>
  <c r="BE568" i="1"/>
  <c r="BD568" i="1"/>
  <c r="I554" i="1"/>
  <c r="AV554" i="1"/>
  <c r="AW554" i="1" s="1"/>
  <c r="AZ554" i="1" s="1"/>
  <c r="F554" i="1" s="1"/>
  <c r="BC554" i="1" s="1"/>
  <c r="G554" i="1" s="1"/>
  <c r="I542" i="1"/>
  <c r="AV542" i="1"/>
  <c r="AW542" i="1" s="1"/>
  <c r="AZ542" i="1" s="1"/>
  <c r="F542" i="1" s="1"/>
  <c r="BC542" i="1" s="1"/>
  <c r="G542" i="1" s="1"/>
  <c r="AP727" i="1"/>
  <c r="AT727" i="1" s="1"/>
  <c r="J727" i="1" s="1"/>
  <c r="AU727" i="1" s="1"/>
  <c r="BG713" i="1"/>
  <c r="BG710" i="1"/>
  <c r="BG698" i="1"/>
  <c r="BG696" i="1"/>
  <c r="BG694" i="1"/>
  <c r="BG683" i="1"/>
  <c r="BG681" i="1"/>
  <c r="BG670" i="1"/>
  <c r="BG668" i="1"/>
  <c r="BG666" i="1"/>
  <c r="BG655" i="1"/>
  <c r="BG653" i="1"/>
  <c r="BG642" i="1"/>
  <c r="BG640" i="1"/>
  <c r="BG638" i="1"/>
  <c r="BG627" i="1"/>
  <c r="BG625" i="1"/>
  <c r="BG614" i="1"/>
  <c r="BG612" i="1"/>
  <c r="BG610" i="1"/>
  <c r="BG599" i="1"/>
  <c r="BG597" i="1"/>
  <c r="BG586" i="1"/>
  <c r="BG583" i="1"/>
  <c r="I572" i="1"/>
  <c r="BF572" i="1"/>
  <c r="BH572" i="1" s="1"/>
  <c r="H571" i="1"/>
  <c r="BF571" i="1"/>
  <c r="BH571" i="1" s="1"/>
  <c r="I557" i="1"/>
  <c r="AV557" i="1"/>
  <c r="AW557" i="1" s="1"/>
  <c r="AZ557" i="1" s="1"/>
  <c r="F557" i="1" s="1"/>
  <c r="BC557" i="1" s="1"/>
  <c r="G557" i="1" s="1"/>
  <c r="BG544" i="1"/>
  <c r="I543" i="1"/>
  <c r="AV543" i="1"/>
  <c r="AW543" i="1" s="1"/>
  <c r="AZ543" i="1" s="1"/>
  <c r="F543" i="1" s="1"/>
  <c r="BC543" i="1" s="1"/>
  <c r="G543" i="1" s="1"/>
  <c r="BG530" i="1"/>
  <c r="BE529" i="1"/>
  <c r="BD529" i="1"/>
  <c r="BG724" i="1"/>
  <c r="H711" i="1"/>
  <c r="I710" i="1"/>
  <c r="BF710" i="1"/>
  <c r="BH710" i="1" s="1"/>
  <c r="I698" i="1"/>
  <c r="BF698" i="1"/>
  <c r="I696" i="1"/>
  <c r="BF696" i="1"/>
  <c r="BH696" i="1" s="1"/>
  <c r="I694" i="1"/>
  <c r="BF694" i="1"/>
  <c r="I683" i="1"/>
  <c r="BF683" i="1"/>
  <c r="BH683" i="1" s="1"/>
  <c r="I681" i="1"/>
  <c r="BF681" i="1"/>
  <c r="I670" i="1"/>
  <c r="BF670" i="1"/>
  <c r="BH670" i="1" s="1"/>
  <c r="I668" i="1"/>
  <c r="BF668" i="1"/>
  <c r="I666" i="1"/>
  <c r="BF666" i="1"/>
  <c r="BH666" i="1" s="1"/>
  <c r="I655" i="1"/>
  <c r="BF655" i="1"/>
  <c r="I653" i="1"/>
  <c r="BF653" i="1"/>
  <c r="BH653" i="1" s="1"/>
  <c r="I642" i="1"/>
  <c r="BF642" i="1"/>
  <c r="I640" i="1"/>
  <c r="BF640" i="1"/>
  <c r="BH640" i="1" s="1"/>
  <c r="I638" i="1"/>
  <c r="BF638" i="1"/>
  <c r="I627" i="1"/>
  <c r="BF627" i="1"/>
  <c r="BH627" i="1" s="1"/>
  <c r="I625" i="1"/>
  <c r="BF625" i="1"/>
  <c r="I614" i="1"/>
  <c r="BF614" i="1"/>
  <c r="BH614" i="1" s="1"/>
  <c r="I612" i="1"/>
  <c r="BF612" i="1"/>
  <c r="I610" i="1"/>
  <c r="BF610" i="1"/>
  <c r="BH610" i="1" s="1"/>
  <c r="I599" i="1"/>
  <c r="BF599" i="1"/>
  <c r="I597" i="1"/>
  <c r="BF597" i="1"/>
  <c r="BH597" i="1" s="1"/>
  <c r="I586" i="1"/>
  <c r="BF586" i="1"/>
  <c r="I582" i="1"/>
  <c r="BF582" i="1"/>
  <c r="BH582" i="1" s="1"/>
  <c r="AV582" i="1"/>
  <c r="AW582" i="1" s="1"/>
  <c r="AZ582" i="1" s="1"/>
  <c r="F582" i="1" s="1"/>
  <c r="BC582" i="1" s="1"/>
  <c r="G582" i="1" s="1"/>
  <c r="I568" i="1"/>
  <c r="BF568" i="1"/>
  <c r="H558" i="1"/>
  <c r="BE555" i="1"/>
  <c r="BD555" i="1"/>
  <c r="I544" i="1"/>
  <c r="AV544" i="1"/>
  <c r="AW544" i="1" s="1"/>
  <c r="AZ544" i="1" s="1"/>
  <c r="F544" i="1" s="1"/>
  <c r="BG528" i="1"/>
  <c r="BE527" i="1"/>
  <c r="BD527" i="1"/>
  <c r="E383" i="1"/>
  <c r="AP383" i="1"/>
  <c r="BH714" i="1"/>
  <c r="BG711" i="1"/>
  <c r="BG699" i="1"/>
  <c r="BH698" i="1"/>
  <c r="BG697" i="1"/>
  <c r="BG695" i="1"/>
  <c r="BH694" i="1"/>
  <c r="BG684" i="1"/>
  <c r="BG682" i="1"/>
  <c r="BH681" i="1"/>
  <c r="BG680" i="1"/>
  <c r="BG669" i="1"/>
  <c r="BH668" i="1"/>
  <c r="BG667" i="1"/>
  <c r="BG656" i="1"/>
  <c r="BH655" i="1"/>
  <c r="BG654" i="1"/>
  <c r="BG652" i="1"/>
  <c r="BH642" i="1"/>
  <c r="BG641" i="1"/>
  <c r="BG639" i="1"/>
  <c r="BH638" i="1"/>
  <c r="BG628" i="1"/>
  <c r="BG626" i="1"/>
  <c r="BH625" i="1"/>
  <c r="BG624" i="1"/>
  <c r="BG613" i="1"/>
  <c r="BH612" i="1"/>
  <c r="BG611" i="1"/>
  <c r="BG600" i="1"/>
  <c r="BH599" i="1"/>
  <c r="BG598" i="1"/>
  <c r="BG596" i="1"/>
  <c r="BH586" i="1"/>
  <c r="BG585" i="1"/>
  <c r="BG584" i="1"/>
  <c r="BG570" i="1"/>
  <c r="I569" i="1"/>
  <c r="AV569" i="1"/>
  <c r="AW569" i="1" s="1"/>
  <c r="AZ569" i="1" s="1"/>
  <c r="F569" i="1" s="1"/>
  <c r="BC569" i="1" s="1"/>
  <c r="G569" i="1" s="1"/>
  <c r="BF557" i="1"/>
  <c r="BH557" i="1" s="1"/>
  <c r="I555" i="1"/>
  <c r="BF555" i="1"/>
  <c r="H554" i="1"/>
  <c r="BF554" i="1"/>
  <c r="BH554" i="1" s="1"/>
  <c r="BG526" i="1"/>
  <c r="BE525" i="1"/>
  <c r="BD525" i="1"/>
  <c r="AP584" i="1"/>
  <c r="AT584" i="1" s="1"/>
  <c r="J584" i="1" s="1"/>
  <c r="AU584" i="1" s="1"/>
  <c r="BG571" i="1"/>
  <c r="BH568" i="1"/>
  <c r="BG558" i="1"/>
  <c r="BH555" i="1"/>
  <c r="BG554" i="1"/>
  <c r="I530" i="1"/>
  <c r="I528" i="1"/>
  <c r="BF528" i="1"/>
  <c r="BH528" i="1" s="1"/>
  <c r="I526" i="1"/>
  <c r="AP515" i="1"/>
  <c r="E515" i="1"/>
  <c r="AP513" i="1"/>
  <c r="E513" i="1"/>
  <c r="AP511" i="1"/>
  <c r="E511" i="1"/>
  <c r="AT515" i="1"/>
  <c r="J515" i="1" s="1"/>
  <c r="AU515" i="1" s="1"/>
  <c r="BG514" i="1"/>
  <c r="AT513" i="1"/>
  <c r="J513" i="1" s="1"/>
  <c r="AU513" i="1" s="1"/>
  <c r="BG512" i="1"/>
  <c r="BH512" i="1" s="1"/>
  <c r="AT511" i="1"/>
  <c r="J511" i="1" s="1"/>
  <c r="AU511" i="1" s="1"/>
  <c r="AV369" i="1"/>
  <c r="AW369" i="1" s="1"/>
  <c r="AZ369" i="1" s="1"/>
  <c r="F369" i="1" s="1"/>
  <c r="BC369" i="1" s="1"/>
  <c r="G369" i="1" s="1"/>
  <c r="I369" i="1"/>
  <c r="BG582" i="1"/>
  <c r="BF569" i="1"/>
  <c r="BG569" i="1"/>
  <c r="BF556" i="1"/>
  <c r="BG556" i="1"/>
  <c r="BG543" i="1"/>
  <c r="AV541" i="1"/>
  <c r="AW541" i="1" s="1"/>
  <c r="AZ541" i="1" s="1"/>
  <c r="F541" i="1" s="1"/>
  <c r="I540" i="1"/>
  <c r="BF540" i="1"/>
  <c r="BH540" i="1" s="1"/>
  <c r="AV530" i="1"/>
  <c r="AW530" i="1" s="1"/>
  <c r="AZ530" i="1" s="1"/>
  <c r="F530" i="1" s="1"/>
  <c r="BC530" i="1" s="1"/>
  <c r="G530" i="1" s="1"/>
  <c r="I529" i="1"/>
  <c r="BF529" i="1"/>
  <c r="BH529" i="1" s="1"/>
  <c r="AV528" i="1"/>
  <c r="AW528" i="1" s="1"/>
  <c r="AZ528" i="1" s="1"/>
  <c r="F528" i="1" s="1"/>
  <c r="BC528" i="1" s="1"/>
  <c r="G528" i="1" s="1"/>
  <c r="I527" i="1"/>
  <c r="BF527" i="1"/>
  <c r="BH527" i="1" s="1"/>
  <c r="AV526" i="1"/>
  <c r="AW526" i="1" s="1"/>
  <c r="AZ526" i="1" s="1"/>
  <c r="F526" i="1" s="1"/>
  <c r="BC526" i="1" s="1"/>
  <c r="G526" i="1" s="1"/>
  <c r="I525" i="1"/>
  <c r="BF525" i="1"/>
  <c r="BH525" i="1" s="1"/>
  <c r="H501" i="1"/>
  <c r="E501" i="1"/>
  <c r="H500" i="1"/>
  <c r="E500" i="1"/>
  <c r="H499" i="1"/>
  <c r="E499" i="1"/>
  <c r="H498" i="1"/>
  <c r="E498" i="1"/>
  <c r="H497" i="1"/>
  <c r="E497" i="1"/>
  <c r="H496" i="1"/>
  <c r="E496" i="1"/>
  <c r="H486" i="1"/>
  <c r="E486" i="1"/>
  <c r="H485" i="1"/>
  <c r="E485" i="1"/>
  <c r="H484" i="1"/>
  <c r="E484" i="1"/>
  <c r="H483" i="1"/>
  <c r="E483" i="1"/>
  <c r="E482" i="1"/>
  <c r="AP482" i="1"/>
  <c r="AT383" i="1"/>
  <c r="J383" i="1" s="1"/>
  <c r="AU383" i="1" s="1"/>
  <c r="BB382" i="1"/>
  <c r="AV381" i="1"/>
  <c r="AW381" i="1" s="1"/>
  <c r="AZ381" i="1" s="1"/>
  <c r="F381" i="1" s="1"/>
  <c r="BC381" i="1" s="1"/>
  <c r="G381" i="1" s="1"/>
  <c r="I381" i="1"/>
  <c r="AV368" i="1"/>
  <c r="AW368" i="1" s="1"/>
  <c r="AZ368" i="1" s="1"/>
  <c r="F368" i="1" s="1"/>
  <c r="BC368" i="1" s="1"/>
  <c r="G368" i="1" s="1"/>
  <c r="I368" i="1"/>
  <c r="AV355" i="1"/>
  <c r="AW355" i="1" s="1"/>
  <c r="AZ355" i="1" s="1"/>
  <c r="F355" i="1" s="1"/>
  <c r="BC355" i="1" s="1"/>
  <c r="G355" i="1" s="1"/>
  <c r="I355" i="1"/>
  <c r="AV342" i="1"/>
  <c r="AW342" i="1" s="1"/>
  <c r="AZ342" i="1" s="1"/>
  <c r="F342" i="1" s="1"/>
  <c r="BC342" i="1" s="1"/>
  <c r="G342" i="1" s="1"/>
  <c r="I342" i="1"/>
  <c r="BG340" i="1"/>
  <c r="BG339" i="1"/>
  <c r="BG338" i="1"/>
  <c r="BG328" i="1"/>
  <c r="BG327" i="1"/>
  <c r="BG326" i="1"/>
  <c r="BG325" i="1"/>
  <c r="BG324" i="1"/>
  <c r="AT314" i="1"/>
  <c r="J314" i="1" s="1"/>
  <c r="AU314" i="1" s="1"/>
  <c r="I310" i="1"/>
  <c r="BF310" i="1"/>
  <c r="AV310" i="1"/>
  <c r="AW310" i="1" s="1"/>
  <c r="AZ310" i="1" s="1"/>
  <c r="F310" i="1" s="1"/>
  <c r="BC310" i="1" s="1"/>
  <c r="G310" i="1" s="1"/>
  <c r="BE285" i="1"/>
  <c r="BD285" i="1"/>
  <c r="AT501" i="1"/>
  <c r="J501" i="1" s="1"/>
  <c r="AU501" i="1" s="1"/>
  <c r="AT500" i="1"/>
  <c r="J500" i="1" s="1"/>
  <c r="AU500" i="1" s="1"/>
  <c r="AT499" i="1"/>
  <c r="J499" i="1" s="1"/>
  <c r="AU499" i="1" s="1"/>
  <c r="AT498" i="1"/>
  <c r="J498" i="1" s="1"/>
  <c r="AU498" i="1" s="1"/>
  <c r="AT497" i="1"/>
  <c r="J497" i="1" s="1"/>
  <c r="AU497" i="1" s="1"/>
  <c r="AT496" i="1"/>
  <c r="J496" i="1" s="1"/>
  <c r="AU496" i="1" s="1"/>
  <c r="AT486" i="1"/>
  <c r="J486" i="1" s="1"/>
  <c r="AU486" i="1" s="1"/>
  <c r="AT485" i="1"/>
  <c r="J485" i="1" s="1"/>
  <c r="AU485" i="1" s="1"/>
  <c r="AT484" i="1"/>
  <c r="J484" i="1" s="1"/>
  <c r="AU484" i="1" s="1"/>
  <c r="AT483" i="1"/>
  <c r="J483" i="1" s="1"/>
  <c r="AU483" i="1" s="1"/>
  <c r="H384" i="1"/>
  <c r="AV380" i="1"/>
  <c r="AW380" i="1" s="1"/>
  <c r="AZ380" i="1" s="1"/>
  <c r="F380" i="1" s="1"/>
  <c r="BC380" i="1" s="1"/>
  <c r="I380" i="1"/>
  <c r="AV367" i="1"/>
  <c r="AW367" i="1" s="1"/>
  <c r="AZ367" i="1" s="1"/>
  <c r="F367" i="1" s="1"/>
  <c r="BC367" i="1" s="1"/>
  <c r="I367" i="1"/>
  <c r="AV354" i="1"/>
  <c r="AW354" i="1" s="1"/>
  <c r="AZ354" i="1" s="1"/>
  <c r="F354" i="1" s="1"/>
  <c r="BC354" i="1" s="1"/>
  <c r="G354" i="1" s="1"/>
  <c r="I354" i="1"/>
  <c r="AT471" i="1"/>
  <c r="J471" i="1" s="1"/>
  <c r="AU471" i="1" s="1"/>
  <c r="AT469" i="1"/>
  <c r="J469" i="1" s="1"/>
  <c r="AU469" i="1" s="1"/>
  <c r="AT467" i="1"/>
  <c r="J467" i="1" s="1"/>
  <c r="AU467" i="1" s="1"/>
  <c r="AT456" i="1"/>
  <c r="J456" i="1" s="1"/>
  <c r="AU456" i="1" s="1"/>
  <c r="AT454" i="1"/>
  <c r="J454" i="1" s="1"/>
  <c r="AU454" i="1" s="1"/>
  <c r="AT443" i="1"/>
  <c r="J443" i="1" s="1"/>
  <c r="AU443" i="1" s="1"/>
  <c r="AT441" i="1"/>
  <c r="J441" i="1" s="1"/>
  <c r="AU441" i="1" s="1"/>
  <c r="AT439" i="1"/>
  <c r="J439" i="1" s="1"/>
  <c r="AU439" i="1" s="1"/>
  <c r="AT428" i="1"/>
  <c r="J428" i="1" s="1"/>
  <c r="AU428" i="1" s="1"/>
  <c r="AT426" i="1"/>
  <c r="J426" i="1" s="1"/>
  <c r="AU426" i="1" s="1"/>
  <c r="AT424" i="1"/>
  <c r="J424" i="1" s="1"/>
  <c r="AU424" i="1" s="1"/>
  <c r="AT413" i="1"/>
  <c r="J413" i="1" s="1"/>
  <c r="AU413" i="1" s="1"/>
  <c r="AT411" i="1"/>
  <c r="J411" i="1" s="1"/>
  <c r="AU411" i="1" s="1"/>
  <c r="AT409" i="1"/>
  <c r="J409" i="1" s="1"/>
  <c r="AU409" i="1" s="1"/>
  <c r="AT398" i="1"/>
  <c r="J398" i="1" s="1"/>
  <c r="AU398" i="1" s="1"/>
  <c r="AT396" i="1"/>
  <c r="J396" i="1" s="1"/>
  <c r="AU396" i="1" s="1"/>
  <c r="AT385" i="1"/>
  <c r="J385" i="1" s="1"/>
  <c r="AU385" i="1" s="1"/>
  <c r="AT384" i="1"/>
  <c r="J384" i="1" s="1"/>
  <c r="AU384" i="1" s="1"/>
  <c r="AT382" i="1"/>
  <c r="J382" i="1" s="1"/>
  <c r="AU382" i="1" s="1"/>
  <c r="AV370" i="1"/>
  <c r="AW370" i="1" s="1"/>
  <c r="AZ370" i="1" s="1"/>
  <c r="F370" i="1" s="1"/>
  <c r="BC370" i="1" s="1"/>
  <c r="G370" i="1" s="1"/>
  <c r="I370" i="1"/>
  <c r="AV366" i="1"/>
  <c r="AW366" i="1" s="1"/>
  <c r="AZ366" i="1" s="1"/>
  <c r="F366" i="1" s="1"/>
  <c r="BC366" i="1" s="1"/>
  <c r="G366" i="1" s="1"/>
  <c r="I366" i="1"/>
  <c r="AV353" i="1"/>
  <c r="AW353" i="1" s="1"/>
  <c r="AZ353" i="1" s="1"/>
  <c r="F353" i="1" s="1"/>
  <c r="BC353" i="1" s="1"/>
  <c r="G353" i="1" s="1"/>
  <c r="I353" i="1"/>
  <c r="E382" i="1"/>
  <c r="H381" i="1"/>
  <c r="BF381" i="1"/>
  <c r="E381" i="1"/>
  <c r="H380" i="1"/>
  <c r="E380" i="1"/>
  <c r="H370" i="1"/>
  <c r="E370" i="1"/>
  <c r="H369" i="1"/>
  <c r="E369" i="1"/>
  <c r="H368" i="1"/>
  <c r="BF368" i="1"/>
  <c r="E368" i="1"/>
  <c r="H367" i="1"/>
  <c r="BF367" i="1"/>
  <c r="E367" i="1"/>
  <c r="H366" i="1"/>
  <c r="BF366" i="1"/>
  <c r="BH366" i="1" s="1"/>
  <c r="H356" i="1"/>
  <c r="BF356" i="1"/>
  <c r="BH356" i="1" s="1"/>
  <c r="H355" i="1"/>
  <c r="H354" i="1"/>
  <c r="BF354" i="1"/>
  <c r="BH354" i="1" s="1"/>
  <c r="H353" i="1"/>
  <c r="H352" i="1"/>
  <c r="BF352" i="1"/>
  <c r="BH352" i="1" s="1"/>
  <c r="H342" i="1"/>
  <c r="BF342" i="1"/>
  <c r="BH342" i="1" s="1"/>
  <c r="E341" i="1"/>
  <c r="AP341" i="1"/>
  <c r="AT341" i="1" s="1"/>
  <c r="J341" i="1" s="1"/>
  <c r="AU341" i="1" s="1"/>
  <c r="BG314" i="1"/>
  <c r="I311" i="1"/>
  <c r="AV311" i="1"/>
  <c r="AW311" i="1" s="1"/>
  <c r="AZ311" i="1" s="1"/>
  <c r="F311" i="1" s="1"/>
  <c r="BC311" i="1" s="1"/>
  <c r="G311" i="1" s="1"/>
  <c r="I300" i="1"/>
  <c r="AV300" i="1"/>
  <c r="AW300" i="1" s="1"/>
  <c r="AZ300" i="1" s="1"/>
  <c r="F300" i="1" s="1"/>
  <c r="BC300" i="1" s="1"/>
  <c r="G300" i="1" s="1"/>
  <c r="I299" i="1"/>
  <c r="AV299" i="1"/>
  <c r="AW299" i="1" s="1"/>
  <c r="AZ299" i="1" s="1"/>
  <c r="F299" i="1" s="1"/>
  <c r="BC299" i="1" s="1"/>
  <c r="G299" i="1" s="1"/>
  <c r="BE296" i="1"/>
  <c r="BD296" i="1"/>
  <c r="AP471" i="1"/>
  <c r="AP470" i="1"/>
  <c r="AP469" i="1"/>
  <c r="AP468" i="1"/>
  <c r="AT468" i="1" s="1"/>
  <c r="J468" i="1" s="1"/>
  <c r="AU468" i="1" s="1"/>
  <c r="AP467" i="1"/>
  <c r="AP457" i="1"/>
  <c r="AP456" i="1"/>
  <c r="AP455" i="1"/>
  <c r="AT455" i="1" s="1"/>
  <c r="J455" i="1" s="1"/>
  <c r="AU455" i="1" s="1"/>
  <c r="AP454" i="1"/>
  <c r="AP453" i="1"/>
  <c r="AP443" i="1"/>
  <c r="AP442" i="1"/>
  <c r="AT442" i="1" s="1"/>
  <c r="J442" i="1" s="1"/>
  <c r="AU442" i="1" s="1"/>
  <c r="AP441" i="1"/>
  <c r="AP440" i="1"/>
  <c r="AP439" i="1"/>
  <c r="AP438" i="1"/>
  <c r="AT438" i="1" s="1"/>
  <c r="J438" i="1" s="1"/>
  <c r="AU438" i="1" s="1"/>
  <c r="AP428" i="1"/>
  <c r="AP427" i="1"/>
  <c r="AP426" i="1"/>
  <c r="AP425" i="1"/>
  <c r="AP424" i="1"/>
  <c r="AP414" i="1"/>
  <c r="AP413" i="1"/>
  <c r="AP412" i="1"/>
  <c r="AT412" i="1" s="1"/>
  <c r="J412" i="1" s="1"/>
  <c r="AU412" i="1" s="1"/>
  <c r="AP411" i="1"/>
  <c r="AP410" i="1"/>
  <c r="AP409" i="1"/>
  <c r="AP399" i="1"/>
  <c r="AT399" i="1" s="1"/>
  <c r="J399" i="1" s="1"/>
  <c r="AU399" i="1" s="1"/>
  <c r="AP398" i="1"/>
  <c r="AP397" i="1"/>
  <c r="AP396" i="1"/>
  <c r="AP395" i="1"/>
  <c r="AT395" i="1" s="1"/>
  <c r="J395" i="1" s="1"/>
  <c r="AU395" i="1" s="1"/>
  <c r="AP385" i="1"/>
  <c r="BB356" i="1"/>
  <c r="BB355" i="1"/>
  <c r="BB354" i="1"/>
  <c r="BB353" i="1"/>
  <c r="BB352" i="1"/>
  <c r="BB342" i="1"/>
  <c r="BB341" i="1"/>
  <c r="AT340" i="1"/>
  <c r="J340" i="1" s="1"/>
  <c r="AU340" i="1" s="1"/>
  <c r="AT328" i="1"/>
  <c r="J328" i="1" s="1"/>
  <c r="AU328" i="1" s="1"/>
  <c r="AT327" i="1"/>
  <c r="J327" i="1" s="1"/>
  <c r="AU327" i="1" s="1"/>
  <c r="AT324" i="1"/>
  <c r="J324" i="1" s="1"/>
  <c r="AU324" i="1" s="1"/>
  <c r="I313" i="1"/>
  <c r="AV313" i="1"/>
  <c r="AW313" i="1" s="1"/>
  <c r="AZ313" i="1" s="1"/>
  <c r="F313" i="1" s="1"/>
  <c r="BC313" i="1" s="1"/>
  <c r="G313" i="1" s="1"/>
  <c r="I312" i="1"/>
  <c r="AV312" i="1"/>
  <c r="AW312" i="1" s="1"/>
  <c r="AZ312" i="1" s="1"/>
  <c r="F312" i="1" s="1"/>
  <c r="BC312" i="1" s="1"/>
  <c r="G312" i="1" s="1"/>
  <c r="I298" i="1"/>
  <c r="AV298" i="1"/>
  <c r="AW298" i="1" s="1"/>
  <c r="AZ298" i="1" s="1"/>
  <c r="F298" i="1" s="1"/>
  <c r="BC298" i="1" s="1"/>
  <c r="G298" i="1" s="1"/>
  <c r="BH285" i="1"/>
  <c r="BE283" i="1"/>
  <c r="BD283" i="1"/>
  <c r="BG356" i="1"/>
  <c r="BG355" i="1"/>
  <c r="BG354" i="1"/>
  <c r="BG353" i="1"/>
  <c r="BG352" i="1"/>
  <c r="BG342" i="1"/>
  <c r="BH283" i="1"/>
  <c r="BE281" i="1"/>
  <c r="BD281" i="1"/>
  <c r="AP340" i="1"/>
  <c r="AP339" i="1"/>
  <c r="AP338" i="1"/>
  <c r="AT338" i="1" s="1"/>
  <c r="J338" i="1" s="1"/>
  <c r="AU338" i="1" s="1"/>
  <c r="AP328" i="1"/>
  <c r="AP327" i="1"/>
  <c r="AP326" i="1"/>
  <c r="AP325" i="1"/>
  <c r="AT325" i="1" s="1"/>
  <c r="J325" i="1" s="1"/>
  <c r="AU325" i="1" s="1"/>
  <c r="AP324" i="1"/>
  <c r="BG311" i="1"/>
  <c r="BF298" i="1"/>
  <c r="BH298" i="1" s="1"/>
  <c r="BG298" i="1"/>
  <c r="BG297" i="1"/>
  <c r="BG286" i="1"/>
  <c r="BG284" i="1"/>
  <c r="BG282" i="1"/>
  <c r="BG271" i="1"/>
  <c r="BG268" i="1"/>
  <c r="BG266" i="1"/>
  <c r="BG254" i="1"/>
  <c r="BH254" i="1"/>
  <c r="BG252" i="1"/>
  <c r="BG241" i="1"/>
  <c r="BG239" i="1"/>
  <c r="I237" i="1"/>
  <c r="AV237" i="1"/>
  <c r="AW237" i="1" s="1"/>
  <c r="AZ237" i="1" s="1"/>
  <c r="F237" i="1" s="1"/>
  <c r="BC237" i="1" s="1"/>
  <c r="G237" i="1" s="1"/>
  <c r="I227" i="1"/>
  <c r="AV227" i="1"/>
  <c r="AW227" i="1" s="1"/>
  <c r="AZ227" i="1" s="1"/>
  <c r="F227" i="1" s="1"/>
  <c r="BC227" i="1" s="1"/>
  <c r="G227" i="1" s="1"/>
  <c r="I222" i="1"/>
  <c r="AV222" i="1"/>
  <c r="AW222" i="1" s="1"/>
  <c r="AZ222" i="1" s="1"/>
  <c r="F222" i="1" s="1"/>
  <c r="BC222" i="1" s="1"/>
  <c r="G222" i="1" s="1"/>
  <c r="BF222" i="1"/>
  <c r="BH222" i="1" s="1"/>
  <c r="I297" i="1"/>
  <c r="I286" i="1"/>
  <c r="I284" i="1"/>
  <c r="BF282" i="1"/>
  <c r="BH282" i="1" s="1"/>
  <c r="I282" i="1"/>
  <c r="I271" i="1"/>
  <c r="AV270" i="1"/>
  <c r="AW270" i="1" s="1"/>
  <c r="AZ270" i="1" s="1"/>
  <c r="F270" i="1" s="1"/>
  <c r="BC270" i="1" s="1"/>
  <c r="G270" i="1" s="1"/>
  <c r="I270" i="1"/>
  <c r="BF268" i="1"/>
  <c r="BH268" i="1" s="1"/>
  <c r="AV268" i="1"/>
  <c r="AW268" i="1" s="1"/>
  <c r="AZ268" i="1" s="1"/>
  <c r="F268" i="1" s="1"/>
  <c r="BC268" i="1" s="1"/>
  <c r="G268" i="1" s="1"/>
  <c r="I268" i="1"/>
  <c r="AV266" i="1"/>
  <c r="AW266" i="1" s="1"/>
  <c r="AZ266" i="1" s="1"/>
  <c r="F266" i="1" s="1"/>
  <c r="BC266" i="1" s="1"/>
  <c r="G266" i="1" s="1"/>
  <c r="I266" i="1"/>
  <c r="BF254" i="1"/>
  <c r="AV254" i="1"/>
  <c r="AW254" i="1" s="1"/>
  <c r="AZ254" i="1" s="1"/>
  <c r="F254" i="1" s="1"/>
  <c r="BC254" i="1" s="1"/>
  <c r="G254" i="1" s="1"/>
  <c r="I254" i="1"/>
  <c r="AT241" i="1"/>
  <c r="J241" i="1" s="1"/>
  <c r="AU241" i="1" s="1"/>
  <c r="AT239" i="1"/>
  <c r="J239" i="1" s="1"/>
  <c r="AU239" i="1" s="1"/>
  <c r="BE212" i="1"/>
  <c r="BD212" i="1"/>
  <c r="AP314" i="1"/>
  <c r="BG313" i="1"/>
  <c r="BH310" i="1"/>
  <c r="BF300" i="1"/>
  <c r="BH300" i="1" s="1"/>
  <c r="BG300" i="1"/>
  <c r="BG296" i="1"/>
  <c r="BH296" i="1" s="1"/>
  <c r="BG285" i="1"/>
  <c r="BG283" i="1"/>
  <c r="BG281" i="1"/>
  <c r="BG269" i="1"/>
  <c r="BG267" i="1"/>
  <c r="BG255" i="1"/>
  <c r="I251" i="1"/>
  <c r="AV251" i="1"/>
  <c r="AW251" i="1" s="1"/>
  <c r="AZ251" i="1" s="1"/>
  <c r="F251" i="1" s="1"/>
  <c r="BC251" i="1" s="1"/>
  <c r="G251" i="1" s="1"/>
  <c r="I238" i="1"/>
  <c r="AV238" i="1"/>
  <c r="AW238" i="1" s="1"/>
  <c r="AZ238" i="1" s="1"/>
  <c r="F238" i="1" s="1"/>
  <c r="BC238" i="1" s="1"/>
  <c r="G238" i="1" s="1"/>
  <c r="I226" i="1"/>
  <c r="AV226" i="1"/>
  <c r="AW226" i="1" s="1"/>
  <c r="AZ226" i="1" s="1"/>
  <c r="F226" i="1" s="1"/>
  <c r="BC226" i="1" s="1"/>
  <c r="G226" i="1" s="1"/>
  <c r="I224" i="1"/>
  <c r="AV224" i="1"/>
  <c r="AW224" i="1" s="1"/>
  <c r="AZ224" i="1" s="1"/>
  <c r="F224" i="1" s="1"/>
  <c r="BC224" i="1" s="1"/>
  <c r="G224" i="1" s="1"/>
  <c r="I223" i="1"/>
  <c r="AV223" i="1"/>
  <c r="AW223" i="1" s="1"/>
  <c r="AZ223" i="1" s="1"/>
  <c r="F223" i="1" s="1"/>
  <c r="BC223" i="1" s="1"/>
  <c r="G223" i="1" s="1"/>
  <c r="BF223" i="1"/>
  <c r="BH223" i="1" s="1"/>
  <c r="AV297" i="1"/>
  <c r="AW297" i="1" s="1"/>
  <c r="AZ297" i="1" s="1"/>
  <c r="F297" i="1" s="1"/>
  <c r="BC297" i="1" s="1"/>
  <c r="G297" i="1" s="1"/>
  <c r="BF296" i="1"/>
  <c r="I296" i="1"/>
  <c r="AV286" i="1"/>
  <c r="AW286" i="1" s="1"/>
  <c r="AZ286" i="1" s="1"/>
  <c r="F286" i="1" s="1"/>
  <c r="BC286" i="1" s="1"/>
  <c r="G286" i="1" s="1"/>
  <c r="BF285" i="1"/>
  <c r="I285" i="1"/>
  <c r="AV284" i="1"/>
  <c r="AW284" i="1" s="1"/>
  <c r="AZ284" i="1" s="1"/>
  <c r="F284" i="1" s="1"/>
  <c r="BC284" i="1" s="1"/>
  <c r="G284" i="1" s="1"/>
  <c r="BF283" i="1"/>
  <c r="I283" i="1"/>
  <c r="AV282" i="1"/>
  <c r="AW282" i="1" s="1"/>
  <c r="AZ282" i="1" s="1"/>
  <c r="F282" i="1" s="1"/>
  <c r="BC282" i="1" s="1"/>
  <c r="G282" i="1" s="1"/>
  <c r="BF281" i="1"/>
  <c r="BH281" i="1" s="1"/>
  <c r="I281" i="1"/>
  <c r="AV271" i="1"/>
  <c r="AW271" i="1" s="1"/>
  <c r="AZ271" i="1" s="1"/>
  <c r="F271" i="1" s="1"/>
  <c r="BC271" i="1" s="1"/>
  <c r="G271" i="1" s="1"/>
  <c r="AV269" i="1"/>
  <c r="AW269" i="1" s="1"/>
  <c r="AZ269" i="1" s="1"/>
  <c r="F269" i="1" s="1"/>
  <c r="BC269" i="1" s="1"/>
  <c r="G269" i="1" s="1"/>
  <c r="I269" i="1"/>
  <c r="BF267" i="1"/>
  <c r="BH267" i="1" s="1"/>
  <c r="AV267" i="1"/>
  <c r="AW267" i="1" s="1"/>
  <c r="AZ267" i="1" s="1"/>
  <c r="F267" i="1" s="1"/>
  <c r="BC267" i="1" s="1"/>
  <c r="G267" i="1" s="1"/>
  <c r="I267" i="1"/>
  <c r="AV255" i="1"/>
  <c r="AW255" i="1" s="1"/>
  <c r="AZ255" i="1" s="1"/>
  <c r="F255" i="1" s="1"/>
  <c r="BC255" i="1" s="1"/>
  <c r="G255" i="1" s="1"/>
  <c r="I255" i="1"/>
  <c r="BF253" i="1"/>
  <c r="BH253" i="1" s="1"/>
  <c r="AV253" i="1"/>
  <c r="AW253" i="1" s="1"/>
  <c r="AZ253" i="1" s="1"/>
  <c r="F253" i="1" s="1"/>
  <c r="BC253" i="1" s="1"/>
  <c r="G253" i="1" s="1"/>
  <c r="I253" i="1"/>
  <c r="AV240" i="1"/>
  <c r="AW240" i="1" s="1"/>
  <c r="AZ240" i="1" s="1"/>
  <c r="F240" i="1" s="1"/>
  <c r="BC240" i="1" s="1"/>
  <c r="G240" i="1" s="1"/>
  <c r="I240" i="1"/>
  <c r="I225" i="1"/>
  <c r="BF225" i="1"/>
  <c r="AV225" i="1"/>
  <c r="AW225" i="1" s="1"/>
  <c r="AZ225" i="1" s="1"/>
  <c r="F225" i="1" s="1"/>
  <c r="BC225" i="1" s="1"/>
  <c r="G225" i="1" s="1"/>
  <c r="BF251" i="1"/>
  <c r="BH251" i="1" s="1"/>
  <c r="AP241" i="1"/>
  <c r="BF238" i="1"/>
  <c r="BH238" i="1" s="1"/>
  <c r="BF226" i="1"/>
  <c r="BH226" i="1" s="1"/>
  <c r="BG226" i="1"/>
  <c r="BG222" i="1"/>
  <c r="BG211" i="1"/>
  <c r="BG209" i="1"/>
  <c r="BG198" i="1"/>
  <c r="BG196" i="1"/>
  <c r="BG194" i="1"/>
  <c r="BG183" i="1"/>
  <c r="BG181" i="1"/>
  <c r="BG170" i="1"/>
  <c r="I168" i="1"/>
  <c r="BF168" i="1"/>
  <c r="BH168" i="1" s="1"/>
  <c r="AV168" i="1"/>
  <c r="AW168" i="1" s="1"/>
  <c r="AZ168" i="1" s="1"/>
  <c r="F168" i="1" s="1"/>
  <c r="BC168" i="1" s="1"/>
  <c r="G168" i="1" s="1"/>
  <c r="I167" i="1"/>
  <c r="AV167" i="1"/>
  <c r="AW167" i="1" s="1"/>
  <c r="AZ167" i="1" s="1"/>
  <c r="F167" i="1" s="1"/>
  <c r="BC167" i="1" s="1"/>
  <c r="G167" i="1" s="1"/>
  <c r="BE141" i="1"/>
  <c r="BD141" i="1"/>
  <c r="I211" i="1"/>
  <c r="BF211" i="1"/>
  <c r="BH211" i="1" s="1"/>
  <c r="I209" i="1"/>
  <c r="BF209" i="1"/>
  <c r="BH209" i="1" s="1"/>
  <c r="AV209" i="1"/>
  <c r="AW209" i="1" s="1"/>
  <c r="AZ209" i="1" s="1"/>
  <c r="F209" i="1" s="1"/>
  <c r="BC209" i="1" s="1"/>
  <c r="G209" i="1" s="1"/>
  <c r="I198" i="1"/>
  <c r="AV198" i="1"/>
  <c r="AW198" i="1" s="1"/>
  <c r="AZ198" i="1" s="1"/>
  <c r="F198" i="1" s="1"/>
  <c r="BC198" i="1" s="1"/>
  <c r="G198" i="1" s="1"/>
  <c r="I196" i="1"/>
  <c r="BF196" i="1"/>
  <c r="BH196" i="1" s="1"/>
  <c r="AV196" i="1"/>
  <c r="AW196" i="1" s="1"/>
  <c r="AZ196" i="1" s="1"/>
  <c r="F196" i="1" s="1"/>
  <c r="BC196" i="1" s="1"/>
  <c r="G196" i="1" s="1"/>
  <c r="I194" i="1"/>
  <c r="AV194" i="1"/>
  <c r="AW194" i="1" s="1"/>
  <c r="AZ194" i="1" s="1"/>
  <c r="F194" i="1" s="1"/>
  <c r="BC194" i="1" s="1"/>
  <c r="G194" i="1" s="1"/>
  <c r="I183" i="1"/>
  <c r="BF183" i="1"/>
  <c r="BH183" i="1" s="1"/>
  <c r="AV183" i="1"/>
  <c r="AW183" i="1" s="1"/>
  <c r="AZ183" i="1" s="1"/>
  <c r="F183" i="1" s="1"/>
  <c r="BC183" i="1" s="1"/>
  <c r="G183" i="1" s="1"/>
  <c r="I181" i="1"/>
  <c r="AV181" i="1"/>
  <c r="AW181" i="1" s="1"/>
  <c r="AZ181" i="1" s="1"/>
  <c r="F181" i="1" s="1"/>
  <c r="BC181" i="1" s="1"/>
  <c r="G181" i="1" s="1"/>
  <c r="I170" i="1"/>
  <c r="BF170" i="1"/>
  <c r="BH170" i="1" s="1"/>
  <c r="AV170" i="1"/>
  <c r="AW170" i="1" s="1"/>
  <c r="AZ170" i="1" s="1"/>
  <c r="F170" i="1" s="1"/>
  <c r="BC170" i="1" s="1"/>
  <c r="G170" i="1" s="1"/>
  <c r="BC166" i="1"/>
  <c r="G166" i="1" s="1"/>
  <c r="BF166" i="1"/>
  <c r="BE139" i="1"/>
  <c r="BD139" i="1"/>
  <c r="I127" i="1"/>
  <c r="AV127" i="1"/>
  <c r="AW127" i="1" s="1"/>
  <c r="AZ127" i="1" s="1"/>
  <c r="F127" i="1" s="1"/>
  <c r="BC127" i="1" s="1"/>
  <c r="G127" i="1" s="1"/>
  <c r="AP252" i="1"/>
  <c r="AP239" i="1"/>
  <c r="BG238" i="1"/>
  <c r="BF237" i="1"/>
  <c r="BH237" i="1" s="1"/>
  <c r="BG237" i="1"/>
  <c r="BH225" i="1"/>
  <c r="BG224" i="1"/>
  <c r="BG212" i="1"/>
  <c r="BG210" i="1"/>
  <c r="BG208" i="1"/>
  <c r="BG197" i="1"/>
  <c r="BG195" i="1"/>
  <c r="BG184" i="1"/>
  <c r="BG182" i="1"/>
  <c r="BG180" i="1"/>
  <c r="BE154" i="1"/>
  <c r="BD154" i="1"/>
  <c r="BG240" i="1"/>
  <c r="I212" i="1"/>
  <c r="BF212" i="1"/>
  <c r="BH212" i="1" s="1"/>
  <c r="AV211" i="1"/>
  <c r="AW211" i="1" s="1"/>
  <c r="AZ211" i="1" s="1"/>
  <c r="F211" i="1" s="1"/>
  <c r="BC211" i="1" s="1"/>
  <c r="G211" i="1" s="1"/>
  <c r="I210" i="1"/>
  <c r="AV210" i="1"/>
  <c r="AW210" i="1" s="1"/>
  <c r="AZ210" i="1" s="1"/>
  <c r="F210" i="1" s="1"/>
  <c r="BC210" i="1" s="1"/>
  <c r="G210" i="1" s="1"/>
  <c r="I208" i="1"/>
  <c r="BF208" i="1"/>
  <c r="BH208" i="1" s="1"/>
  <c r="AV208" i="1"/>
  <c r="AW208" i="1" s="1"/>
  <c r="AZ208" i="1" s="1"/>
  <c r="F208" i="1" s="1"/>
  <c r="BC208" i="1" s="1"/>
  <c r="G208" i="1" s="1"/>
  <c r="I197" i="1"/>
  <c r="AV197" i="1"/>
  <c r="AW197" i="1" s="1"/>
  <c r="AZ197" i="1" s="1"/>
  <c r="F197" i="1" s="1"/>
  <c r="BC197" i="1" s="1"/>
  <c r="G197" i="1" s="1"/>
  <c r="I195" i="1"/>
  <c r="BF195" i="1"/>
  <c r="BH195" i="1" s="1"/>
  <c r="AV195" i="1"/>
  <c r="AW195" i="1" s="1"/>
  <c r="AZ195" i="1" s="1"/>
  <c r="F195" i="1" s="1"/>
  <c r="BC195" i="1" s="1"/>
  <c r="G195" i="1" s="1"/>
  <c r="I184" i="1"/>
  <c r="AV184" i="1"/>
  <c r="AW184" i="1" s="1"/>
  <c r="AZ184" i="1" s="1"/>
  <c r="F184" i="1" s="1"/>
  <c r="BC184" i="1" s="1"/>
  <c r="G184" i="1" s="1"/>
  <c r="I182" i="1"/>
  <c r="BF182" i="1"/>
  <c r="BH182" i="1" s="1"/>
  <c r="AV182" i="1"/>
  <c r="AW182" i="1" s="1"/>
  <c r="AZ182" i="1" s="1"/>
  <c r="F182" i="1" s="1"/>
  <c r="BC182" i="1" s="1"/>
  <c r="G182" i="1" s="1"/>
  <c r="I180" i="1"/>
  <c r="AV180" i="1"/>
  <c r="AW180" i="1" s="1"/>
  <c r="AZ180" i="1" s="1"/>
  <c r="F180" i="1" s="1"/>
  <c r="BC180" i="1" s="1"/>
  <c r="G180" i="1" s="1"/>
  <c r="I169" i="1"/>
  <c r="AV169" i="1"/>
  <c r="AW169" i="1" s="1"/>
  <c r="AZ169" i="1" s="1"/>
  <c r="F169" i="1" s="1"/>
  <c r="BC169" i="1" s="1"/>
  <c r="G169" i="1" s="1"/>
  <c r="BE152" i="1"/>
  <c r="BD152" i="1"/>
  <c r="I155" i="1"/>
  <c r="I153" i="1"/>
  <c r="I151" i="1"/>
  <c r="BF140" i="1"/>
  <c r="I140" i="1"/>
  <c r="I138" i="1"/>
  <c r="BG126" i="1"/>
  <c r="I125" i="1"/>
  <c r="AV125" i="1"/>
  <c r="AW125" i="1" s="1"/>
  <c r="AZ125" i="1" s="1"/>
  <c r="F125" i="1" s="1"/>
  <c r="BC125" i="1" s="1"/>
  <c r="G125" i="1" s="1"/>
  <c r="AV109" i="1"/>
  <c r="AW109" i="1" s="1"/>
  <c r="AZ109" i="1" s="1"/>
  <c r="F109" i="1" s="1"/>
  <c r="BC109" i="1" s="1"/>
  <c r="G109" i="1" s="1"/>
  <c r="I109" i="1"/>
  <c r="BG109" i="1"/>
  <c r="BG166" i="1"/>
  <c r="BG154" i="1"/>
  <c r="BG152" i="1"/>
  <c r="BG141" i="1"/>
  <c r="BG139" i="1"/>
  <c r="I126" i="1"/>
  <c r="AV126" i="1"/>
  <c r="AW126" i="1" s="1"/>
  <c r="AZ126" i="1" s="1"/>
  <c r="F126" i="1" s="1"/>
  <c r="BD110" i="1"/>
  <c r="AV93" i="1"/>
  <c r="AW93" i="1" s="1"/>
  <c r="AZ93" i="1" s="1"/>
  <c r="F93" i="1" s="1"/>
  <c r="BC93" i="1" s="1"/>
  <c r="G93" i="1" s="1"/>
  <c r="I93" i="1"/>
  <c r="BG75" i="1"/>
  <c r="AV155" i="1"/>
  <c r="AW155" i="1" s="1"/>
  <c r="AZ155" i="1" s="1"/>
  <c r="F155" i="1" s="1"/>
  <c r="BC155" i="1" s="1"/>
  <c r="G155" i="1" s="1"/>
  <c r="BF154" i="1"/>
  <c r="BH154" i="1" s="1"/>
  <c r="I154" i="1"/>
  <c r="AV153" i="1"/>
  <c r="AW153" i="1" s="1"/>
  <c r="AZ153" i="1" s="1"/>
  <c r="F153" i="1" s="1"/>
  <c r="BC153" i="1" s="1"/>
  <c r="G153" i="1" s="1"/>
  <c r="BF152" i="1"/>
  <c r="I152" i="1"/>
  <c r="AV151" i="1"/>
  <c r="AW151" i="1" s="1"/>
  <c r="AZ151" i="1" s="1"/>
  <c r="F151" i="1" s="1"/>
  <c r="BC151" i="1" s="1"/>
  <c r="G151" i="1" s="1"/>
  <c r="BF141" i="1"/>
  <c r="BH141" i="1" s="1"/>
  <c r="I141" i="1"/>
  <c r="AV140" i="1"/>
  <c r="AW140" i="1" s="1"/>
  <c r="AZ140" i="1" s="1"/>
  <c r="F140" i="1" s="1"/>
  <c r="BC140" i="1" s="1"/>
  <c r="G140" i="1" s="1"/>
  <c r="BF139" i="1"/>
  <c r="BH139" i="1" s="1"/>
  <c r="I139" i="1"/>
  <c r="AV138" i="1"/>
  <c r="AW138" i="1" s="1"/>
  <c r="AZ138" i="1" s="1"/>
  <c r="F138" i="1" s="1"/>
  <c r="BC138" i="1" s="1"/>
  <c r="G138" i="1" s="1"/>
  <c r="BE124" i="1"/>
  <c r="BD124" i="1"/>
  <c r="I123" i="1"/>
  <c r="BF123" i="1"/>
  <c r="BH123" i="1" s="1"/>
  <c r="AV123" i="1"/>
  <c r="AW123" i="1" s="1"/>
  <c r="AZ123" i="1" s="1"/>
  <c r="F123" i="1" s="1"/>
  <c r="BC123" i="1" s="1"/>
  <c r="G123" i="1" s="1"/>
  <c r="I111" i="1"/>
  <c r="AV111" i="1"/>
  <c r="AW111" i="1" s="1"/>
  <c r="AZ111" i="1" s="1"/>
  <c r="F111" i="1" s="1"/>
  <c r="BC111" i="1" s="1"/>
  <c r="G111" i="1" s="1"/>
  <c r="AV96" i="1"/>
  <c r="AW96" i="1" s="1"/>
  <c r="AZ96" i="1" s="1"/>
  <c r="F96" i="1" s="1"/>
  <c r="BC96" i="1" s="1"/>
  <c r="G96" i="1" s="1"/>
  <c r="I96" i="1"/>
  <c r="BE42" i="1"/>
  <c r="BD42" i="1"/>
  <c r="BF167" i="1"/>
  <c r="BG167" i="1"/>
  <c r="BG155" i="1"/>
  <c r="BG153" i="1"/>
  <c r="BG151" i="1"/>
  <c r="BG140" i="1"/>
  <c r="BH140" i="1" s="1"/>
  <c r="AV137" i="1"/>
  <c r="AW137" i="1" s="1"/>
  <c r="AZ137" i="1" s="1"/>
  <c r="F137" i="1" s="1"/>
  <c r="H127" i="1"/>
  <c r="I124" i="1"/>
  <c r="BF124" i="1"/>
  <c r="BH124" i="1" s="1"/>
  <c r="I122" i="1"/>
  <c r="AV122" i="1"/>
  <c r="AW122" i="1" s="1"/>
  <c r="AZ122" i="1" s="1"/>
  <c r="F122" i="1" s="1"/>
  <c r="BC122" i="1" s="1"/>
  <c r="G122" i="1" s="1"/>
  <c r="BG97" i="1"/>
  <c r="BE84" i="1"/>
  <c r="BD84" i="1"/>
  <c r="BF125" i="1"/>
  <c r="BH125" i="1" s="1"/>
  <c r="BG125" i="1"/>
  <c r="BG122" i="1"/>
  <c r="BG111" i="1"/>
  <c r="H109" i="1"/>
  <c r="E108" i="1"/>
  <c r="AP108" i="1"/>
  <c r="BF98" i="1"/>
  <c r="BH98" i="1" s="1"/>
  <c r="BB97" i="1"/>
  <c r="AP74" i="1"/>
  <c r="AT74" i="1" s="1"/>
  <c r="J74" i="1" s="1"/>
  <c r="AU74" i="1" s="1"/>
  <c r="E74" i="1"/>
  <c r="I57" i="1"/>
  <c r="AV57" i="1"/>
  <c r="AW57" i="1" s="1"/>
  <c r="AZ57" i="1" s="1"/>
  <c r="F57" i="1" s="1"/>
  <c r="BC57" i="1" s="1"/>
  <c r="G57" i="1" s="1"/>
  <c r="I98" i="1"/>
  <c r="AV98" i="1"/>
  <c r="AW98" i="1" s="1"/>
  <c r="AZ98" i="1" s="1"/>
  <c r="F98" i="1" s="1"/>
  <c r="BC98" i="1" s="1"/>
  <c r="G98" i="1" s="1"/>
  <c r="BF96" i="1"/>
  <c r="H96" i="1"/>
  <c r="AP85" i="1"/>
  <c r="E85" i="1"/>
  <c r="BE60" i="1"/>
  <c r="BD60" i="1"/>
  <c r="I112" i="1"/>
  <c r="BF112" i="1"/>
  <c r="BH112" i="1" s="1"/>
  <c r="I110" i="1"/>
  <c r="BF110" i="1"/>
  <c r="BH110" i="1" s="1"/>
  <c r="BG96" i="1"/>
  <c r="BH96" i="1"/>
  <c r="BC95" i="1"/>
  <c r="G95" i="1" s="1"/>
  <c r="BF95" i="1"/>
  <c r="BH95" i="1" s="1"/>
  <c r="BG93" i="1"/>
  <c r="AV75" i="1"/>
  <c r="AW75" i="1" s="1"/>
  <c r="AZ75" i="1" s="1"/>
  <c r="F75" i="1" s="1"/>
  <c r="BC75" i="1" s="1"/>
  <c r="G75" i="1" s="1"/>
  <c r="I75" i="1"/>
  <c r="BC71" i="1"/>
  <c r="G71" i="1" s="1"/>
  <c r="BF71" i="1"/>
  <c r="BH71" i="1" s="1"/>
  <c r="I29" i="1"/>
  <c r="BF29" i="1"/>
  <c r="AV29" i="1"/>
  <c r="AW29" i="1" s="1"/>
  <c r="AZ29" i="1" s="1"/>
  <c r="F29" i="1" s="1"/>
  <c r="BC29" i="1" s="1"/>
  <c r="G29" i="1" s="1"/>
  <c r="AP97" i="1"/>
  <c r="AT97" i="1" s="1"/>
  <c r="J97" i="1" s="1"/>
  <c r="AU97" i="1" s="1"/>
  <c r="BB93" i="1"/>
  <c r="AT85" i="1"/>
  <c r="J85" i="1" s="1"/>
  <c r="AU85" i="1" s="1"/>
  <c r="BF84" i="1"/>
  <c r="H84" i="1"/>
  <c r="BB75" i="1"/>
  <c r="BG73" i="1"/>
  <c r="BG72" i="1"/>
  <c r="I71" i="1"/>
  <c r="I59" i="1"/>
  <c r="AV59" i="1"/>
  <c r="AW59" i="1" s="1"/>
  <c r="AZ59" i="1" s="1"/>
  <c r="F59" i="1" s="1"/>
  <c r="BC59" i="1" s="1"/>
  <c r="G59" i="1" s="1"/>
  <c r="I41" i="1"/>
  <c r="AV41" i="1"/>
  <c r="AW41" i="1" s="1"/>
  <c r="AZ41" i="1" s="1"/>
  <c r="F41" i="1" s="1"/>
  <c r="BC41" i="1" s="1"/>
  <c r="G41" i="1" s="1"/>
  <c r="BG26" i="1"/>
  <c r="BG98" i="1"/>
  <c r="BG95" i="1"/>
  <c r="H94" i="1"/>
  <c r="BB85" i="1"/>
  <c r="BG84" i="1"/>
  <c r="H83" i="1"/>
  <c r="BB74" i="1"/>
  <c r="AT73" i="1"/>
  <c r="J73" i="1" s="1"/>
  <c r="AU73" i="1" s="1"/>
  <c r="I43" i="1"/>
  <c r="BF43" i="1"/>
  <c r="BH43" i="1" s="1"/>
  <c r="AV43" i="1"/>
  <c r="AW43" i="1" s="1"/>
  <c r="AZ43" i="1" s="1"/>
  <c r="F43" i="1" s="1"/>
  <c r="BC43" i="1" s="1"/>
  <c r="G43" i="1" s="1"/>
  <c r="AT94" i="1"/>
  <c r="J94" i="1" s="1"/>
  <c r="AU94" i="1" s="1"/>
  <c r="E94" i="1"/>
  <c r="H93" i="1"/>
  <c r="AT83" i="1"/>
  <c r="J83" i="1" s="1"/>
  <c r="AU83" i="1" s="1"/>
  <c r="E83" i="1"/>
  <c r="BF75" i="1"/>
  <c r="BH75" i="1" s="1"/>
  <c r="H75" i="1"/>
  <c r="BD56" i="1"/>
  <c r="I45" i="1"/>
  <c r="BF45" i="1"/>
  <c r="BH45" i="1" s="1"/>
  <c r="AV45" i="1"/>
  <c r="AW45" i="1" s="1"/>
  <c r="AZ45" i="1" s="1"/>
  <c r="F45" i="1" s="1"/>
  <c r="BC45" i="1" s="1"/>
  <c r="G45" i="1" s="1"/>
  <c r="BH29" i="1"/>
  <c r="BD28" i="1"/>
  <c r="I27" i="1"/>
  <c r="AV27" i="1"/>
  <c r="AW27" i="1" s="1"/>
  <c r="AZ27" i="1" s="1"/>
  <c r="F27" i="1" s="1"/>
  <c r="BC27" i="1" s="1"/>
  <c r="G27" i="1" s="1"/>
  <c r="BG60" i="1"/>
  <c r="BG58" i="1"/>
  <c r="BG56" i="1"/>
  <c r="BG44" i="1"/>
  <c r="BG42" i="1"/>
  <c r="AT26" i="1"/>
  <c r="J26" i="1" s="1"/>
  <c r="AU26" i="1" s="1"/>
  <c r="AP73" i="1"/>
  <c r="AP72" i="1"/>
  <c r="BG71" i="1"/>
  <c r="I60" i="1"/>
  <c r="BF60" i="1"/>
  <c r="I58" i="1"/>
  <c r="BF58" i="1"/>
  <c r="I56" i="1"/>
  <c r="BF56" i="1"/>
  <c r="BH56" i="1" s="1"/>
  <c r="I44" i="1"/>
  <c r="BF44" i="1"/>
  <c r="I42" i="1"/>
  <c r="BF42" i="1"/>
  <c r="I30" i="1"/>
  <c r="BF30" i="1"/>
  <c r="BH30" i="1" s="1"/>
  <c r="I28" i="1"/>
  <c r="BF28" i="1"/>
  <c r="BH28" i="1" s="1"/>
  <c r="BG59" i="1"/>
  <c r="BG57" i="1"/>
  <c r="BG45" i="1"/>
  <c r="BG43" i="1"/>
  <c r="BG41" i="1"/>
  <c r="BG29" i="1"/>
  <c r="BG27" i="1"/>
  <c r="AP26" i="1"/>
  <c r="AV325" i="1" l="1"/>
  <c r="AW325" i="1" s="1"/>
  <c r="AZ325" i="1" s="1"/>
  <c r="F325" i="1" s="1"/>
  <c r="BC325" i="1" s="1"/>
  <c r="G325" i="1" s="1"/>
  <c r="I325" i="1"/>
  <c r="AV338" i="1"/>
  <c r="AW338" i="1" s="1"/>
  <c r="AZ338" i="1" s="1"/>
  <c r="F338" i="1" s="1"/>
  <c r="BC338" i="1" s="1"/>
  <c r="G338" i="1" s="1"/>
  <c r="I338" i="1"/>
  <c r="I584" i="1"/>
  <c r="AV584" i="1"/>
  <c r="AW584" i="1" s="1"/>
  <c r="AZ584" i="1" s="1"/>
  <c r="F584" i="1" s="1"/>
  <c r="BC584" i="1" s="1"/>
  <c r="G584" i="1" s="1"/>
  <c r="AV840" i="1"/>
  <c r="AW840" i="1" s="1"/>
  <c r="AZ840" i="1" s="1"/>
  <c r="F840" i="1" s="1"/>
  <c r="BC840" i="1" s="1"/>
  <c r="G840" i="1" s="1"/>
  <c r="I840" i="1"/>
  <c r="I97" i="1"/>
  <c r="AV97" i="1"/>
  <c r="AW97" i="1" s="1"/>
  <c r="AZ97" i="1" s="1"/>
  <c r="F97" i="1" s="1"/>
  <c r="BC97" i="1" s="1"/>
  <c r="G97" i="1" s="1"/>
  <c r="I399" i="1"/>
  <c r="AV399" i="1"/>
  <c r="AW399" i="1" s="1"/>
  <c r="AZ399" i="1" s="1"/>
  <c r="F399" i="1" s="1"/>
  <c r="BC399" i="1" s="1"/>
  <c r="G399" i="1" s="1"/>
  <c r="I412" i="1"/>
  <c r="AV412" i="1"/>
  <c r="AW412" i="1" s="1"/>
  <c r="AZ412" i="1" s="1"/>
  <c r="F412" i="1" s="1"/>
  <c r="BC412" i="1" s="1"/>
  <c r="G412" i="1" s="1"/>
  <c r="I442" i="1"/>
  <c r="AV442" i="1"/>
  <c r="AW442" i="1" s="1"/>
  <c r="AZ442" i="1" s="1"/>
  <c r="F442" i="1" s="1"/>
  <c r="BC442" i="1" s="1"/>
  <c r="G442" i="1" s="1"/>
  <c r="I455" i="1"/>
  <c r="AV455" i="1"/>
  <c r="AW455" i="1" s="1"/>
  <c r="AZ455" i="1" s="1"/>
  <c r="F455" i="1" s="1"/>
  <c r="BC455" i="1" s="1"/>
  <c r="G455" i="1" s="1"/>
  <c r="I468" i="1"/>
  <c r="AV468" i="1"/>
  <c r="AW468" i="1" s="1"/>
  <c r="AZ468" i="1" s="1"/>
  <c r="F468" i="1" s="1"/>
  <c r="BC468" i="1" s="1"/>
  <c r="G468" i="1" s="1"/>
  <c r="I727" i="1"/>
  <c r="AV727" i="1"/>
  <c r="AW727" i="1" s="1"/>
  <c r="AZ727" i="1" s="1"/>
  <c r="F727" i="1" s="1"/>
  <c r="BC727" i="1" s="1"/>
  <c r="G727" i="1" s="1"/>
  <c r="I74" i="1"/>
  <c r="AV74" i="1"/>
  <c r="AW74" i="1" s="1"/>
  <c r="AZ74" i="1" s="1"/>
  <c r="F74" i="1" s="1"/>
  <c r="BC74" i="1" s="1"/>
  <c r="G74" i="1" s="1"/>
  <c r="I395" i="1"/>
  <c r="AV395" i="1"/>
  <c r="AW395" i="1" s="1"/>
  <c r="AZ395" i="1" s="1"/>
  <c r="F395" i="1" s="1"/>
  <c r="BC395" i="1" s="1"/>
  <c r="G395" i="1" s="1"/>
  <c r="I438" i="1"/>
  <c r="AV438" i="1"/>
  <c r="AW438" i="1" s="1"/>
  <c r="AZ438" i="1" s="1"/>
  <c r="F438" i="1" s="1"/>
  <c r="BC438" i="1" s="1"/>
  <c r="G438" i="1" s="1"/>
  <c r="AV341" i="1"/>
  <c r="AW341" i="1" s="1"/>
  <c r="AZ341" i="1" s="1"/>
  <c r="F341" i="1" s="1"/>
  <c r="BC341" i="1" s="1"/>
  <c r="G341" i="1" s="1"/>
  <c r="I341" i="1"/>
  <c r="BE27" i="1"/>
  <c r="BD27" i="1"/>
  <c r="BG94" i="1"/>
  <c r="BE41" i="1"/>
  <c r="BD41" i="1"/>
  <c r="BG108" i="1"/>
  <c r="BC126" i="1"/>
  <c r="G126" i="1" s="1"/>
  <c r="BF126" i="1"/>
  <c r="BH126" i="1" s="1"/>
  <c r="BE197" i="1"/>
  <c r="BD197" i="1"/>
  <c r="BD269" i="1"/>
  <c r="BE269" i="1"/>
  <c r="BD266" i="1"/>
  <c r="BE266" i="1"/>
  <c r="H339" i="1"/>
  <c r="AV324" i="1"/>
  <c r="AW324" i="1" s="1"/>
  <c r="AZ324" i="1" s="1"/>
  <c r="F324" i="1" s="1"/>
  <c r="BC324" i="1" s="1"/>
  <c r="G324" i="1" s="1"/>
  <c r="I324" i="1"/>
  <c r="H425" i="1"/>
  <c r="BE311" i="1"/>
  <c r="BD311" i="1"/>
  <c r="BD353" i="1"/>
  <c r="BE353" i="1"/>
  <c r="I411" i="1"/>
  <c r="AV411" i="1"/>
  <c r="AW411" i="1" s="1"/>
  <c r="AZ411" i="1" s="1"/>
  <c r="F411" i="1" s="1"/>
  <c r="BC411" i="1" s="1"/>
  <c r="G411" i="1" s="1"/>
  <c r="I441" i="1"/>
  <c r="AV441" i="1"/>
  <c r="AW441" i="1" s="1"/>
  <c r="AZ441" i="1" s="1"/>
  <c r="F441" i="1" s="1"/>
  <c r="BC441" i="1" s="1"/>
  <c r="G441" i="1" s="1"/>
  <c r="I471" i="1"/>
  <c r="AV471" i="1"/>
  <c r="AW471" i="1" s="1"/>
  <c r="AZ471" i="1" s="1"/>
  <c r="F471" i="1" s="1"/>
  <c r="BC471" i="1" s="1"/>
  <c r="G471" i="1" s="1"/>
  <c r="AV500" i="1"/>
  <c r="AW500" i="1" s="1"/>
  <c r="AZ500" i="1" s="1"/>
  <c r="F500" i="1" s="1"/>
  <c r="BC500" i="1" s="1"/>
  <c r="G500" i="1" s="1"/>
  <c r="I500" i="1"/>
  <c r="BD355" i="1"/>
  <c r="BE355" i="1"/>
  <c r="BG485" i="1"/>
  <c r="AV513" i="1"/>
  <c r="AW513" i="1" s="1"/>
  <c r="AZ513" i="1" s="1"/>
  <c r="F513" i="1" s="1"/>
  <c r="BC513" i="1" s="1"/>
  <c r="G513" i="1" s="1"/>
  <c r="I513" i="1"/>
  <c r="BE542" i="1"/>
  <c r="BD542" i="1"/>
  <c r="BE585" i="1"/>
  <c r="BD585" i="1"/>
  <c r="BE813" i="1"/>
  <c r="BD813" i="1"/>
  <c r="AV884" i="1"/>
  <c r="AW884" i="1" s="1"/>
  <c r="AZ884" i="1" s="1"/>
  <c r="F884" i="1" s="1"/>
  <c r="BC884" i="1" s="1"/>
  <c r="G884" i="1" s="1"/>
  <c r="I884" i="1"/>
  <c r="AV1046" i="1"/>
  <c r="AW1046" i="1" s="1"/>
  <c r="AZ1046" i="1" s="1"/>
  <c r="F1046" i="1" s="1"/>
  <c r="BC1046" i="1" s="1"/>
  <c r="G1046" i="1" s="1"/>
  <c r="I1046" i="1"/>
  <c r="BG1116" i="1"/>
  <c r="AV957" i="1"/>
  <c r="AW957" i="1" s="1"/>
  <c r="AZ957" i="1" s="1"/>
  <c r="F957" i="1" s="1"/>
  <c r="BC957" i="1" s="1"/>
  <c r="G957" i="1" s="1"/>
  <c r="I957" i="1"/>
  <c r="BG1100" i="1"/>
  <c r="BC827" i="1"/>
  <c r="G827" i="1" s="1"/>
  <c r="BF827" i="1"/>
  <c r="BH827" i="1" s="1"/>
  <c r="AV882" i="1"/>
  <c r="AW882" i="1" s="1"/>
  <c r="AZ882" i="1" s="1"/>
  <c r="F882" i="1" s="1"/>
  <c r="BC882" i="1" s="1"/>
  <c r="G882" i="1" s="1"/>
  <c r="I882" i="1"/>
  <c r="BF882" i="1"/>
  <c r="BH882" i="1" s="1"/>
  <c r="AV944" i="1"/>
  <c r="AW944" i="1" s="1"/>
  <c r="AZ944" i="1" s="1"/>
  <c r="F944" i="1" s="1"/>
  <c r="BC944" i="1" s="1"/>
  <c r="G944" i="1" s="1"/>
  <c r="I944" i="1"/>
  <c r="BF944" i="1"/>
  <c r="BH944" i="1" s="1"/>
  <c r="BE826" i="1"/>
  <c r="BD826" i="1"/>
  <c r="BG1089" i="1"/>
  <c r="BD998" i="1"/>
  <c r="BE998" i="1"/>
  <c r="BD868" i="1"/>
  <c r="BE868" i="1"/>
  <c r="BD928" i="1"/>
  <c r="BE928" i="1"/>
  <c r="AV1085" i="1"/>
  <c r="AW1085" i="1" s="1"/>
  <c r="AZ1085" i="1" s="1"/>
  <c r="F1085" i="1" s="1"/>
  <c r="BC1085" i="1" s="1"/>
  <c r="G1085" i="1" s="1"/>
  <c r="I1085" i="1"/>
  <c r="BD1030" i="1"/>
  <c r="BE1030" i="1"/>
  <c r="BD841" i="1"/>
  <c r="BE841" i="1"/>
  <c r="BD1043" i="1"/>
  <c r="BE1043" i="1"/>
  <c r="BD855" i="1"/>
  <c r="BE855" i="1"/>
  <c r="BD1000" i="1"/>
  <c r="BE1000" i="1"/>
  <c r="AV1100" i="1"/>
  <c r="AW1100" i="1" s="1"/>
  <c r="AZ1100" i="1" s="1"/>
  <c r="F1100" i="1" s="1"/>
  <c r="I1100" i="1"/>
  <c r="BE824" i="1"/>
  <c r="BD824" i="1"/>
  <c r="BD1101" i="1"/>
  <c r="BE1101" i="1"/>
  <c r="H26" i="1"/>
  <c r="BH42" i="1"/>
  <c r="BH60" i="1"/>
  <c r="H73" i="1"/>
  <c r="BF27" i="1"/>
  <c r="BH27" i="1" s="1"/>
  <c r="BE45" i="1"/>
  <c r="BD45" i="1"/>
  <c r="AV83" i="1"/>
  <c r="AW83" i="1" s="1"/>
  <c r="AZ83" i="1" s="1"/>
  <c r="F83" i="1" s="1"/>
  <c r="I83" i="1"/>
  <c r="AV94" i="1"/>
  <c r="AW94" i="1" s="1"/>
  <c r="AZ94" i="1" s="1"/>
  <c r="F94" i="1" s="1"/>
  <c r="I94" i="1"/>
  <c r="BF41" i="1"/>
  <c r="BH41" i="1" s="1"/>
  <c r="BF59" i="1"/>
  <c r="BH59" i="1" s="1"/>
  <c r="BH84" i="1"/>
  <c r="BE29" i="1"/>
  <c r="BD29" i="1"/>
  <c r="BD71" i="1"/>
  <c r="BE71" i="1"/>
  <c r="H85" i="1"/>
  <c r="BD98" i="1"/>
  <c r="BE98" i="1"/>
  <c r="BF57" i="1"/>
  <c r="BH57" i="1" s="1"/>
  <c r="BF109" i="1"/>
  <c r="BH109" i="1" s="1"/>
  <c r="BF122" i="1"/>
  <c r="BH122" i="1" s="1"/>
  <c r="BF127" i="1"/>
  <c r="BH127" i="1" s="1"/>
  <c r="BH167" i="1"/>
  <c r="BD96" i="1"/>
  <c r="BE96" i="1"/>
  <c r="BE123" i="1"/>
  <c r="BD123" i="1"/>
  <c r="BE140" i="1"/>
  <c r="BD140" i="1"/>
  <c r="BF138" i="1"/>
  <c r="BH138" i="1" s="1"/>
  <c r="BF151" i="1"/>
  <c r="BH151" i="1" s="1"/>
  <c r="BF155" i="1"/>
  <c r="BH155" i="1" s="1"/>
  <c r="BF169" i="1"/>
  <c r="BH169" i="1" s="1"/>
  <c r="BF180" i="1"/>
  <c r="BH180" i="1" s="1"/>
  <c r="BE195" i="1"/>
  <c r="BD195" i="1"/>
  <c r="BF197" i="1"/>
  <c r="BH197" i="1" s="1"/>
  <c r="BE211" i="1"/>
  <c r="BD211" i="1"/>
  <c r="BF224" i="1"/>
  <c r="BH224" i="1" s="1"/>
  <c r="BH166" i="1"/>
  <c r="BE183" i="1"/>
  <c r="BD183" i="1"/>
  <c r="BF194" i="1"/>
  <c r="BH194" i="1" s="1"/>
  <c r="BE209" i="1"/>
  <c r="BD209" i="1"/>
  <c r="BE167" i="1"/>
  <c r="BD167" i="1"/>
  <c r="BE225" i="1"/>
  <c r="BD225" i="1"/>
  <c r="BE240" i="1"/>
  <c r="BD240" i="1"/>
  <c r="BD267" i="1"/>
  <c r="BE267" i="1"/>
  <c r="BF269" i="1"/>
  <c r="BH269" i="1" s="1"/>
  <c r="BE282" i="1"/>
  <c r="BD282" i="1"/>
  <c r="BE223" i="1"/>
  <c r="BD223" i="1"/>
  <c r="BE226" i="1"/>
  <c r="BD226" i="1"/>
  <c r="BD251" i="1"/>
  <c r="BE251" i="1"/>
  <c r="H314" i="1"/>
  <c r="BF240" i="1"/>
  <c r="BH240" i="1" s="1"/>
  <c r="BD254" i="1"/>
  <c r="BE254" i="1"/>
  <c r="BF266" i="1"/>
  <c r="BH266" i="1" s="1"/>
  <c r="BF271" i="1"/>
  <c r="BH271" i="1" s="1"/>
  <c r="BF284" i="1"/>
  <c r="BH284" i="1" s="1"/>
  <c r="BF297" i="1"/>
  <c r="BH297" i="1" s="1"/>
  <c r="BF227" i="1"/>
  <c r="BH227" i="1" s="1"/>
  <c r="BF313" i="1"/>
  <c r="BH313" i="1" s="1"/>
  <c r="H327" i="1"/>
  <c r="H340" i="1"/>
  <c r="BF340" i="1"/>
  <c r="BH340" i="1" s="1"/>
  <c r="BE298" i="1"/>
  <c r="BD298" i="1"/>
  <c r="H396" i="1"/>
  <c r="H409" i="1"/>
  <c r="H413" i="1"/>
  <c r="H426" i="1"/>
  <c r="H439" i="1"/>
  <c r="H443" i="1"/>
  <c r="H456" i="1"/>
  <c r="H469" i="1"/>
  <c r="BG341" i="1"/>
  <c r="BH341" i="1"/>
  <c r="BG370" i="1"/>
  <c r="BF380" i="1"/>
  <c r="AV382" i="1"/>
  <c r="AW382" i="1" s="1"/>
  <c r="AZ382" i="1" s="1"/>
  <c r="F382" i="1" s="1"/>
  <c r="I382" i="1"/>
  <c r="AT425" i="1"/>
  <c r="J425" i="1" s="1"/>
  <c r="AU425" i="1" s="1"/>
  <c r="G367" i="1"/>
  <c r="AV484" i="1"/>
  <c r="AW484" i="1" s="1"/>
  <c r="AZ484" i="1" s="1"/>
  <c r="F484" i="1" s="1"/>
  <c r="I484" i="1"/>
  <c r="AV497" i="1"/>
  <c r="AW497" i="1" s="1"/>
  <c r="AZ497" i="1" s="1"/>
  <c r="F497" i="1" s="1"/>
  <c r="I497" i="1"/>
  <c r="AV501" i="1"/>
  <c r="AW501" i="1" s="1"/>
  <c r="AZ501" i="1" s="1"/>
  <c r="F501" i="1" s="1"/>
  <c r="I501" i="1"/>
  <c r="BE310" i="1"/>
  <c r="BD310" i="1"/>
  <c r="BG482" i="1"/>
  <c r="BG484" i="1"/>
  <c r="BG497" i="1"/>
  <c r="BG501" i="1"/>
  <c r="BE528" i="1"/>
  <c r="BD528" i="1"/>
  <c r="BF543" i="1"/>
  <c r="BH543" i="1" s="1"/>
  <c r="BH569" i="1"/>
  <c r="AV511" i="1"/>
  <c r="AW511" i="1" s="1"/>
  <c r="AZ511" i="1" s="1"/>
  <c r="F511" i="1" s="1"/>
  <c r="BC511" i="1" s="1"/>
  <c r="G511" i="1" s="1"/>
  <c r="I511" i="1"/>
  <c r="H511" i="1"/>
  <c r="H515" i="1"/>
  <c r="BE569" i="1"/>
  <c r="BD569" i="1"/>
  <c r="H383" i="1"/>
  <c r="BF542" i="1"/>
  <c r="BH542" i="1" s="1"/>
  <c r="BF514" i="1"/>
  <c r="BH514" i="1" s="1"/>
  <c r="BD512" i="1"/>
  <c r="BE512" i="1"/>
  <c r="BF585" i="1"/>
  <c r="BH585" i="1" s="1"/>
  <c r="BE654" i="1"/>
  <c r="BD654" i="1"/>
  <c r="BF680" i="1"/>
  <c r="BH680" i="1" s="1"/>
  <c r="BF724" i="1"/>
  <c r="BH724" i="1" s="1"/>
  <c r="BF726" i="1"/>
  <c r="BH726" i="1" s="1"/>
  <c r="BD739" i="1"/>
  <c r="BE739" i="1"/>
  <c r="BF756" i="1"/>
  <c r="BH756" i="1" s="1"/>
  <c r="BD782" i="1"/>
  <c r="BE782" i="1"/>
  <c r="BG840" i="1"/>
  <c r="H853" i="1"/>
  <c r="BF868" i="1"/>
  <c r="BH868" i="1" s="1"/>
  <c r="AV916" i="1"/>
  <c r="AW916" i="1" s="1"/>
  <c r="AZ916" i="1" s="1"/>
  <c r="F916" i="1" s="1"/>
  <c r="BC916" i="1" s="1"/>
  <c r="G916" i="1" s="1"/>
  <c r="I916" i="1"/>
  <c r="BF916" i="1"/>
  <c r="BH916" i="1" s="1"/>
  <c r="AV969" i="1"/>
  <c r="AW969" i="1" s="1"/>
  <c r="AZ969" i="1" s="1"/>
  <c r="F969" i="1" s="1"/>
  <c r="BC969" i="1" s="1"/>
  <c r="G969" i="1" s="1"/>
  <c r="I969" i="1"/>
  <c r="BD352" i="1"/>
  <c r="BE352" i="1"/>
  <c r="BD740" i="1"/>
  <c r="BE740" i="1"/>
  <c r="BG1060" i="1"/>
  <c r="BH1060" i="1" s="1"/>
  <c r="BF626" i="1"/>
  <c r="BH626" i="1" s="1"/>
  <c r="BE669" i="1"/>
  <c r="BD669" i="1"/>
  <c r="BD742" i="1"/>
  <c r="BE742" i="1"/>
  <c r="BF768" i="1"/>
  <c r="BH768" i="1" s="1"/>
  <c r="BD794" i="1"/>
  <c r="BE794" i="1"/>
  <c r="AV913" i="1"/>
  <c r="AW913" i="1" s="1"/>
  <c r="AZ913" i="1" s="1"/>
  <c r="F913" i="1" s="1"/>
  <c r="BC913" i="1" s="1"/>
  <c r="G913" i="1" s="1"/>
  <c r="I913" i="1"/>
  <c r="BF913" i="1"/>
  <c r="BH913" i="1" s="1"/>
  <c r="AV943" i="1"/>
  <c r="AW943" i="1" s="1"/>
  <c r="AZ943" i="1" s="1"/>
  <c r="F943" i="1" s="1"/>
  <c r="BC943" i="1" s="1"/>
  <c r="G943" i="1" s="1"/>
  <c r="I943" i="1"/>
  <c r="AV983" i="1"/>
  <c r="AW983" i="1" s="1"/>
  <c r="AZ983" i="1" s="1"/>
  <c r="F983" i="1" s="1"/>
  <c r="BC983" i="1" s="1"/>
  <c r="G983" i="1" s="1"/>
  <c r="I983" i="1"/>
  <c r="BF783" i="1"/>
  <c r="BH783" i="1" s="1"/>
  <c r="BG1085" i="1"/>
  <c r="BG1114" i="1"/>
  <c r="BH1114" i="1" s="1"/>
  <c r="BE570" i="1"/>
  <c r="BD570" i="1"/>
  <c r="BD728" i="1"/>
  <c r="BE728" i="1"/>
  <c r="BF754" i="1"/>
  <c r="BH754" i="1" s="1"/>
  <c r="BD780" i="1"/>
  <c r="BE780" i="1"/>
  <c r="BE795" i="1"/>
  <c r="BD795" i="1"/>
  <c r="BF870" i="1"/>
  <c r="BH870" i="1" s="1"/>
  <c r="BE695" i="1"/>
  <c r="BD695" i="1"/>
  <c r="BD770" i="1"/>
  <c r="BE770" i="1"/>
  <c r="BG1071" i="1"/>
  <c r="BH1071" i="1" s="1"/>
  <c r="BG1101" i="1"/>
  <c r="BG1117" i="1"/>
  <c r="BD915" i="1"/>
  <c r="BE915" i="1"/>
  <c r="BD1045" i="1"/>
  <c r="BE1045" i="1"/>
  <c r="BF1087" i="1"/>
  <c r="BF1101" i="1"/>
  <c r="BH1101" i="1" s="1"/>
  <c r="BD955" i="1"/>
  <c r="BE955" i="1"/>
  <c r="BD883" i="1"/>
  <c r="BE883" i="1"/>
  <c r="BF972" i="1"/>
  <c r="BH972" i="1" s="1"/>
  <c r="I1072" i="1"/>
  <c r="AV1072" i="1"/>
  <c r="AW1072" i="1" s="1"/>
  <c r="AZ1072" i="1" s="1"/>
  <c r="F1072" i="1" s="1"/>
  <c r="BC1072" i="1" s="1"/>
  <c r="G1072" i="1" s="1"/>
  <c r="BF1102" i="1"/>
  <c r="AV1116" i="1"/>
  <c r="AW1116" i="1" s="1"/>
  <c r="AZ1116" i="1" s="1"/>
  <c r="F1116" i="1" s="1"/>
  <c r="BC1116" i="1" s="1"/>
  <c r="G1116" i="1" s="1"/>
  <c r="I1116" i="1"/>
  <c r="BF900" i="1"/>
  <c r="BH900" i="1" s="1"/>
  <c r="BD1001" i="1"/>
  <c r="BE1001" i="1"/>
  <c r="BF896" i="1"/>
  <c r="BH896" i="1" s="1"/>
  <c r="BD985" i="1"/>
  <c r="BE985" i="1"/>
  <c r="BF1002" i="1"/>
  <c r="BH1002" i="1" s="1"/>
  <c r="BD1015" i="1"/>
  <c r="BE1015" i="1"/>
  <c r="BF1028" i="1"/>
  <c r="BH1028" i="1" s="1"/>
  <c r="I1104" i="1"/>
  <c r="AV1104" i="1"/>
  <c r="AW1104" i="1" s="1"/>
  <c r="AZ1104" i="1" s="1"/>
  <c r="F1104" i="1" s="1"/>
  <c r="BD1042" i="1"/>
  <c r="BE1042" i="1"/>
  <c r="H72" i="1"/>
  <c r="BE59" i="1"/>
  <c r="BD59" i="1"/>
  <c r="H97" i="1"/>
  <c r="BF97" i="1"/>
  <c r="BH97" i="1" s="1"/>
  <c r="BG85" i="1"/>
  <c r="BE122" i="1"/>
  <c r="BD122" i="1"/>
  <c r="BE125" i="1"/>
  <c r="BD125" i="1"/>
  <c r="BE194" i="1"/>
  <c r="BD194" i="1"/>
  <c r="I239" i="1"/>
  <c r="AV239" i="1"/>
  <c r="AW239" i="1" s="1"/>
  <c r="AZ239" i="1" s="1"/>
  <c r="F239" i="1" s="1"/>
  <c r="BC239" i="1" s="1"/>
  <c r="G239" i="1" s="1"/>
  <c r="H326" i="1"/>
  <c r="AV328" i="1"/>
  <c r="AW328" i="1" s="1"/>
  <c r="AZ328" i="1" s="1"/>
  <c r="F328" i="1" s="1"/>
  <c r="BC328" i="1" s="1"/>
  <c r="G328" i="1" s="1"/>
  <c r="I328" i="1"/>
  <c r="BF395" i="1"/>
  <c r="BH395" i="1" s="1"/>
  <c r="H395" i="1"/>
  <c r="BF412" i="1"/>
  <c r="BH412" i="1" s="1"/>
  <c r="H412" i="1"/>
  <c r="H438" i="1"/>
  <c r="BF442" i="1"/>
  <c r="BH442" i="1" s="1"/>
  <c r="H442" i="1"/>
  <c r="BF455" i="1"/>
  <c r="BH455" i="1" s="1"/>
  <c r="H455" i="1"/>
  <c r="BF468" i="1"/>
  <c r="BH468" i="1" s="1"/>
  <c r="H468" i="1"/>
  <c r="H341" i="1"/>
  <c r="BF341" i="1"/>
  <c r="BD370" i="1"/>
  <c r="BE370" i="1"/>
  <c r="I398" i="1"/>
  <c r="AV398" i="1"/>
  <c r="AW398" i="1" s="1"/>
  <c r="AZ398" i="1" s="1"/>
  <c r="F398" i="1" s="1"/>
  <c r="BC398" i="1" s="1"/>
  <c r="G398" i="1" s="1"/>
  <c r="I428" i="1"/>
  <c r="AV428" i="1"/>
  <c r="AW428" i="1" s="1"/>
  <c r="AZ428" i="1" s="1"/>
  <c r="F428" i="1" s="1"/>
  <c r="BC428" i="1" s="1"/>
  <c r="G428" i="1" s="1"/>
  <c r="I454" i="1"/>
  <c r="AV454" i="1"/>
  <c r="AW454" i="1" s="1"/>
  <c r="AZ454" i="1" s="1"/>
  <c r="F454" i="1" s="1"/>
  <c r="BC454" i="1" s="1"/>
  <c r="G454" i="1" s="1"/>
  <c r="AV483" i="1"/>
  <c r="AW483" i="1" s="1"/>
  <c r="AZ483" i="1" s="1"/>
  <c r="F483" i="1" s="1"/>
  <c r="BC483" i="1" s="1"/>
  <c r="G483" i="1" s="1"/>
  <c r="I483" i="1"/>
  <c r="I314" i="1"/>
  <c r="AV314" i="1"/>
  <c r="AW314" i="1" s="1"/>
  <c r="AZ314" i="1" s="1"/>
  <c r="F314" i="1" s="1"/>
  <c r="BC314" i="1" s="1"/>
  <c r="G314" i="1" s="1"/>
  <c r="H482" i="1"/>
  <c r="BE530" i="1"/>
  <c r="BD530" i="1"/>
  <c r="BG511" i="1"/>
  <c r="BE557" i="1"/>
  <c r="BD557" i="1"/>
  <c r="BE680" i="1"/>
  <c r="BD680" i="1"/>
  <c r="BD752" i="1"/>
  <c r="BE752" i="1"/>
  <c r="BF840" i="1"/>
  <c r="BH840" i="1" s="1"/>
  <c r="H840" i="1"/>
  <c r="AV973" i="1"/>
  <c r="AW973" i="1" s="1"/>
  <c r="AZ973" i="1" s="1"/>
  <c r="F973" i="1" s="1"/>
  <c r="BC973" i="1" s="1"/>
  <c r="G973" i="1" s="1"/>
  <c r="I973" i="1"/>
  <c r="BF973" i="1"/>
  <c r="BH973" i="1" s="1"/>
  <c r="BD738" i="1"/>
  <c r="BE738" i="1"/>
  <c r="BE809" i="1"/>
  <c r="BD809" i="1"/>
  <c r="AV926" i="1"/>
  <c r="AW926" i="1" s="1"/>
  <c r="AZ926" i="1" s="1"/>
  <c r="F926" i="1" s="1"/>
  <c r="BC926" i="1" s="1"/>
  <c r="G926" i="1" s="1"/>
  <c r="I926" i="1"/>
  <c r="BD741" i="1"/>
  <c r="BE741" i="1"/>
  <c r="BD839" i="1"/>
  <c r="BE839" i="1"/>
  <c r="AV899" i="1"/>
  <c r="AW899" i="1" s="1"/>
  <c r="AZ899" i="1" s="1"/>
  <c r="F899" i="1" s="1"/>
  <c r="BC899" i="1" s="1"/>
  <c r="G899" i="1" s="1"/>
  <c r="I899" i="1"/>
  <c r="AV971" i="1"/>
  <c r="AW971" i="1" s="1"/>
  <c r="AZ971" i="1" s="1"/>
  <c r="F971" i="1" s="1"/>
  <c r="BC971" i="1" s="1"/>
  <c r="G971" i="1" s="1"/>
  <c r="I971" i="1"/>
  <c r="BF971" i="1"/>
  <c r="BH971" i="1" s="1"/>
  <c r="BG1059" i="1"/>
  <c r="BG1104" i="1"/>
  <c r="I1073" i="1"/>
  <c r="AV1073" i="1"/>
  <c r="AW1073" i="1" s="1"/>
  <c r="AZ1073" i="1" s="1"/>
  <c r="F1073" i="1" s="1"/>
  <c r="BC1073" i="1" s="1"/>
  <c r="G1073" i="1" s="1"/>
  <c r="I26" i="1"/>
  <c r="AV26" i="1"/>
  <c r="AW26" i="1" s="1"/>
  <c r="AZ26" i="1" s="1"/>
  <c r="F26" i="1" s="1"/>
  <c r="BC26" i="1" s="1"/>
  <c r="G26" i="1" s="1"/>
  <c r="BE111" i="1"/>
  <c r="BD111" i="1"/>
  <c r="BH152" i="1"/>
  <c r="BD93" i="1"/>
  <c r="BE93" i="1"/>
  <c r="BE184" i="1"/>
  <c r="BD184" i="1"/>
  <c r="BE210" i="1"/>
  <c r="BD210" i="1"/>
  <c r="BF239" i="1"/>
  <c r="BH239" i="1" s="1"/>
  <c r="H239" i="1"/>
  <c r="BE166" i="1"/>
  <c r="BD166" i="1"/>
  <c r="BE181" i="1"/>
  <c r="BD181" i="1"/>
  <c r="BE198" i="1"/>
  <c r="BD198" i="1"/>
  <c r="BD255" i="1"/>
  <c r="BE255" i="1"/>
  <c r="BE271" i="1"/>
  <c r="BD271" i="1"/>
  <c r="BE297" i="1"/>
  <c r="BD297" i="1"/>
  <c r="AV241" i="1"/>
  <c r="AW241" i="1" s="1"/>
  <c r="AZ241" i="1" s="1"/>
  <c r="F241" i="1" s="1"/>
  <c r="BC241" i="1" s="1"/>
  <c r="G241" i="1" s="1"/>
  <c r="I241" i="1"/>
  <c r="BE270" i="1"/>
  <c r="BD270" i="1"/>
  <c r="BE227" i="1"/>
  <c r="BD227" i="1"/>
  <c r="H324" i="1"/>
  <c r="BF324" i="1"/>
  <c r="BH324" i="1" s="1"/>
  <c r="H328" i="1"/>
  <c r="BD313" i="1"/>
  <c r="BE313" i="1"/>
  <c r="AT326" i="1"/>
  <c r="J326" i="1" s="1"/>
  <c r="AU326" i="1" s="1"/>
  <c r="AT339" i="1"/>
  <c r="J339" i="1" s="1"/>
  <c r="AU339" i="1" s="1"/>
  <c r="H397" i="1"/>
  <c r="H410" i="1"/>
  <c r="H414" i="1"/>
  <c r="H427" i="1"/>
  <c r="H440" i="1"/>
  <c r="H453" i="1"/>
  <c r="H457" i="1"/>
  <c r="H470" i="1"/>
  <c r="BE300" i="1"/>
  <c r="BD300" i="1"/>
  <c r="BF353" i="1"/>
  <c r="BH353" i="1" s="1"/>
  <c r="BF355" i="1"/>
  <c r="BH355" i="1" s="1"/>
  <c r="BG369" i="1"/>
  <c r="BF370" i="1"/>
  <c r="BH370" i="1" s="1"/>
  <c r="BG382" i="1"/>
  <c r="BD366" i="1"/>
  <c r="BE366" i="1"/>
  <c r="I396" i="1"/>
  <c r="AV396" i="1"/>
  <c r="AW396" i="1" s="1"/>
  <c r="AZ396" i="1" s="1"/>
  <c r="F396" i="1" s="1"/>
  <c r="BC396" i="1" s="1"/>
  <c r="G396" i="1" s="1"/>
  <c r="I409" i="1"/>
  <c r="AV409" i="1"/>
  <c r="AW409" i="1" s="1"/>
  <c r="AZ409" i="1" s="1"/>
  <c r="F409" i="1" s="1"/>
  <c r="BC409" i="1" s="1"/>
  <c r="G409" i="1" s="1"/>
  <c r="I413" i="1"/>
  <c r="AV413" i="1"/>
  <c r="AW413" i="1" s="1"/>
  <c r="AZ413" i="1" s="1"/>
  <c r="F413" i="1" s="1"/>
  <c r="BC413" i="1" s="1"/>
  <c r="G413" i="1" s="1"/>
  <c r="I426" i="1"/>
  <c r="AV426" i="1"/>
  <c r="AW426" i="1" s="1"/>
  <c r="AZ426" i="1" s="1"/>
  <c r="F426" i="1" s="1"/>
  <c r="BC426" i="1" s="1"/>
  <c r="G426" i="1" s="1"/>
  <c r="I439" i="1"/>
  <c r="AV439" i="1"/>
  <c r="AW439" i="1" s="1"/>
  <c r="AZ439" i="1" s="1"/>
  <c r="F439" i="1" s="1"/>
  <c r="BC439" i="1" s="1"/>
  <c r="G439" i="1" s="1"/>
  <c r="I443" i="1"/>
  <c r="AV443" i="1"/>
  <c r="AW443" i="1" s="1"/>
  <c r="AZ443" i="1" s="1"/>
  <c r="F443" i="1" s="1"/>
  <c r="BC443" i="1" s="1"/>
  <c r="G443" i="1" s="1"/>
  <c r="I456" i="1"/>
  <c r="AV456" i="1"/>
  <c r="AW456" i="1" s="1"/>
  <c r="AZ456" i="1" s="1"/>
  <c r="F456" i="1" s="1"/>
  <c r="BC456" i="1" s="1"/>
  <c r="G456" i="1" s="1"/>
  <c r="I469" i="1"/>
  <c r="AV469" i="1"/>
  <c r="AW469" i="1" s="1"/>
  <c r="AZ469" i="1" s="1"/>
  <c r="F469" i="1" s="1"/>
  <c r="BC469" i="1" s="1"/>
  <c r="G469" i="1" s="1"/>
  <c r="AV485" i="1"/>
  <c r="AW485" i="1" s="1"/>
  <c r="AZ485" i="1" s="1"/>
  <c r="F485" i="1" s="1"/>
  <c r="BC485" i="1" s="1"/>
  <c r="G485" i="1" s="1"/>
  <c r="I485" i="1"/>
  <c r="AV498" i="1"/>
  <c r="AW498" i="1" s="1"/>
  <c r="AZ498" i="1" s="1"/>
  <c r="F498" i="1" s="1"/>
  <c r="BC498" i="1" s="1"/>
  <c r="G498" i="1" s="1"/>
  <c r="I498" i="1"/>
  <c r="BD342" i="1"/>
  <c r="BE342" i="1"/>
  <c r="BD368" i="1"/>
  <c r="BE368" i="1"/>
  <c r="AV383" i="1"/>
  <c r="AW383" i="1" s="1"/>
  <c r="AZ383" i="1" s="1"/>
  <c r="F383" i="1" s="1"/>
  <c r="BC383" i="1" s="1"/>
  <c r="G383" i="1" s="1"/>
  <c r="I383" i="1"/>
  <c r="BG483" i="1"/>
  <c r="BF485" i="1"/>
  <c r="BH485" i="1" s="1"/>
  <c r="BG496" i="1"/>
  <c r="BG500" i="1"/>
  <c r="BE526" i="1"/>
  <c r="BD526" i="1"/>
  <c r="BG513" i="1"/>
  <c r="BF526" i="1"/>
  <c r="BH526" i="1" s="1"/>
  <c r="BF530" i="1"/>
  <c r="BH530" i="1" s="1"/>
  <c r="BG383" i="1"/>
  <c r="BD724" i="1"/>
  <c r="BE724" i="1"/>
  <c r="BF813" i="1"/>
  <c r="BH813" i="1" s="1"/>
  <c r="BE596" i="1"/>
  <c r="BD596" i="1"/>
  <c r="BE613" i="1"/>
  <c r="BD613" i="1"/>
  <c r="BE639" i="1"/>
  <c r="BD639" i="1"/>
  <c r="BE656" i="1"/>
  <c r="BD656" i="1"/>
  <c r="BE682" i="1"/>
  <c r="BD682" i="1"/>
  <c r="BE699" i="1"/>
  <c r="BD699" i="1"/>
  <c r="BH711" i="1"/>
  <c r="BE556" i="1"/>
  <c r="BD556" i="1"/>
  <c r="BE628" i="1"/>
  <c r="BD628" i="1"/>
  <c r="BH654" i="1"/>
  <c r="BE712" i="1"/>
  <c r="BD712" i="1"/>
  <c r="H725" i="1"/>
  <c r="BD726" i="1"/>
  <c r="BE726" i="1"/>
  <c r="BF752" i="1"/>
  <c r="BH752" i="1" s="1"/>
  <c r="BD769" i="1"/>
  <c r="BE769" i="1"/>
  <c r="BC810" i="1"/>
  <c r="G810" i="1" s="1"/>
  <c r="BF810" i="1"/>
  <c r="BH810" i="1" s="1"/>
  <c r="BG853" i="1"/>
  <c r="H867" i="1"/>
  <c r="AV912" i="1"/>
  <c r="AW912" i="1" s="1"/>
  <c r="AZ912" i="1" s="1"/>
  <c r="F912" i="1" s="1"/>
  <c r="BC912" i="1" s="1"/>
  <c r="G912" i="1" s="1"/>
  <c r="I912" i="1"/>
  <c r="AV956" i="1"/>
  <c r="AW956" i="1" s="1"/>
  <c r="AZ956" i="1" s="1"/>
  <c r="F956" i="1" s="1"/>
  <c r="BC956" i="1" s="1"/>
  <c r="G956" i="1" s="1"/>
  <c r="I956" i="1"/>
  <c r="BF956" i="1"/>
  <c r="BH956" i="1" s="1"/>
  <c r="AV999" i="1"/>
  <c r="AW999" i="1" s="1"/>
  <c r="AZ999" i="1" s="1"/>
  <c r="F999" i="1" s="1"/>
  <c r="BC999" i="1" s="1"/>
  <c r="G999" i="1" s="1"/>
  <c r="I999" i="1"/>
  <c r="BF999" i="1"/>
  <c r="BH999" i="1" s="1"/>
  <c r="BE600" i="1"/>
  <c r="BD600" i="1"/>
  <c r="I797" i="1"/>
  <c r="AV797" i="1"/>
  <c r="AW797" i="1" s="1"/>
  <c r="AZ797" i="1" s="1"/>
  <c r="F797" i="1" s="1"/>
  <c r="BG1073" i="1"/>
  <c r="BH669" i="1"/>
  <c r="BE713" i="1"/>
  <c r="BD713" i="1"/>
  <c r="BF738" i="1"/>
  <c r="BH738" i="1" s="1"/>
  <c r="BD755" i="1"/>
  <c r="BE755" i="1"/>
  <c r="BF781" i="1"/>
  <c r="BH781" i="1" s="1"/>
  <c r="BE796" i="1"/>
  <c r="BD796" i="1"/>
  <c r="AV898" i="1"/>
  <c r="AW898" i="1" s="1"/>
  <c r="AZ898" i="1" s="1"/>
  <c r="F898" i="1" s="1"/>
  <c r="BC898" i="1" s="1"/>
  <c r="G898" i="1" s="1"/>
  <c r="I898" i="1"/>
  <c r="AV930" i="1"/>
  <c r="AW930" i="1" s="1"/>
  <c r="AZ930" i="1" s="1"/>
  <c r="F930" i="1" s="1"/>
  <c r="BC930" i="1" s="1"/>
  <c r="G930" i="1" s="1"/>
  <c r="I930" i="1"/>
  <c r="BD753" i="1"/>
  <c r="BE753" i="1"/>
  <c r="AV1029" i="1"/>
  <c r="AW1029" i="1" s="1"/>
  <c r="AZ1029" i="1" s="1"/>
  <c r="F1029" i="1" s="1"/>
  <c r="I1029" i="1"/>
  <c r="BG1087" i="1"/>
  <c r="BH1087" i="1"/>
  <c r="BG1115" i="1"/>
  <c r="BH1115" i="1" s="1"/>
  <c r="BF741" i="1"/>
  <c r="BH741" i="1" s="1"/>
  <c r="BD767" i="1"/>
  <c r="BE767" i="1"/>
  <c r="BF784" i="1"/>
  <c r="BH784" i="1" s="1"/>
  <c r="BH866" i="1"/>
  <c r="BD870" i="1"/>
  <c r="BE870" i="1"/>
  <c r="AV886" i="1"/>
  <c r="AW886" i="1" s="1"/>
  <c r="AZ886" i="1" s="1"/>
  <c r="F886" i="1" s="1"/>
  <c r="BC886" i="1" s="1"/>
  <c r="G886" i="1" s="1"/>
  <c r="I886" i="1"/>
  <c r="BF886" i="1"/>
  <c r="BH886" i="1" s="1"/>
  <c r="AV914" i="1"/>
  <c r="AW914" i="1" s="1"/>
  <c r="AZ914" i="1" s="1"/>
  <c r="F914" i="1" s="1"/>
  <c r="BC914" i="1" s="1"/>
  <c r="G914" i="1" s="1"/>
  <c r="I914" i="1"/>
  <c r="AV940" i="1"/>
  <c r="AW940" i="1" s="1"/>
  <c r="AZ940" i="1" s="1"/>
  <c r="F940" i="1" s="1"/>
  <c r="BC940" i="1" s="1"/>
  <c r="G940" i="1" s="1"/>
  <c r="I940" i="1"/>
  <c r="AV958" i="1"/>
  <c r="AW958" i="1" s="1"/>
  <c r="AZ958" i="1" s="1"/>
  <c r="F958" i="1" s="1"/>
  <c r="BC958" i="1" s="1"/>
  <c r="G958" i="1" s="1"/>
  <c r="I958" i="1"/>
  <c r="BF958" i="1"/>
  <c r="BH958" i="1" s="1"/>
  <c r="AV984" i="1"/>
  <c r="AW984" i="1" s="1"/>
  <c r="AZ984" i="1" s="1"/>
  <c r="F984" i="1" s="1"/>
  <c r="BC984" i="1" s="1"/>
  <c r="G984" i="1" s="1"/>
  <c r="I984" i="1"/>
  <c r="BF984" i="1"/>
  <c r="BH984" i="1" s="1"/>
  <c r="BE652" i="1"/>
  <c r="BD652" i="1"/>
  <c r="BH695" i="1"/>
  <c r="BD766" i="1"/>
  <c r="BE766" i="1"/>
  <c r="AT853" i="1"/>
  <c r="J853" i="1" s="1"/>
  <c r="AU853" i="1" s="1"/>
  <c r="AV1027" i="1"/>
  <c r="AW1027" i="1" s="1"/>
  <c r="AZ1027" i="1" s="1"/>
  <c r="F1027" i="1" s="1"/>
  <c r="I1027" i="1"/>
  <c r="BG1072" i="1"/>
  <c r="BG1102" i="1"/>
  <c r="BH1102" i="1"/>
  <c r="BF796" i="1"/>
  <c r="BH796" i="1" s="1"/>
  <c r="BD838" i="1"/>
  <c r="BE838" i="1"/>
  <c r="BF959" i="1"/>
  <c r="BH959" i="1" s="1"/>
  <c r="BD1044" i="1"/>
  <c r="BE1044" i="1"/>
  <c r="BD1056" i="1"/>
  <c r="BE1056" i="1"/>
  <c r="BD1071" i="1"/>
  <c r="BE1071" i="1"/>
  <c r="G1075" i="1"/>
  <c r="G1102" i="1"/>
  <c r="G1115" i="1"/>
  <c r="AV1117" i="1"/>
  <c r="AW1117" i="1" s="1"/>
  <c r="AZ1117" i="1" s="1"/>
  <c r="F1117" i="1" s="1"/>
  <c r="BC1117" i="1" s="1"/>
  <c r="G1117" i="1" s="1"/>
  <c r="I1117" i="1"/>
  <c r="BD851" i="1"/>
  <c r="BE851" i="1"/>
  <c r="BF998" i="1"/>
  <c r="BH998" i="1" s="1"/>
  <c r="BD1012" i="1"/>
  <c r="BE1012" i="1"/>
  <c r="BF1117" i="1"/>
  <c r="BH1117" i="1" s="1"/>
  <c r="BD869" i="1"/>
  <c r="BE869" i="1"/>
  <c r="BF928" i="1"/>
  <c r="BH928" i="1" s="1"/>
  <c r="AV1058" i="1"/>
  <c r="AW1058" i="1" s="1"/>
  <c r="AZ1058" i="1" s="1"/>
  <c r="F1058" i="1" s="1"/>
  <c r="I1058" i="1"/>
  <c r="BF1088" i="1"/>
  <c r="I1103" i="1"/>
  <c r="AV1103" i="1"/>
  <c r="AW1103" i="1" s="1"/>
  <c r="AZ1103" i="1" s="1"/>
  <c r="F1103" i="1" s="1"/>
  <c r="BC1103" i="1" s="1"/>
  <c r="G1103" i="1" s="1"/>
  <c r="BF1030" i="1"/>
  <c r="BH1030" i="1" s="1"/>
  <c r="BF1085" i="1"/>
  <c r="BH1085" i="1" s="1"/>
  <c r="BF1103" i="1"/>
  <c r="BH1103" i="1" s="1"/>
  <c r="BF1043" i="1"/>
  <c r="BH1043" i="1" s="1"/>
  <c r="G1060" i="1"/>
  <c r="BD854" i="1"/>
  <c r="BE854" i="1"/>
  <c r="BD941" i="1"/>
  <c r="BE941" i="1"/>
  <c r="BF1000" i="1"/>
  <c r="BH1000" i="1" s="1"/>
  <c r="BD1013" i="1"/>
  <c r="BE1013" i="1"/>
  <c r="BD1017" i="1"/>
  <c r="BE1017" i="1"/>
  <c r="BD1032" i="1"/>
  <c r="BE1032" i="1"/>
  <c r="G1074" i="1"/>
  <c r="BG83" i="1"/>
  <c r="I73" i="1"/>
  <c r="AV73" i="1"/>
  <c r="AW73" i="1" s="1"/>
  <c r="AZ73" i="1" s="1"/>
  <c r="F73" i="1" s="1"/>
  <c r="BC73" i="1" s="1"/>
  <c r="G73" i="1" s="1"/>
  <c r="BE57" i="1"/>
  <c r="BD57" i="1"/>
  <c r="H74" i="1"/>
  <c r="BE151" i="1"/>
  <c r="BD151" i="1"/>
  <c r="BE180" i="1"/>
  <c r="BD180" i="1"/>
  <c r="BE127" i="1"/>
  <c r="BD127" i="1"/>
  <c r="BE284" i="1"/>
  <c r="BD284" i="1"/>
  <c r="BE237" i="1"/>
  <c r="BD237" i="1"/>
  <c r="BE312" i="1"/>
  <c r="BD312" i="1"/>
  <c r="BF399" i="1"/>
  <c r="BH399" i="1" s="1"/>
  <c r="H399" i="1"/>
  <c r="BE299" i="1"/>
  <c r="BD299" i="1"/>
  <c r="BH367" i="1"/>
  <c r="BG367" i="1"/>
  <c r="BG380" i="1"/>
  <c r="BH380" i="1" s="1"/>
  <c r="I385" i="1"/>
  <c r="AV385" i="1"/>
  <c r="AW385" i="1" s="1"/>
  <c r="AZ385" i="1" s="1"/>
  <c r="F385" i="1" s="1"/>
  <c r="BC385" i="1" s="1"/>
  <c r="G385" i="1" s="1"/>
  <c r="I424" i="1"/>
  <c r="AV424" i="1"/>
  <c r="AW424" i="1" s="1"/>
  <c r="AZ424" i="1" s="1"/>
  <c r="F424" i="1" s="1"/>
  <c r="BC424" i="1" s="1"/>
  <c r="G424" i="1" s="1"/>
  <c r="I467" i="1"/>
  <c r="AV467" i="1"/>
  <c r="AW467" i="1" s="1"/>
  <c r="AZ467" i="1" s="1"/>
  <c r="F467" i="1" s="1"/>
  <c r="BC467" i="1" s="1"/>
  <c r="G467" i="1" s="1"/>
  <c r="AV496" i="1"/>
  <c r="AW496" i="1" s="1"/>
  <c r="AZ496" i="1" s="1"/>
  <c r="F496" i="1" s="1"/>
  <c r="BC496" i="1" s="1"/>
  <c r="G496" i="1" s="1"/>
  <c r="I496" i="1"/>
  <c r="BD381" i="1"/>
  <c r="BE381" i="1"/>
  <c r="BG498" i="1"/>
  <c r="BF500" i="1"/>
  <c r="BH500" i="1" s="1"/>
  <c r="BD369" i="1"/>
  <c r="BE369" i="1"/>
  <c r="BG515" i="1"/>
  <c r="BE543" i="1"/>
  <c r="BD543" i="1"/>
  <c r="BE558" i="1"/>
  <c r="BD558" i="1"/>
  <c r="BD583" i="1"/>
  <c r="BE583" i="1"/>
  <c r="AV929" i="1"/>
  <c r="AW929" i="1" s="1"/>
  <c r="AZ929" i="1" s="1"/>
  <c r="F929" i="1" s="1"/>
  <c r="BC929" i="1" s="1"/>
  <c r="G929" i="1" s="1"/>
  <c r="I929" i="1"/>
  <c r="BE626" i="1"/>
  <c r="BD626" i="1"/>
  <c r="BD781" i="1"/>
  <c r="BE781" i="1"/>
  <c r="AV871" i="1"/>
  <c r="AW871" i="1" s="1"/>
  <c r="AZ871" i="1" s="1"/>
  <c r="F871" i="1" s="1"/>
  <c r="BC871" i="1" s="1"/>
  <c r="G871" i="1" s="1"/>
  <c r="I871" i="1"/>
  <c r="BF871" i="1"/>
  <c r="BH871" i="1" s="1"/>
  <c r="BG1075" i="1"/>
  <c r="BD784" i="1"/>
  <c r="BE784" i="1"/>
  <c r="BD852" i="1"/>
  <c r="BE852" i="1"/>
  <c r="AV927" i="1"/>
  <c r="AW927" i="1" s="1"/>
  <c r="AZ927" i="1" s="1"/>
  <c r="F927" i="1" s="1"/>
  <c r="BC927" i="1" s="1"/>
  <c r="G927" i="1" s="1"/>
  <c r="I927" i="1"/>
  <c r="AV988" i="1"/>
  <c r="AW988" i="1" s="1"/>
  <c r="AZ988" i="1" s="1"/>
  <c r="F988" i="1" s="1"/>
  <c r="BC988" i="1" s="1"/>
  <c r="G988" i="1" s="1"/>
  <c r="I988" i="1"/>
  <c r="BF988" i="1"/>
  <c r="BH988" i="1" s="1"/>
  <c r="BD959" i="1"/>
  <c r="BE959" i="1"/>
  <c r="I85" i="1"/>
  <c r="AV85" i="1"/>
  <c r="AW85" i="1" s="1"/>
  <c r="AZ85" i="1" s="1"/>
  <c r="F85" i="1" s="1"/>
  <c r="BC85" i="1" s="1"/>
  <c r="G85" i="1" s="1"/>
  <c r="BE138" i="1"/>
  <c r="BD138" i="1"/>
  <c r="BE155" i="1"/>
  <c r="BD155" i="1"/>
  <c r="BE169" i="1"/>
  <c r="BD169" i="1"/>
  <c r="BH44" i="1"/>
  <c r="BH58" i="1"/>
  <c r="BF93" i="1"/>
  <c r="BH93" i="1" s="1"/>
  <c r="BE43" i="1"/>
  <c r="BD43" i="1"/>
  <c r="AT72" i="1"/>
  <c r="J72" i="1" s="1"/>
  <c r="AU72" i="1" s="1"/>
  <c r="BD75" i="1"/>
  <c r="BE75" i="1"/>
  <c r="BE95" i="1"/>
  <c r="BD95" i="1"/>
  <c r="BG74" i="1"/>
  <c r="H108" i="1"/>
  <c r="AT108" i="1"/>
  <c r="J108" i="1" s="1"/>
  <c r="AU108" i="1" s="1"/>
  <c r="BC137" i="1"/>
  <c r="G137" i="1" s="1"/>
  <c r="BF137" i="1"/>
  <c r="BH137" i="1" s="1"/>
  <c r="BF111" i="1"/>
  <c r="BH111" i="1" s="1"/>
  <c r="BE153" i="1"/>
  <c r="BD153" i="1"/>
  <c r="BE109" i="1"/>
  <c r="BD109" i="1"/>
  <c r="BF153" i="1"/>
  <c r="BH153" i="1" s="1"/>
  <c r="BE182" i="1"/>
  <c r="BD182" i="1"/>
  <c r="BF184" i="1"/>
  <c r="BH184" i="1" s="1"/>
  <c r="BE208" i="1"/>
  <c r="BD208" i="1"/>
  <c r="BF210" i="1"/>
  <c r="BH210" i="1" s="1"/>
  <c r="H252" i="1"/>
  <c r="BE170" i="1"/>
  <c r="BD170" i="1"/>
  <c r="BF181" i="1"/>
  <c r="BH181" i="1" s="1"/>
  <c r="BE196" i="1"/>
  <c r="BD196" i="1"/>
  <c r="BF198" i="1"/>
  <c r="BH198" i="1" s="1"/>
  <c r="BE168" i="1"/>
  <c r="BD168" i="1"/>
  <c r="BF241" i="1"/>
  <c r="BH241" i="1" s="1"/>
  <c r="H241" i="1"/>
  <c r="BD253" i="1"/>
  <c r="BE253" i="1"/>
  <c r="BF255" i="1"/>
  <c r="BH255" i="1" s="1"/>
  <c r="BE286" i="1"/>
  <c r="BD286" i="1"/>
  <c r="BE224" i="1"/>
  <c r="BD224" i="1"/>
  <c r="BD238" i="1"/>
  <c r="BE238" i="1"/>
  <c r="AT252" i="1"/>
  <c r="J252" i="1" s="1"/>
  <c r="AU252" i="1" s="1"/>
  <c r="BD268" i="1"/>
  <c r="BE268" i="1"/>
  <c r="BF270" i="1"/>
  <c r="BH270" i="1" s="1"/>
  <c r="BF286" i="1"/>
  <c r="BH286" i="1" s="1"/>
  <c r="BE222" i="1"/>
  <c r="BD222" i="1"/>
  <c r="BF311" i="1"/>
  <c r="BH311" i="1" s="1"/>
  <c r="H325" i="1"/>
  <c r="BF325" i="1"/>
  <c r="BH325" i="1" s="1"/>
  <c r="H338" i="1"/>
  <c r="BF338" i="1"/>
  <c r="BH338" i="1" s="1"/>
  <c r="BF312" i="1"/>
  <c r="BH312" i="1" s="1"/>
  <c r="AV327" i="1"/>
  <c r="AW327" i="1" s="1"/>
  <c r="AZ327" i="1" s="1"/>
  <c r="F327" i="1" s="1"/>
  <c r="BC327" i="1" s="1"/>
  <c r="G327" i="1" s="1"/>
  <c r="I327" i="1"/>
  <c r="AV340" i="1"/>
  <c r="AW340" i="1" s="1"/>
  <c r="AZ340" i="1" s="1"/>
  <c r="F340" i="1" s="1"/>
  <c r="BC340" i="1" s="1"/>
  <c r="G340" i="1" s="1"/>
  <c r="I340" i="1"/>
  <c r="BF385" i="1"/>
  <c r="BH385" i="1" s="1"/>
  <c r="H385" i="1"/>
  <c r="BF398" i="1"/>
  <c r="BH398" i="1" s="1"/>
  <c r="H398" i="1"/>
  <c r="BF411" i="1"/>
  <c r="BH411" i="1" s="1"/>
  <c r="H411" i="1"/>
  <c r="BF424" i="1"/>
  <c r="BH424" i="1" s="1"/>
  <c r="H424" i="1"/>
  <c r="BF428" i="1"/>
  <c r="BH428" i="1" s="1"/>
  <c r="H428" i="1"/>
  <c r="H441" i="1"/>
  <c r="BF454" i="1"/>
  <c r="BH454" i="1" s="1"/>
  <c r="H454" i="1"/>
  <c r="BF467" i="1"/>
  <c r="BH467" i="1" s="1"/>
  <c r="H467" i="1"/>
  <c r="BF471" i="1"/>
  <c r="BH471" i="1" s="1"/>
  <c r="H471" i="1"/>
  <c r="BF299" i="1"/>
  <c r="BH299" i="1" s="1"/>
  <c r="BG368" i="1"/>
  <c r="BH368" i="1" s="1"/>
  <c r="BF369" i="1"/>
  <c r="BH369" i="1" s="1"/>
  <c r="BH381" i="1"/>
  <c r="BG381" i="1"/>
  <c r="I384" i="1"/>
  <c r="AV384" i="1"/>
  <c r="AW384" i="1" s="1"/>
  <c r="AZ384" i="1" s="1"/>
  <c r="F384" i="1" s="1"/>
  <c r="AT397" i="1"/>
  <c r="J397" i="1" s="1"/>
  <c r="AU397" i="1" s="1"/>
  <c r="AT410" i="1"/>
  <c r="J410" i="1" s="1"/>
  <c r="AU410" i="1" s="1"/>
  <c r="AT414" i="1"/>
  <c r="J414" i="1" s="1"/>
  <c r="AU414" i="1" s="1"/>
  <c r="AT427" i="1"/>
  <c r="J427" i="1" s="1"/>
  <c r="AU427" i="1" s="1"/>
  <c r="AT440" i="1"/>
  <c r="J440" i="1" s="1"/>
  <c r="AU440" i="1" s="1"/>
  <c r="AT453" i="1"/>
  <c r="J453" i="1" s="1"/>
  <c r="AU453" i="1" s="1"/>
  <c r="AT457" i="1"/>
  <c r="J457" i="1" s="1"/>
  <c r="AU457" i="1" s="1"/>
  <c r="AT470" i="1"/>
  <c r="J470" i="1" s="1"/>
  <c r="AU470" i="1" s="1"/>
  <c r="BD354" i="1"/>
  <c r="BE354" i="1"/>
  <c r="G380" i="1"/>
  <c r="AT482" i="1"/>
  <c r="J482" i="1" s="1"/>
  <c r="AU482" i="1" s="1"/>
  <c r="AV486" i="1"/>
  <c r="AW486" i="1" s="1"/>
  <c r="AZ486" i="1" s="1"/>
  <c r="F486" i="1" s="1"/>
  <c r="BC486" i="1" s="1"/>
  <c r="G486" i="1" s="1"/>
  <c r="I486" i="1"/>
  <c r="AV499" i="1"/>
  <c r="AW499" i="1" s="1"/>
  <c r="AZ499" i="1" s="1"/>
  <c r="F499" i="1" s="1"/>
  <c r="BC499" i="1" s="1"/>
  <c r="G499" i="1" s="1"/>
  <c r="I499" i="1"/>
  <c r="BG486" i="1"/>
  <c r="BG499" i="1"/>
  <c r="BC541" i="1"/>
  <c r="G541" i="1" s="1"/>
  <c r="BF541" i="1"/>
  <c r="BH541" i="1" s="1"/>
  <c r="BH556" i="1"/>
  <c r="AV515" i="1"/>
  <c r="AW515" i="1" s="1"/>
  <c r="AZ515" i="1" s="1"/>
  <c r="F515" i="1" s="1"/>
  <c r="BC515" i="1" s="1"/>
  <c r="G515" i="1" s="1"/>
  <c r="I515" i="1"/>
  <c r="H513" i="1"/>
  <c r="BF513" i="1"/>
  <c r="BH513" i="1" s="1"/>
  <c r="H584" i="1"/>
  <c r="BF584" i="1"/>
  <c r="BH584" i="1" s="1"/>
  <c r="BC544" i="1"/>
  <c r="G544" i="1" s="1"/>
  <c r="BF544" i="1"/>
  <c r="BH544" i="1" s="1"/>
  <c r="BF558" i="1"/>
  <c r="BH558" i="1" s="1"/>
  <c r="BE582" i="1"/>
  <c r="BD582" i="1"/>
  <c r="H727" i="1"/>
  <c r="BF727" i="1"/>
  <c r="BH727" i="1" s="1"/>
  <c r="BE554" i="1"/>
  <c r="BD554" i="1"/>
  <c r="BE598" i="1"/>
  <c r="BD598" i="1"/>
  <c r="BE624" i="1"/>
  <c r="BD624" i="1"/>
  <c r="BE641" i="1"/>
  <c r="BD641" i="1"/>
  <c r="BE667" i="1"/>
  <c r="BD667" i="1"/>
  <c r="BE684" i="1"/>
  <c r="BD684" i="1"/>
  <c r="BF712" i="1"/>
  <c r="BH712" i="1" s="1"/>
  <c r="BD514" i="1"/>
  <c r="BE514" i="1"/>
  <c r="BF596" i="1"/>
  <c r="BH596" i="1" s="1"/>
  <c r="BF613" i="1"/>
  <c r="BH613" i="1" s="1"/>
  <c r="BF639" i="1"/>
  <c r="BH639" i="1" s="1"/>
  <c r="BF656" i="1"/>
  <c r="BH656" i="1" s="1"/>
  <c r="BF682" i="1"/>
  <c r="BH682" i="1" s="1"/>
  <c r="BF699" i="1"/>
  <c r="BH699" i="1" s="1"/>
  <c r="BH713" i="1"/>
  <c r="AT725" i="1"/>
  <c r="J725" i="1" s="1"/>
  <c r="AU725" i="1" s="1"/>
  <c r="BF583" i="1"/>
  <c r="BH583" i="1" s="1"/>
  <c r="BE611" i="1"/>
  <c r="BD611" i="1"/>
  <c r="BF628" i="1"/>
  <c r="BH628" i="1" s="1"/>
  <c r="BE697" i="1"/>
  <c r="BD697" i="1"/>
  <c r="BG725" i="1"/>
  <c r="BD756" i="1"/>
  <c r="BE756" i="1"/>
  <c r="BF841" i="1"/>
  <c r="BH841" i="1" s="1"/>
  <c r="BG867" i="1"/>
  <c r="AV897" i="1"/>
  <c r="AW897" i="1" s="1"/>
  <c r="AZ897" i="1" s="1"/>
  <c r="F897" i="1" s="1"/>
  <c r="BC897" i="1" s="1"/>
  <c r="G897" i="1" s="1"/>
  <c r="I897" i="1"/>
  <c r="AV942" i="1"/>
  <c r="AW942" i="1" s="1"/>
  <c r="AZ942" i="1" s="1"/>
  <c r="F942" i="1" s="1"/>
  <c r="BC942" i="1" s="1"/>
  <c r="G942" i="1" s="1"/>
  <c r="I942" i="1"/>
  <c r="AV986" i="1"/>
  <c r="AW986" i="1" s="1"/>
  <c r="AZ986" i="1" s="1"/>
  <c r="F986" i="1" s="1"/>
  <c r="BC986" i="1" s="1"/>
  <c r="G986" i="1" s="1"/>
  <c r="I986" i="1"/>
  <c r="BF986" i="1"/>
  <c r="BH986" i="1" s="1"/>
  <c r="H1057" i="1"/>
  <c r="BF600" i="1"/>
  <c r="BH600" i="1" s="1"/>
  <c r="BE823" i="1"/>
  <c r="BD823" i="1"/>
  <c r="BG1074" i="1"/>
  <c r="BH1074" i="1"/>
  <c r="BD768" i="1"/>
  <c r="BE768" i="1"/>
  <c r="AV885" i="1"/>
  <c r="AW885" i="1" s="1"/>
  <c r="AZ885" i="1" s="1"/>
  <c r="F885" i="1" s="1"/>
  <c r="BC885" i="1" s="1"/>
  <c r="G885" i="1" s="1"/>
  <c r="I885" i="1"/>
  <c r="BF885" i="1"/>
  <c r="BH885" i="1" s="1"/>
  <c r="AV970" i="1"/>
  <c r="AW970" i="1" s="1"/>
  <c r="AZ970" i="1" s="1"/>
  <c r="F970" i="1" s="1"/>
  <c r="BC970" i="1" s="1"/>
  <c r="G970" i="1" s="1"/>
  <c r="I970" i="1"/>
  <c r="BF970" i="1"/>
  <c r="BH970" i="1" s="1"/>
  <c r="AV987" i="1"/>
  <c r="AW987" i="1" s="1"/>
  <c r="AZ987" i="1" s="1"/>
  <c r="F987" i="1" s="1"/>
  <c r="BC987" i="1" s="1"/>
  <c r="G987" i="1" s="1"/>
  <c r="I987" i="1"/>
  <c r="BD783" i="1"/>
  <c r="BE783" i="1"/>
  <c r="BG1058" i="1"/>
  <c r="BG1088" i="1"/>
  <c r="BH1088" i="1" s="1"/>
  <c r="BG1118" i="1"/>
  <c r="BH1118" i="1"/>
  <c r="BE571" i="1"/>
  <c r="BD571" i="1"/>
  <c r="BE711" i="1"/>
  <c r="BD711" i="1"/>
  <c r="BD754" i="1"/>
  <c r="BE754" i="1"/>
  <c r="BE812" i="1"/>
  <c r="BD812" i="1"/>
  <c r="BF839" i="1"/>
  <c r="BH839" i="1" s="1"/>
  <c r="BF852" i="1"/>
  <c r="BH852" i="1" s="1"/>
  <c r="BD866" i="1"/>
  <c r="BE866" i="1"/>
  <c r="BD356" i="1"/>
  <c r="BE356" i="1"/>
  <c r="BF652" i="1"/>
  <c r="BH652" i="1" s="1"/>
  <c r="AT867" i="1"/>
  <c r="J867" i="1" s="1"/>
  <c r="AU867" i="1" s="1"/>
  <c r="AV1031" i="1"/>
  <c r="AW1031" i="1" s="1"/>
  <c r="AZ1031" i="1" s="1"/>
  <c r="F1031" i="1" s="1"/>
  <c r="I1031" i="1"/>
  <c r="BG1086" i="1"/>
  <c r="BG1103" i="1"/>
  <c r="BD837" i="1"/>
  <c r="BE837" i="1"/>
  <c r="AT1057" i="1"/>
  <c r="J1057" i="1" s="1"/>
  <c r="AU1057" i="1" s="1"/>
  <c r="G1088" i="1"/>
  <c r="BE811" i="1"/>
  <c r="BD811" i="1"/>
  <c r="G1087" i="1"/>
  <c r="BD972" i="1"/>
  <c r="BE972" i="1"/>
  <c r="BF1075" i="1"/>
  <c r="BH1075" i="1" s="1"/>
  <c r="I1089" i="1"/>
  <c r="AV1089" i="1"/>
  <c r="AW1089" i="1" s="1"/>
  <c r="AZ1089" i="1" s="1"/>
  <c r="F1089" i="1" s="1"/>
  <c r="I1059" i="1"/>
  <c r="AV1059" i="1"/>
  <c r="AW1059" i="1" s="1"/>
  <c r="AZ1059" i="1" s="1"/>
  <c r="F1059" i="1" s="1"/>
  <c r="BD900" i="1"/>
  <c r="BE900" i="1"/>
  <c r="G1114" i="1"/>
  <c r="BD896" i="1"/>
  <c r="BE896" i="1"/>
  <c r="BD1002" i="1"/>
  <c r="BE1002" i="1"/>
  <c r="BD1016" i="1"/>
  <c r="BE1016" i="1"/>
  <c r="BD1028" i="1"/>
  <c r="BE1028" i="1"/>
  <c r="I1086" i="1"/>
  <c r="AV1086" i="1"/>
  <c r="AW1086" i="1" s="1"/>
  <c r="AZ1086" i="1" s="1"/>
  <c r="F1086" i="1" s="1"/>
  <c r="BF1116" i="1"/>
  <c r="BH1116" i="1" s="1"/>
  <c r="BD1014" i="1"/>
  <c r="BE1014" i="1"/>
  <c r="G1118" i="1"/>
  <c r="BF853" i="1" l="1"/>
  <c r="BH853" i="1" s="1"/>
  <c r="BE1118" i="1"/>
  <c r="BD1118" i="1"/>
  <c r="I1057" i="1"/>
  <c r="AV1057" i="1"/>
  <c r="AW1057" i="1" s="1"/>
  <c r="AZ1057" i="1" s="1"/>
  <c r="F1057" i="1" s="1"/>
  <c r="BC1057" i="1" s="1"/>
  <c r="G1057" i="1" s="1"/>
  <c r="BD942" i="1"/>
  <c r="BE942" i="1"/>
  <c r="I427" i="1"/>
  <c r="AV427" i="1"/>
  <c r="AW427" i="1" s="1"/>
  <c r="AZ427" i="1" s="1"/>
  <c r="F427" i="1" s="1"/>
  <c r="BC427" i="1" s="1"/>
  <c r="G427" i="1" s="1"/>
  <c r="BD912" i="1"/>
  <c r="BE912" i="1"/>
  <c r="BD899" i="1"/>
  <c r="BE899" i="1"/>
  <c r="BD1072" i="1"/>
  <c r="BE1072" i="1"/>
  <c r="BD511" i="1"/>
  <c r="BE511" i="1"/>
  <c r="BC382" i="1"/>
  <c r="G382" i="1" s="1"/>
  <c r="BF382" i="1"/>
  <c r="BH382" i="1" s="1"/>
  <c r="BD957" i="1"/>
  <c r="BE957" i="1"/>
  <c r="BD1046" i="1"/>
  <c r="BE1046" i="1"/>
  <c r="BE441" i="1"/>
  <c r="BD441" i="1"/>
  <c r="BE438" i="1"/>
  <c r="BD438" i="1"/>
  <c r="BD74" i="1"/>
  <c r="BE74" i="1"/>
  <c r="BD885" i="1"/>
  <c r="BE885" i="1"/>
  <c r="BF1057" i="1"/>
  <c r="BH1057" i="1" s="1"/>
  <c r="BF897" i="1"/>
  <c r="BH897" i="1" s="1"/>
  <c r="AV725" i="1"/>
  <c r="AW725" i="1" s="1"/>
  <c r="AZ725" i="1" s="1"/>
  <c r="F725" i="1" s="1"/>
  <c r="BC725" i="1" s="1"/>
  <c r="G725" i="1" s="1"/>
  <c r="I725" i="1"/>
  <c r="BD380" i="1"/>
  <c r="BE380" i="1"/>
  <c r="I457" i="1"/>
  <c r="AV457" i="1"/>
  <c r="AW457" i="1" s="1"/>
  <c r="AZ457" i="1" s="1"/>
  <c r="F457" i="1" s="1"/>
  <c r="BC457" i="1" s="1"/>
  <c r="G457" i="1" s="1"/>
  <c r="I414" i="1"/>
  <c r="AV414" i="1"/>
  <c r="AW414" i="1" s="1"/>
  <c r="AZ414" i="1" s="1"/>
  <c r="F414" i="1" s="1"/>
  <c r="BC414" i="1" s="1"/>
  <c r="G414" i="1" s="1"/>
  <c r="BD327" i="1"/>
  <c r="BE327" i="1"/>
  <c r="BD137" i="1"/>
  <c r="BE137" i="1"/>
  <c r="BD988" i="1"/>
  <c r="BE988" i="1"/>
  <c r="BD871" i="1"/>
  <c r="BE871" i="1"/>
  <c r="BE424" i="1"/>
  <c r="BD424" i="1"/>
  <c r="BE73" i="1"/>
  <c r="BD73" i="1"/>
  <c r="BE1074" i="1"/>
  <c r="BD1074" i="1"/>
  <c r="BE1075" i="1"/>
  <c r="BD1075" i="1"/>
  <c r="BC1027" i="1"/>
  <c r="G1027" i="1" s="1"/>
  <c r="BF1027" i="1"/>
  <c r="BH1027" i="1" s="1"/>
  <c r="BD958" i="1"/>
  <c r="BE958" i="1"/>
  <c r="BF914" i="1"/>
  <c r="BH914" i="1" s="1"/>
  <c r="BF898" i="1"/>
  <c r="BH898" i="1" s="1"/>
  <c r="BD956" i="1"/>
  <c r="BE956" i="1"/>
  <c r="BF725" i="1"/>
  <c r="BH725" i="1" s="1"/>
  <c r="BE456" i="1"/>
  <c r="BD456" i="1"/>
  <c r="BE439" i="1"/>
  <c r="BD439" i="1"/>
  <c r="BE413" i="1"/>
  <c r="BD413" i="1"/>
  <c r="BE396" i="1"/>
  <c r="BD396" i="1"/>
  <c r="BF457" i="1"/>
  <c r="BH457" i="1" s="1"/>
  <c r="BE1073" i="1"/>
  <c r="BD1073" i="1"/>
  <c r="BD971" i="1"/>
  <c r="BE971" i="1"/>
  <c r="BF926" i="1"/>
  <c r="BH926" i="1" s="1"/>
  <c r="BD314" i="1"/>
  <c r="BE314" i="1"/>
  <c r="BE454" i="1"/>
  <c r="BD454" i="1"/>
  <c r="BE398" i="1"/>
  <c r="BD398" i="1"/>
  <c r="BC1104" i="1"/>
  <c r="G1104" i="1" s="1"/>
  <c r="BF1104" i="1"/>
  <c r="BH1104" i="1" s="1"/>
  <c r="BF943" i="1"/>
  <c r="BH943" i="1" s="1"/>
  <c r="BF969" i="1"/>
  <c r="BH969" i="1" s="1"/>
  <c r="BF511" i="1"/>
  <c r="BH511" i="1" s="1"/>
  <c r="BD367" i="1"/>
  <c r="BE367" i="1"/>
  <c r="BF456" i="1"/>
  <c r="BH456" i="1" s="1"/>
  <c r="BF439" i="1"/>
  <c r="BH439" i="1" s="1"/>
  <c r="BF413" i="1"/>
  <c r="BH413" i="1" s="1"/>
  <c r="BF396" i="1"/>
  <c r="BH396" i="1" s="1"/>
  <c r="BF314" i="1"/>
  <c r="BH314" i="1" s="1"/>
  <c r="BC1100" i="1"/>
  <c r="G1100" i="1" s="1"/>
  <c r="BF1100" i="1"/>
  <c r="BH1100" i="1" s="1"/>
  <c r="BE1085" i="1"/>
  <c r="BD1085" i="1"/>
  <c r="BD882" i="1"/>
  <c r="BE882" i="1"/>
  <c r="BF884" i="1"/>
  <c r="BH884" i="1" s="1"/>
  <c r="BD500" i="1"/>
  <c r="BE500" i="1"/>
  <c r="BE126" i="1"/>
  <c r="BD126" i="1"/>
  <c r="BE468" i="1"/>
  <c r="BD468" i="1"/>
  <c r="BE442" i="1"/>
  <c r="BD442" i="1"/>
  <c r="BE399" i="1"/>
  <c r="BD399" i="1"/>
  <c r="BF486" i="1"/>
  <c r="BH486" i="1" s="1"/>
  <c r="BD584" i="1"/>
  <c r="BE584" i="1"/>
  <c r="BD338" i="1"/>
  <c r="BE338" i="1"/>
  <c r="BC1031" i="1"/>
  <c r="G1031" i="1" s="1"/>
  <c r="BF1031" i="1"/>
  <c r="BH1031" i="1" s="1"/>
  <c r="AV482" i="1"/>
  <c r="AW482" i="1" s="1"/>
  <c r="AZ482" i="1" s="1"/>
  <c r="F482" i="1" s="1"/>
  <c r="BC482" i="1" s="1"/>
  <c r="G482" i="1" s="1"/>
  <c r="I482" i="1"/>
  <c r="BC384" i="1"/>
  <c r="G384" i="1" s="1"/>
  <c r="BF384" i="1"/>
  <c r="BH384" i="1" s="1"/>
  <c r="BD929" i="1"/>
  <c r="BE929" i="1"/>
  <c r="BD1102" i="1"/>
  <c r="BE1102" i="1"/>
  <c r="BD930" i="1"/>
  <c r="BE930" i="1"/>
  <c r="BD328" i="1"/>
  <c r="BE328" i="1"/>
  <c r="BD983" i="1"/>
  <c r="BE983" i="1"/>
  <c r="BC501" i="1"/>
  <c r="G501" i="1" s="1"/>
  <c r="BF501" i="1"/>
  <c r="BH501" i="1" s="1"/>
  <c r="BE840" i="1"/>
  <c r="BD840" i="1"/>
  <c r="BC1059" i="1"/>
  <c r="G1059" i="1" s="1"/>
  <c r="BF1059" i="1"/>
  <c r="BH1059" i="1" s="1"/>
  <c r="AV867" i="1"/>
  <c r="AW867" i="1" s="1"/>
  <c r="AZ867" i="1" s="1"/>
  <c r="F867" i="1" s="1"/>
  <c r="BC867" i="1" s="1"/>
  <c r="G867" i="1" s="1"/>
  <c r="I867" i="1"/>
  <c r="BF987" i="1"/>
  <c r="BH987" i="1" s="1"/>
  <c r="BD986" i="1"/>
  <c r="BE986" i="1"/>
  <c r="BD499" i="1"/>
  <c r="BE499" i="1"/>
  <c r="BE1114" i="1"/>
  <c r="BD1114" i="1"/>
  <c r="BD970" i="1"/>
  <c r="BE970" i="1"/>
  <c r="BF942" i="1"/>
  <c r="BH942" i="1" s="1"/>
  <c r="BE544" i="1"/>
  <c r="BD544" i="1"/>
  <c r="I453" i="1"/>
  <c r="AV453" i="1"/>
  <c r="AW453" i="1" s="1"/>
  <c r="AZ453" i="1" s="1"/>
  <c r="F453" i="1" s="1"/>
  <c r="BC453" i="1" s="1"/>
  <c r="G453" i="1" s="1"/>
  <c r="I410" i="1"/>
  <c r="AV410" i="1"/>
  <c r="AW410" i="1" s="1"/>
  <c r="AZ410" i="1" s="1"/>
  <c r="F410" i="1" s="1"/>
  <c r="BC410" i="1" s="1"/>
  <c r="G410" i="1" s="1"/>
  <c r="I252" i="1"/>
  <c r="AV252" i="1"/>
  <c r="AW252" i="1" s="1"/>
  <c r="AZ252" i="1" s="1"/>
  <c r="F252" i="1" s="1"/>
  <c r="AV108" i="1"/>
  <c r="AW108" i="1" s="1"/>
  <c r="AZ108" i="1" s="1"/>
  <c r="F108" i="1" s="1"/>
  <c r="I108" i="1"/>
  <c r="BF927" i="1"/>
  <c r="BH927" i="1" s="1"/>
  <c r="BF929" i="1"/>
  <c r="BH929" i="1" s="1"/>
  <c r="BF483" i="1"/>
  <c r="BH483" i="1" s="1"/>
  <c r="BD496" i="1"/>
  <c r="BE496" i="1"/>
  <c r="BF74" i="1"/>
  <c r="BH74" i="1" s="1"/>
  <c r="BF1072" i="1"/>
  <c r="BH1072" i="1" s="1"/>
  <c r="BE1060" i="1"/>
  <c r="BD1060" i="1"/>
  <c r="BD1117" i="1"/>
  <c r="BE1117" i="1"/>
  <c r="AV853" i="1"/>
  <c r="AW853" i="1" s="1"/>
  <c r="AZ853" i="1" s="1"/>
  <c r="F853" i="1" s="1"/>
  <c r="BC853" i="1" s="1"/>
  <c r="G853" i="1" s="1"/>
  <c r="I853" i="1"/>
  <c r="BD984" i="1"/>
  <c r="BE984" i="1"/>
  <c r="BF940" i="1"/>
  <c r="BH940" i="1" s="1"/>
  <c r="BD886" i="1"/>
  <c r="BE886" i="1"/>
  <c r="BF930" i="1"/>
  <c r="BH930" i="1" s="1"/>
  <c r="BD999" i="1"/>
  <c r="BE999" i="1"/>
  <c r="BF912" i="1"/>
  <c r="BH912" i="1" s="1"/>
  <c r="BF867" i="1"/>
  <c r="BH867" i="1" s="1"/>
  <c r="BE810" i="1"/>
  <c r="BD810" i="1"/>
  <c r="BD383" i="1"/>
  <c r="BE383" i="1"/>
  <c r="BD485" i="1"/>
  <c r="BE485" i="1"/>
  <c r="AV339" i="1"/>
  <c r="AW339" i="1" s="1"/>
  <c r="AZ339" i="1" s="1"/>
  <c r="F339" i="1" s="1"/>
  <c r="I339" i="1"/>
  <c r="BF328" i="1"/>
  <c r="BH328" i="1" s="1"/>
  <c r="BF899" i="1"/>
  <c r="BH899" i="1" s="1"/>
  <c r="BD973" i="1"/>
  <c r="BE973" i="1"/>
  <c r="BF438" i="1"/>
  <c r="BH438" i="1" s="1"/>
  <c r="BD1116" i="1"/>
  <c r="BE1116" i="1"/>
  <c r="BF983" i="1"/>
  <c r="BH983" i="1" s="1"/>
  <c r="BD913" i="1"/>
  <c r="BE913" i="1"/>
  <c r="BD916" i="1"/>
  <c r="BE916" i="1"/>
  <c r="BC497" i="1"/>
  <c r="G497" i="1" s="1"/>
  <c r="BF497" i="1"/>
  <c r="BH497" i="1" s="1"/>
  <c r="I425" i="1"/>
  <c r="AV425" i="1"/>
  <c r="AW425" i="1" s="1"/>
  <c r="AZ425" i="1" s="1"/>
  <c r="F425" i="1" s="1"/>
  <c r="BC425" i="1" s="1"/>
  <c r="G425" i="1" s="1"/>
  <c r="BF327" i="1"/>
  <c r="BH327" i="1" s="1"/>
  <c r="BC83" i="1"/>
  <c r="G83" i="1" s="1"/>
  <c r="BF83" i="1"/>
  <c r="BH83" i="1" s="1"/>
  <c r="BD944" i="1"/>
  <c r="BE944" i="1"/>
  <c r="BF957" i="1"/>
  <c r="BH957" i="1" s="1"/>
  <c r="BE471" i="1"/>
  <c r="BD471" i="1"/>
  <c r="BE411" i="1"/>
  <c r="BD411" i="1"/>
  <c r="BE395" i="1"/>
  <c r="BD395" i="1"/>
  <c r="BF499" i="1"/>
  <c r="BH499" i="1" s="1"/>
  <c r="BF1073" i="1"/>
  <c r="BH1073" i="1" s="1"/>
  <c r="BC1086" i="1"/>
  <c r="G1086" i="1" s="1"/>
  <c r="BF1086" i="1"/>
  <c r="BH1086" i="1" s="1"/>
  <c r="BE1087" i="1"/>
  <c r="BD1087" i="1"/>
  <c r="BD515" i="1"/>
  <c r="BE515" i="1"/>
  <c r="I470" i="1"/>
  <c r="AV470" i="1"/>
  <c r="AW470" i="1" s="1"/>
  <c r="AZ470" i="1" s="1"/>
  <c r="F470" i="1" s="1"/>
  <c r="BC470" i="1" s="1"/>
  <c r="G470" i="1" s="1"/>
  <c r="BD927" i="1"/>
  <c r="BE927" i="1"/>
  <c r="BD940" i="1"/>
  <c r="BE940" i="1"/>
  <c r="BD498" i="1"/>
  <c r="BE498" i="1"/>
  <c r="BD483" i="1"/>
  <c r="BE483" i="1"/>
  <c r="BC484" i="1"/>
  <c r="G484" i="1" s="1"/>
  <c r="BF484" i="1"/>
  <c r="BH484" i="1" s="1"/>
  <c r="BC94" i="1"/>
  <c r="G94" i="1" s="1"/>
  <c r="BF94" i="1"/>
  <c r="BH94" i="1" s="1"/>
  <c r="BC1089" i="1"/>
  <c r="G1089" i="1" s="1"/>
  <c r="BF1089" i="1"/>
  <c r="BH1089" i="1" s="1"/>
  <c r="BE1088" i="1"/>
  <c r="BD1088" i="1"/>
  <c r="BD987" i="1"/>
  <c r="BE987" i="1"/>
  <c r="BD897" i="1"/>
  <c r="BE897" i="1"/>
  <c r="BE541" i="1"/>
  <c r="BD541" i="1"/>
  <c r="BD486" i="1"/>
  <c r="BE486" i="1"/>
  <c r="I440" i="1"/>
  <c r="AV440" i="1"/>
  <c r="AW440" i="1" s="1"/>
  <c r="AZ440" i="1" s="1"/>
  <c r="F440" i="1" s="1"/>
  <c r="BC440" i="1" s="1"/>
  <c r="G440" i="1" s="1"/>
  <c r="I397" i="1"/>
  <c r="AV397" i="1"/>
  <c r="AW397" i="1" s="1"/>
  <c r="AZ397" i="1" s="1"/>
  <c r="F397" i="1" s="1"/>
  <c r="BC397" i="1" s="1"/>
  <c r="G397" i="1" s="1"/>
  <c r="BF441" i="1"/>
  <c r="BH441" i="1" s="1"/>
  <c r="BD340" i="1"/>
  <c r="BE340" i="1"/>
  <c r="I72" i="1"/>
  <c r="AV72" i="1"/>
  <c r="AW72" i="1" s="1"/>
  <c r="AZ72" i="1" s="1"/>
  <c r="F72" i="1" s="1"/>
  <c r="BC72" i="1" s="1"/>
  <c r="G72" i="1" s="1"/>
  <c r="BD85" i="1"/>
  <c r="BE85" i="1"/>
  <c r="BE467" i="1"/>
  <c r="BD467" i="1"/>
  <c r="BE385" i="1"/>
  <c r="BD385" i="1"/>
  <c r="BD1103" i="1"/>
  <c r="BE1103" i="1"/>
  <c r="BC1058" i="1"/>
  <c r="G1058" i="1" s="1"/>
  <c r="BF1058" i="1"/>
  <c r="BH1058" i="1" s="1"/>
  <c r="BE1115" i="1"/>
  <c r="BD1115" i="1"/>
  <c r="BD914" i="1"/>
  <c r="BE914" i="1"/>
  <c r="BC1029" i="1"/>
  <c r="G1029" i="1" s="1"/>
  <c r="BF1029" i="1"/>
  <c r="BH1029" i="1" s="1"/>
  <c r="BD898" i="1"/>
  <c r="BE898" i="1"/>
  <c r="BC797" i="1"/>
  <c r="G797" i="1" s="1"/>
  <c r="BF797" i="1"/>
  <c r="BH797" i="1" s="1"/>
  <c r="BF1046" i="1"/>
  <c r="BH1046" i="1" s="1"/>
  <c r="BF498" i="1"/>
  <c r="BH498" i="1" s="1"/>
  <c r="BE469" i="1"/>
  <c r="BD469" i="1"/>
  <c r="BE443" i="1"/>
  <c r="BD443" i="1"/>
  <c r="BE426" i="1"/>
  <c r="BD426" i="1"/>
  <c r="BE409" i="1"/>
  <c r="BD409" i="1"/>
  <c r="BF470" i="1"/>
  <c r="BH470" i="1" s="1"/>
  <c r="BF453" i="1"/>
  <c r="BH453" i="1" s="1"/>
  <c r="BF427" i="1"/>
  <c r="BH427" i="1" s="1"/>
  <c r="BF410" i="1"/>
  <c r="BH410" i="1" s="1"/>
  <c r="AV326" i="1"/>
  <c r="AW326" i="1" s="1"/>
  <c r="AZ326" i="1" s="1"/>
  <c r="F326" i="1" s="1"/>
  <c r="BC326" i="1" s="1"/>
  <c r="G326" i="1" s="1"/>
  <c r="I326" i="1"/>
  <c r="BD241" i="1"/>
  <c r="BE241" i="1"/>
  <c r="BE26" i="1"/>
  <c r="BD26" i="1"/>
  <c r="BD926" i="1"/>
  <c r="BE926" i="1"/>
  <c r="BE428" i="1"/>
  <c r="BD428" i="1"/>
  <c r="BD239" i="1"/>
  <c r="BE239" i="1"/>
  <c r="BD943" i="1"/>
  <c r="BE943" i="1"/>
  <c r="BD969" i="1"/>
  <c r="BE969" i="1"/>
  <c r="BF383" i="1"/>
  <c r="BH383" i="1" s="1"/>
  <c r="BF515" i="1"/>
  <c r="BH515" i="1" s="1"/>
  <c r="BF469" i="1"/>
  <c r="BH469" i="1" s="1"/>
  <c r="BF443" i="1"/>
  <c r="BH443" i="1" s="1"/>
  <c r="BF426" i="1"/>
  <c r="BH426" i="1" s="1"/>
  <c r="BF409" i="1"/>
  <c r="BH409" i="1" s="1"/>
  <c r="BF85" i="1"/>
  <c r="BH85" i="1" s="1"/>
  <c r="BF73" i="1"/>
  <c r="BH73" i="1" s="1"/>
  <c r="BF26" i="1"/>
  <c r="BH26" i="1" s="1"/>
  <c r="BE827" i="1"/>
  <c r="BD827" i="1"/>
  <c r="BD884" i="1"/>
  <c r="BE884" i="1"/>
  <c r="BD513" i="1"/>
  <c r="BE513" i="1"/>
  <c r="BD324" i="1"/>
  <c r="BE324" i="1"/>
  <c r="BD341" i="1"/>
  <c r="BE341" i="1"/>
  <c r="BD727" i="1"/>
  <c r="BE727" i="1"/>
  <c r="BE455" i="1"/>
  <c r="BD455" i="1"/>
  <c r="BE412" i="1"/>
  <c r="BD412" i="1"/>
  <c r="BD97" i="1"/>
  <c r="BE97" i="1"/>
  <c r="BF496" i="1"/>
  <c r="BH496" i="1" s="1"/>
  <c r="BD325" i="1"/>
  <c r="BE325" i="1"/>
  <c r="BE397" i="1" l="1"/>
  <c r="BD397" i="1"/>
  <c r="BD83" i="1"/>
  <c r="BE83" i="1"/>
  <c r="BD1031" i="1"/>
  <c r="BE1031" i="1"/>
  <c r="BE725" i="1"/>
  <c r="BD725" i="1"/>
  <c r="BD382" i="1"/>
  <c r="BE382" i="1"/>
  <c r="BD94" i="1"/>
  <c r="BE94" i="1"/>
  <c r="BD497" i="1"/>
  <c r="BE497" i="1"/>
  <c r="BE853" i="1"/>
  <c r="BD853" i="1"/>
  <c r="BE410" i="1"/>
  <c r="BD410" i="1"/>
  <c r="BE414" i="1"/>
  <c r="BD414" i="1"/>
  <c r="BE427" i="1"/>
  <c r="BD427" i="1"/>
  <c r="BE1057" i="1"/>
  <c r="BD1057" i="1"/>
  <c r="BF397" i="1"/>
  <c r="BH397" i="1" s="1"/>
  <c r="BF72" i="1"/>
  <c r="BH72" i="1" s="1"/>
  <c r="BD1029" i="1"/>
  <c r="BE1029" i="1"/>
  <c r="BD1059" i="1"/>
  <c r="BE1059" i="1"/>
  <c r="BE384" i="1"/>
  <c r="BD384" i="1"/>
  <c r="BE1058" i="1"/>
  <c r="BD1058" i="1"/>
  <c r="BE440" i="1"/>
  <c r="BD440" i="1"/>
  <c r="BE425" i="1"/>
  <c r="BD425" i="1"/>
  <c r="BC108" i="1"/>
  <c r="G108" i="1" s="1"/>
  <c r="BF108" i="1"/>
  <c r="BH108" i="1" s="1"/>
  <c r="BE867" i="1"/>
  <c r="BD867" i="1"/>
  <c r="BD482" i="1"/>
  <c r="BE482" i="1"/>
  <c r="BE1100" i="1"/>
  <c r="BD1100" i="1"/>
  <c r="BD1104" i="1"/>
  <c r="BE1104" i="1"/>
  <c r="BF414" i="1"/>
  <c r="BH414" i="1" s="1"/>
  <c r="BF440" i="1"/>
  <c r="BH440" i="1" s="1"/>
  <c r="BF482" i="1"/>
  <c r="BH482" i="1" s="1"/>
  <c r="BD326" i="1"/>
  <c r="BE326" i="1"/>
  <c r="BE797" i="1"/>
  <c r="BD797" i="1"/>
  <c r="BE470" i="1"/>
  <c r="BD470" i="1"/>
  <c r="BD501" i="1"/>
  <c r="BE501" i="1"/>
  <c r="BD1027" i="1"/>
  <c r="BE1027" i="1"/>
  <c r="BD72" i="1"/>
  <c r="BE72" i="1"/>
  <c r="BD1089" i="1"/>
  <c r="BE1089" i="1"/>
  <c r="BD484" i="1"/>
  <c r="BE484" i="1"/>
  <c r="BE1086" i="1"/>
  <c r="BD1086" i="1"/>
  <c r="BC339" i="1"/>
  <c r="G339" i="1" s="1"/>
  <c r="BF339" i="1"/>
  <c r="BH339" i="1" s="1"/>
  <c r="BC252" i="1"/>
  <c r="G252" i="1" s="1"/>
  <c r="BF252" i="1"/>
  <c r="BH252" i="1" s="1"/>
  <c r="BE453" i="1"/>
  <c r="BD453" i="1"/>
  <c r="BE457" i="1"/>
  <c r="BD457" i="1"/>
  <c r="BF425" i="1"/>
  <c r="BH425" i="1" s="1"/>
  <c r="BF326" i="1"/>
  <c r="BH326" i="1" s="1"/>
  <c r="BE108" i="1" l="1"/>
  <c r="BD108" i="1"/>
  <c r="BD252" i="1"/>
  <c r="BE252" i="1"/>
  <c r="BD339" i="1"/>
  <c r="BE339" i="1"/>
</calcChain>
</file>

<file path=xl/sharedStrings.xml><?xml version="1.0" encoding="utf-8"?>
<sst xmlns="http://schemas.openxmlformats.org/spreadsheetml/2006/main" count="1957" uniqueCount="1185">
  <si>
    <t>OPEN 6.3.4</t>
  </si>
  <si>
    <t>Wed Jun 10 2020 05:38:40</t>
  </si>
  <si>
    <t>Unit=</t>
  </si>
  <si>
    <t>PSC-4903</t>
  </si>
  <si>
    <t>LightSource=</t>
  </si>
  <si>
    <t>Sun+Sky</t>
  </si>
  <si>
    <t>A/D AvgTime=</t>
  </si>
  <si>
    <t>Config=</t>
  </si>
  <si>
    <t>/User/Configs/UserPrefs/OpaqueConifer EB.xml</t>
  </si>
  <si>
    <t>Remark=</t>
  </si>
  <si>
    <t>ok</t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</si>
  <si>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</si>
  <si>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</si>
  <si>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</si>
  <si>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</si>
  <si>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</si>
  <si>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</si>
  <si>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</si>
  <si>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</si>
  <si>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</si>
  <si>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</si>
  <si>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</si>
  <si>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</si>
  <si>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</si>
  <si>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</si>
  <si>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</si>
  <si>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</si>
  <si>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</si>
  <si>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</si>
  <si>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</si>
  <si>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</si>
  <si>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</si>
  <si>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</si>
  <si>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</si>
  <si>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</si>
  <si>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</si>
  <si>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</si>
  <si>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</si>
  <si>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</si>
  <si>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</si>
  <si>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CsMchSD</t>
  </si>
  <si>
    <t>HsMchSD</t>
  </si>
  <si>
    <t>CrMchSD</t>
  </si>
  <si>
    <t>HrMchSD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</si>
  <si>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</si>
  <si>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</si>
  <si>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</si>
  <si>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</si>
  <si>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</si>
  <si>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</si>
  <si>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</si>
  <si>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</si>
  <si>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</si>
  <si>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</si>
  <si>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</si>
  <si>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</si>
  <si>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</si>
  <si>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</si>
  <si>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</si>
  <si>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</si>
  <si>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</si>
  <si>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</si>
  <si>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</si>
  <si>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</si>
  <si>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</si>
  <si>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</si>
  <si>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</si>
  <si>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</si>
  <si>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</si>
  <si>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</si>
  <si>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</si>
  <si>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</si>
  <si>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</si>
  <si>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"05:38:57 CO2 Mixer: CO2R -&gt; 410 uml"
</t>
  </si>
  <si>
    <t xml:space="preserve">"05:39:13 Coolers: Tblock -&gt; 15.00 C"
</t>
  </si>
  <si>
    <t xml:space="preserve">"05:39:16 Coolers: Off"
</t>
  </si>
  <si>
    <t xml:space="preserve">"06:08:33 Coolers: Off"
</t>
  </si>
  <si>
    <t xml:space="preserve">"06:31:06 Coolers: Tblock -&gt; 15.00 C"
</t>
  </si>
  <si>
    <t xml:space="preserve">"06:32:13 CO2 Mixer: CO2R -&gt; 410 uml"
</t>
  </si>
  <si>
    <t xml:space="preserve">"06:32:13 Coolers: Tblock -&gt; 15.00 C"
</t>
  </si>
  <si>
    <t xml:space="preserve">"06:32:13 Flow: Fixed -&gt; 500 umol/s"
</t>
  </si>
  <si>
    <t xml:space="preserve">"06:39:26 rm bz 11"
</t>
  </si>
  <si>
    <t xml:space="preserve">"06:41:35 Flow: Fixed -&gt; 500 umol/s"
</t>
  </si>
  <si>
    <t xml:space="preserve">"06:42:03 Launched AutoProg /User/Configs/AutoProgs/AutoLog2"
</t>
  </si>
  <si>
    <t xml:space="preserve">"06:42:08 Log Option: Logged values are 15 s averages"
</t>
  </si>
  <si>
    <t xml:space="preserve">"06:42:08 CO2 Mixer: CO2R -&gt; 410 uml"
</t>
  </si>
  <si>
    <t xml:space="preserve">"06:42:08 Coolers: Tblock -&gt; 15.00 C"
</t>
  </si>
  <si>
    <t xml:space="preserve">"06:42:08 Flow: Fixed -&gt; 500 umol/s"
</t>
  </si>
  <si>
    <t>06:42:14</t>
  </si>
  <si>
    <t>06:42:19</t>
  </si>
  <si>
    <t>06:42:24</t>
  </si>
  <si>
    <t>06:42:29</t>
  </si>
  <si>
    <t>06:42:35</t>
  </si>
  <si>
    <t xml:space="preserve">"06:42:40 CO2 Mixer: CO2R -&gt; 410 uml"
</t>
  </si>
  <si>
    <t xml:space="preserve">"06:42:40 Coolers: Tblock -&gt; 15.00 C"
</t>
  </si>
  <si>
    <t xml:space="preserve">"06:42:40 Flow: Fixed -&gt; 500 umol/s"
</t>
  </si>
  <si>
    <t xml:space="preserve">"06:44:35 ag bz 8"
</t>
  </si>
  <si>
    <t xml:space="preserve">"06:47:06 Flow: Fixed -&gt; 500 umol/s"
</t>
  </si>
  <si>
    <t xml:space="preserve">"06:47:34 Flow: Fixed -&gt; 500 umol/s"
</t>
  </si>
  <si>
    <t xml:space="preserve">"06:47:41 Launched AutoProg /User/Configs/AutoProgs/AutoLog2"
</t>
  </si>
  <si>
    <t xml:space="preserve">"06:47:43 CO2 Mixer: CO2R -&gt; 410 uml"
</t>
  </si>
  <si>
    <t xml:space="preserve">"06:47:43 Coolers: Tblock -&gt; 15.00 C"
</t>
  </si>
  <si>
    <t xml:space="preserve">"06:47:43 Flow: Fixed -&gt; 500 umol/s"
</t>
  </si>
  <si>
    <t>06:47:48</t>
  </si>
  <si>
    <t>06:47:53</t>
  </si>
  <si>
    <t>06:47:58</t>
  </si>
  <si>
    <t>06:48:03</t>
  </si>
  <si>
    <t>06:48:09</t>
  </si>
  <si>
    <t xml:space="preserve">"06:48:14 CO2 Mixer: CO2R -&gt; 410 uml"
</t>
  </si>
  <si>
    <t xml:space="preserve">"06:48:14 Coolers: Tblock -&gt; 15.00 C"
</t>
  </si>
  <si>
    <t xml:space="preserve">"06:48:14 Flow: Fixed -&gt; 500 umol/s"
</t>
  </si>
  <si>
    <t xml:space="preserve">"06:49:50 rm fl 3"
</t>
  </si>
  <si>
    <t xml:space="preserve">"06:52:18 Flow: Fixed -&gt; 500 umol/s"
</t>
  </si>
  <si>
    <t xml:space="preserve">"06:52:45 Flow: Fixed -&gt; 500 umol/s"
</t>
  </si>
  <si>
    <t xml:space="preserve">"06:53:06 Launched AutoProg /User/Configs/AutoProgs/AutoLog2"
</t>
  </si>
  <si>
    <t xml:space="preserve">"06:53:08 CO2 Mixer: CO2R -&gt; 410 uml"
</t>
  </si>
  <si>
    <t xml:space="preserve">"06:53:08 Coolers: Tblock -&gt; 15.00 C"
</t>
  </si>
  <si>
    <t xml:space="preserve">"06:53:08 Flow: Fixed -&gt; 500 umol/s"
</t>
  </si>
  <si>
    <t>06:53:13</t>
  </si>
  <si>
    <t>06:53:18</t>
  </si>
  <si>
    <t>06:53:23</t>
  </si>
  <si>
    <t>06:53:28</t>
  </si>
  <si>
    <t>06:53:33</t>
  </si>
  <si>
    <t xml:space="preserve">"06:53:39 CO2 Mixer: CO2R -&gt; 410 uml"
</t>
  </si>
  <si>
    <t xml:space="preserve">"06:53:39 Coolers: Tblock -&gt; 15.00 C"
</t>
  </si>
  <si>
    <t xml:space="preserve">"06:53:39 Flow: Fixed -&gt; 500 umol/s"
</t>
  </si>
  <si>
    <t xml:space="preserve">"06:55:15 ag bz 6"
</t>
  </si>
  <si>
    <t xml:space="preserve">"06:58:17 Flow: Fixed -&gt; 600 umol/s"
</t>
  </si>
  <si>
    <t xml:space="preserve">"06:59:00 Flow: Fixed -&gt; 600 umol/s"
</t>
  </si>
  <si>
    <t xml:space="preserve">"06:59:14 Launched AutoProg /User/Configs/AutoProgs/AutoLog2"
</t>
  </si>
  <si>
    <t xml:space="preserve">"06:59:17 CO2 Mixer: CO2R -&gt; 410 uml"
</t>
  </si>
  <si>
    <t xml:space="preserve">"06:59:17 Coolers: Tblock -&gt; 15.00 C"
</t>
  </si>
  <si>
    <t xml:space="preserve">"06:59:17 Flow: Fixed -&gt; 600 umol/s"
</t>
  </si>
  <si>
    <t>06:59:22</t>
  </si>
  <si>
    <t>06:59:27</t>
  </si>
  <si>
    <t>06:59:33</t>
  </si>
  <si>
    <t>06:59:38</t>
  </si>
  <si>
    <t>06:59:43</t>
  </si>
  <si>
    <t xml:space="preserve">"06:59:48 CO2 Mixer: CO2R -&gt; 410 uml"
</t>
  </si>
  <si>
    <t xml:space="preserve">"06:59:48 Coolers: Tblock -&gt; 15.00 C"
</t>
  </si>
  <si>
    <t xml:space="preserve">"06:59:48 Flow: Fixed -&gt; 600 umol/s"
</t>
  </si>
  <si>
    <t xml:space="preserve">"07:00:47 Launched AutoProg /User/Configs/AutoProgs/AutoLog2"
</t>
  </si>
  <si>
    <t xml:space="preserve">"07:00:48 CO2 Mixer: CO2R -&gt; 410 uml"
</t>
  </si>
  <si>
    <t xml:space="preserve">"07:00:48 Coolers: Tblock -&gt; 15.00 C"
</t>
  </si>
  <si>
    <t xml:space="preserve">"07:00:48 Flow: Fixed -&gt; 600 umol/s"
</t>
  </si>
  <si>
    <t>07:00:53</t>
  </si>
  <si>
    <t>07:00:59</t>
  </si>
  <si>
    <t>07:01:04</t>
  </si>
  <si>
    <t xml:space="preserve">"07:01:06 CO2 Mixer: CO2R -&gt; 410 uml"
</t>
  </si>
  <si>
    <t xml:space="preserve">"07:01:06 Coolers: Tblock -&gt; 15.00 C"
</t>
  </si>
  <si>
    <t xml:space="preserve">"07:01:06 Flow: Fixed -&gt; 600 umol/s"
</t>
  </si>
  <si>
    <t xml:space="preserve">"07:01:24 Launched AutoProg /User/Configs/AutoProgs/AutoLog2"
</t>
  </si>
  <si>
    <t xml:space="preserve">"07:01:25 CO2 Mixer: CO2R -&gt; 410 uml"
</t>
  </si>
  <si>
    <t xml:space="preserve">"07:01:25 Coolers: Tblock -&gt; 15.00 C"
</t>
  </si>
  <si>
    <t xml:space="preserve">"07:01:25 Flow: Fixed -&gt; 600 umol/s"
</t>
  </si>
  <si>
    <t>07:01:31</t>
  </si>
  <si>
    <t>07:01:36</t>
  </si>
  <si>
    <t>07:01:41</t>
  </si>
  <si>
    <t>07:01:46</t>
  </si>
  <si>
    <t>07:01:52</t>
  </si>
  <si>
    <t>07:01:57</t>
  </si>
  <si>
    <t xml:space="preserve">"07:01:57 CO2 Mixer: CO2R -&gt; 410 uml"
</t>
  </si>
  <si>
    <t xml:space="preserve">"07:01:57 Coolers: Tblock -&gt; 15.00 C"
</t>
  </si>
  <si>
    <t xml:space="preserve">"07:01:57 Flow: Fixed -&gt; 600 umol/s"
</t>
  </si>
  <si>
    <t xml:space="preserve">"07:02:33 rm bz 5"
</t>
  </si>
  <si>
    <t xml:space="preserve">"07:06:28 Flow: Fixed -&gt; 600 umol/s"
</t>
  </si>
  <si>
    <t xml:space="preserve">"07:06:41 Launched AutoProg /User/Configs/AutoProgs/AutoLog2"
</t>
  </si>
  <si>
    <t xml:space="preserve">"07:06:42 CO2 Mixer: CO2R -&gt; 410 uml"
</t>
  </si>
  <si>
    <t xml:space="preserve">"07:06:42 Coolers: Tblock -&gt; 15.00 C"
</t>
  </si>
  <si>
    <t xml:space="preserve">"07:06:42 Flow: Fixed -&gt; 600 umol/s"
</t>
  </si>
  <si>
    <t>07:06:47</t>
  </si>
  <si>
    <t>07:06:52</t>
  </si>
  <si>
    <t>07:06:58</t>
  </si>
  <si>
    <t>07:07:03</t>
  </si>
  <si>
    <t>07:07:08</t>
  </si>
  <si>
    <t xml:space="preserve">"07:07:13 CO2 Mixer: CO2R -&gt; 410 uml"
</t>
  </si>
  <si>
    <t xml:space="preserve">"07:07:13 Coolers: Tblock -&gt; 15.00 C"
</t>
  </si>
  <si>
    <t xml:space="preserve">"07:07:13 Flow: Fixed -&gt; 600 umol/s"
</t>
  </si>
  <si>
    <t xml:space="preserve">"07:08:44 ag fl 12"
</t>
  </si>
  <si>
    <t xml:space="preserve">"07:11:00 Flow: Fixed -&gt; 600 umol/s"
</t>
  </si>
  <si>
    <t xml:space="preserve">"07:11:12 Launched AutoProg /User/Configs/AutoProgs/AutoLog2"
</t>
  </si>
  <si>
    <t xml:space="preserve">"07:11:13 CO2 Mixer: CO2R -&gt; 410 uml"
</t>
  </si>
  <si>
    <t xml:space="preserve">"07:11:13 Coolers: Tblock -&gt; 15.00 C"
</t>
  </si>
  <si>
    <t xml:space="preserve">"07:11:14 Flow: Fixed -&gt; 600 umol/s"
</t>
  </si>
  <si>
    <t>07:11:19</t>
  </si>
  <si>
    <t>07:11:24</t>
  </si>
  <si>
    <t>07:11:29</t>
  </si>
  <si>
    <t>07:11:34</t>
  </si>
  <si>
    <t>07:11:39</t>
  </si>
  <si>
    <t>07:11:44</t>
  </si>
  <si>
    <t xml:space="preserve">"07:11:45 CO2 Mixer: CO2R -&gt; 410 uml"
</t>
  </si>
  <si>
    <t xml:space="preserve">"07:11:45 Coolers: Tblock -&gt; 15.00 C"
</t>
  </si>
  <si>
    <t xml:space="preserve">"07:11:45 Flow: Fixed -&gt; 600 umol/s"
</t>
  </si>
  <si>
    <t xml:space="preserve">"07:13:14 ag fl 1"
</t>
  </si>
  <si>
    <t xml:space="preserve">"07:15:39 Flow: Fixed -&gt; 600 umol/s"
</t>
  </si>
  <si>
    <t xml:space="preserve">"07:15:52 Launched AutoProg /User/Configs/AutoProgs/AutoLog2"
</t>
  </si>
  <si>
    <t xml:space="preserve">"07:15:54 CO2 Mixer: CO2R -&gt; 410 uml"
</t>
  </si>
  <si>
    <t xml:space="preserve">"07:15:54 Coolers: Tblock -&gt; 15.00 C"
</t>
  </si>
  <si>
    <t xml:space="preserve">"07:15:54 Flow: Fixed -&gt; 600 umol/s"
</t>
  </si>
  <si>
    <t>07:15:59</t>
  </si>
  <si>
    <t>07:16:04</t>
  </si>
  <si>
    <t>07:16:10</t>
  </si>
  <si>
    <t>07:16:15</t>
  </si>
  <si>
    <t>07:16:20</t>
  </si>
  <si>
    <t xml:space="preserve">"07:16:25 CO2 Mixer: CO2R -&gt; 410 uml"
</t>
  </si>
  <si>
    <t xml:space="preserve">"07:16:25 Coolers: Tblock -&gt; 15.00 C"
</t>
  </si>
  <si>
    <t xml:space="preserve">"07:16:25 Flow: Fixed -&gt; 600 umol/s"
</t>
  </si>
  <si>
    <t xml:space="preserve">"07:17:52 ag bz 2"
</t>
  </si>
  <si>
    <t xml:space="preserve">"07:19:52 Flow: Fixed -&gt; 600 umol/s"
</t>
  </si>
  <si>
    <t xml:space="preserve">"07:20:02 Launched AutoProg /User/Configs/AutoProgs/AutoLog2"
</t>
  </si>
  <si>
    <t xml:space="preserve">"07:20:03 CO2 Mixer: CO2R -&gt; 410 uml"
</t>
  </si>
  <si>
    <t xml:space="preserve">"07:20:03 Coolers: Tblock -&gt; 15.00 C"
</t>
  </si>
  <si>
    <t xml:space="preserve">"07:20:03 Flow: Fixed -&gt; 600 umol/s"
</t>
  </si>
  <si>
    <t>07:20:08</t>
  </si>
  <si>
    <t>07:20:13</t>
  </si>
  <si>
    <t>07:20:18</t>
  </si>
  <si>
    <t>07:20:24</t>
  </si>
  <si>
    <t>07:20:29</t>
  </si>
  <si>
    <t xml:space="preserve">"07:20:34 CO2 Mixer: CO2R -&gt; 410 uml"
</t>
  </si>
  <si>
    <t xml:space="preserve">"07:20:34 Coolers: Tblock -&gt; 15.00 C"
</t>
  </si>
  <si>
    <t xml:space="preserve">"07:20:34 Flow: Fixed -&gt; 600 umol/s"
</t>
  </si>
  <si>
    <t xml:space="preserve">"07:21:50 a bz 10"
</t>
  </si>
  <si>
    <t xml:space="preserve">"07:21:57 ag bz 10"
</t>
  </si>
  <si>
    <t xml:space="preserve">"07:24:19 Flow: Fixed -&gt; 600 umol/s"
</t>
  </si>
  <si>
    <t xml:space="preserve">"07:24:33 Launched AutoProg /User/Configs/AutoProgs/AutoLog2"
</t>
  </si>
  <si>
    <t xml:space="preserve">"07:24:34 CO2 Mixer: CO2R -&gt; 410 uml"
</t>
  </si>
  <si>
    <t xml:space="preserve">"07:24:34 Coolers: Tblock -&gt; 15.00 C"
</t>
  </si>
  <si>
    <t xml:space="preserve">"07:24:34 Flow: Fixed -&gt; 600 umol/s"
</t>
  </si>
  <si>
    <t>07:24:40</t>
  </si>
  <si>
    <t>07:24:45</t>
  </si>
  <si>
    <t>07:24:50</t>
  </si>
  <si>
    <t>07:24:55</t>
  </si>
  <si>
    <t>07:25:00</t>
  </si>
  <si>
    <t xml:space="preserve">"07:25:06 CO2 Mixer: CO2R -&gt; 410 uml"
</t>
  </si>
  <si>
    <t xml:space="preserve">"07:25:06 Coolers: Tblock -&gt; 15.00 C"
</t>
  </si>
  <si>
    <t xml:space="preserve">"07:25:06 Flow: Fixed -&gt; 600 umol/s"
</t>
  </si>
  <si>
    <t xml:space="preserve">"07:26:46 rm fl 5"
</t>
  </si>
  <si>
    <t xml:space="preserve">"07:28:53 Flow: Fixed -&gt; 600 umol/s"
</t>
  </si>
  <si>
    <t xml:space="preserve">"07:29:10 Launched AutoProg /User/Configs/AutoProgs/AutoLog2"
</t>
  </si>
  <si>
    <t xml:space="preserve">"07:29:11 CO2 Mixer: CO2R -&gt; 410 uml"
</t>
  </si>
  <si>
    <t xml:space="preserve">"07:29:11 Coolers: Tblock -&gt; 15.00 C"
</t>
  </si>
  <si>
    <t xml:space="preserve">"07:29:11 Flow: Fixed -&gt; 600 umol/s"
</t>
  </si>
  <si>
    <t>07:29:17</t>
  </si>
  <si>
    <t>07:29:22</t>
  </si>
  <si>
    <t>07:29:27</t>
  </si>
  <si>
    <t>07:29:32</t>
  </si>
  <si>
    <t>07:29:38</t>
  </si>
  <si>
    <t xml:space="preserve">"07:29:43 CO2 Mixer: CO2R -&gt; 410 uml"
</t>
  </si>
  <si>
    <t xml:space="preserve">"07:29:43 Coolers: Tblock -&gt; 15.00 C"
</t>
  </si>
  <si>
    <t xml:space="preserve">"07:29:43 Flow: Fixed -&gt; 600 umol/s"
</t>
  </si>
  <si>
    <t xml:space="preserve">"07:31:13 ag fl 3"
</t>
  </si>
  <si>
    <t xml:space="preserve">"07:33:33 Flow: Fixed -&gt; 600 umol/s"
</t>
  </si>
  <si>
    <t xml:space="preserve">"07:33:54 Launched AutoProg /User/Configs/AutoProgs/AutoLog2"
</t>
  </si>
  <si>
    <t xml:space="preserve">"07:33:55 CO2 Mixer: CO2R -&gt; 410 uml"
</t>
  </si>
  <si>
    <t xml:space="preserve">"07:33:55 Coolers: Tblock -&gt; 15.00 C"
</t>
  </si>
  <si>
    <t xml:space="preserve">"07:33:55 Flow: Fixed -&gt; 600 umol/s"
</t>
  </si>
  <si>
    <t>07:34:00</t>
  </si>
  <si>
    <t>07:34:05</t>
  </si>
  <si>
    <t>07:34:10</t>
  </si>
  <si>
    <t>07:34:16</t>
  </si>
  <si>
    <t>07:34:21</t>
  </si>
  <si>
    <t xml:space="preserve">"07:34:26 CO2 Mixer: CO2R -&gt; 410 uml"
</t>
  </si>
  <si>
    <t xml:space="preserve">"07:34:26 Coolers: Tblock -&gt; 15.00 C"
</t>
  </si>
  <si>
    <t xml:space="preserve">"07:34:26 Flow: Fixed -&gt; 600 umol/s"
</t>
  </si>
  <si>
    <t xml:space="preserve">"07:36:02 ag bz 7"
</t>
  </si>
  <si>
    <t xml:space="preserve">"07:40:42 Flow: Fixed -&gt; 600 umol/s"
</t>
  </si>
  <si>
    <t xml:space="preserve">"07:40:54 Launched AutoProg /User/Configs/AutoProgs/AutoLog2"
</t>
  </si>
  <si>
    <t xml:space="preserve">"07:40:55 CO2 Mixer: CO2R -&gt; 410 uml"
</t>
  </si>
  <si>
    <t xml:space="preserve">"07:40:55 Coolers: Tblock -&gt; 15.00 C"
</t>
  </si>
  <si>
    <t xml:space="preserve">"07:40:55 Flow: Fixed -&gt; 600 umol/s"
</t>
  </si>
  <si>
    <t>07:41:00</t>
  </si>
  <si>
    <t>07:41:05</t>
  </si>
  <si>
    <t>07:41:10</t>
  </si>
  <si>
    <t>07:41:15</t>
  </si>
  <si>
    <t>07:41:21</t>
  </si>
  <si>
    <t xml:space="preserve">"07:41:26 CO2 Mixer: CO2R -&gt; 410 uml"
</t>
  </si>
  <si>
    <t xml:space="preserve">"07:41:26 Coolers: Tblock -&gt; 15.00 C"
</t>
  </si>
  <si>
    <t xml:space="preserve">"07:41:26 Flow: Fixed -&gt; 600 umol/s"
</t>
  </si>
  <si>
    <t xml:space="preserve">"07:43:04 ag fl 9"
</t>
  </si>
  <si>
    <t xml:space="preserve">"07:46:44 Flow: Fixed -&gt; 600 umol/s"
</t>
  </si>
  <si>
    <t xml:space="preserve">"07:46:57 Launched AutoProg /User/Configs/AutoProgs/AutoLog2"
</t>
  </si>
  <si>
    <t xml:space="preserve">"07:46:59 CO2 Mixer: CO2R -&gt; 410 uml"
</t>
  </si>
  <si>
    <t xml:space="preserve">"07:46:59 Coolers: Tblock -&gt; 15.00 C"
</t>
  </si>
  <si>
    <t xml:space="preserve">"07:46:59 Flow: Fixed -&gt; 600 umol/s"
</t>
  </si>
  <si>
    <t>07:47:04</t>
  </si>
  <si>
    <t>07:47:09</t>
  </si>
  <si>
    <t>07:47:14</t>
  </si>
  <si>
    <t>07:47:19</t>
  </si>
  <si>
    <t>07:47:24</t>
  </si>
  <si>
    <t>07:47:29</t>
  </si>
  <si>
    <t xml:space="preserve">"07:47:30 CO2 Mixer: CO2R -&gt; 410 uml"
</t>
  </si>
  <si>
    <t xml:space="preserve">"07:47:30 Coolers: Tblock -&gt; 15.00 C"
</t>
  </si>
  <si>
    <t xml:space="preserve">"07:47:30 Flow: Fixed -&gt; 600 umol/s"
</t>
  </si>
  <si>
    <t xml:space="preserve">"07:49:06 rm bz 12"
</t>
  </si>
  <si>
    <t xml:space="preserve">"07:53:31 Flow: Fixed -&gt; 600 umol/s"
</t>
  </si>
  <si>
    <t xml:space="preserve">"07:53:45 Launched AutoProg /User/Configs/AutoProgs/AutoLog2"
</t>
  </si>
  <si>
    <t xml:space="preserve">"07:53:46 CO2 Mixer: CO2R -&gt; 410 uml"
</t>
  </si>
  <si>
    <t xml:space="preserve">"07:53:46 Coolers: Tblock -&gt; 15.00 C"
</t>
  </si>
  <si>
    <t xml:space="preserve">"07:53:46 Flow: Fixed -&gt; 600 umol/s"
</t>
  </si>
  <si>
    <t>07:53:51</t>
  </si>
  <si>
    <t>07:53:56</t>
  </si>
  <si>
    <t>07:54:02</t>
  </si>
  <si>
    <t>07:54:07</t>
  </si>
  <si>
    <t>07:54:12</t>
  </si>
  <si>
    <t xml:space="preserve">"07:54:17 CO2 Mixer: CO2R -&gt; 410 uml"
</t>
  </si>
  <si>
    <t xml:space="preserve">"07:54:17 Coolers: Tblock -&gt; 15.00 C"
</t>
  </si>
  <si>
    <t xml:space="preserve">"07:54:17 Flow: Fixed -&gt; 600 umol/s"
</t>
  </si>
  <si>
    <t xml:space="preserve">"07:55:16 rm fl 6"
</t>
  </si>
  <si>
    <t xml:space="preserve">"07:58:58 Flow: Fixed -&gt; 600 umol/s"
</t>
  </si>
  <si>
    <t xml:space="preserve">"07:59:09 Launched AutoProg /User/Configs/AutoProgs/AutoLog2"
</t>
  </si>
  <si>
    <t xml:space="preserve">"07:59:10 CO2 Mixer: CO2R -&gt; 410 uml"
</t>
  </si>
  <si>
    <t xml:space="preserve">"07:59:10 Coolers: Tblock -&gt; 15.00 C"
</t>
  </si>
  <si>
    <t xml:space="preserve">"07:59:10 Flow: Fixed -&gt; 600 umol/s"
</t>
  </si>
  <si>
    <t>07:59:15</t>
  </si>
  <si>
    <t>07:59:20</t>
  </si>
  <si>
    <t>07:59:25</t>
  </si>
  <si>
    <t>07:59:30</t>
  </si>
  <si>
    <t>07:59:36</t>
  </si>
  <si>
    <t xml:space="preserve">"07:59:41 CO2 Mixer: CO2R -&gt; 410 uml"
</t>
  </si>
  <si>
    <t xml:space="preserve">"07:59:41 Coolers: Tblock -&gt; 15.00 C"
</t>
  </si>
  <si>
    <t xml:space="preserve">"07:59:41 Flow: Fixed -&gt; 600 umol/s"
</t>
  </si>
  <si>
    <t xml:space="preserve">"08:00:29 Coolers: Tblock -&gt; 20.00 C"
</t>
  </si>
  <si>
    <t xml:space="preserve">"08:11:40 rm bz 7"
</t>
  </si>
  <si>
    <t xml:space="preserve">"08:14:21 Flow: Fixed -&gt; 600 umol/s"
</t>
  </si>
  <si>
    <t xml:space="preserve">"08:14:32 Launched AutoProg /User/Configs/AutoProgs/AutoLog2"
</t>
  </si>
  <si>
    <t xml:space="preserve">"08:14:33 CO2 Mixer: CO2R -&gt; 410 uml"
</t>
  </si>
  <si>
    <t xml:space="preserve">"08:14:33 Coolers: Tblock -&gt; 20.00 C"
</t>
  </si>
  <si>
    <t xml:space="preserve">"08:14:33 Flow: Fixed -&gt; 600 umol/s"
</t>
  </si>
  <si>
    <t>08:14:39</t>
  </si>
  <si>
    <t>08:14:44</t>
  </si>
  <si>
    <t>08:14:49</t>
  </si>
  <si>
    <t>08:14:54</t>
  </si>
  <si>
    <t>08:14:59</t>
  </si>
  <si>
    <t>08:15:05</t>
  </si>
  <si>
    <t xml:space="preserve">"08:15:05 CO2 Mixer: CO2R -&gt; 410 uml"
</t>
  </si>
  <si>
    <t xml:space="preserve">"08:15:05 Coolers: Tblock -&gt; 20.00 C"
</t>
  </si>
  <si>
    <t xml:space="preserve">"08:15:05 Flow: Fixed -&gt; 600 umol/s"
</t>
  </si>
  <si>
    <t xml:space="preserve">"08:16:46 ag fl 8"
</t>
  </si>
  <si>
    <t xml:space="preserve">"08:19:44 Flow: Fixed -&gt; 600 umol/s"
</t>
  </si>
  <si>
    <t xml:space="preserve">"08:19:56 Launched AutoProg /User/Configs/AutoProgs/AutoLog2"
</t>
  </si>
  <si>
    <t xml:space="preserve">"08:19:58 CO2 Mixer: CO2R -&gt; 410 uml"
</t>
  </si>
  <si>
    <t xml:space="preserve">"08:19:58 Coolers: Tblock -&gt; 20.00 C"
</t>
  </si>
  <si>
    <t xml:space="preserve">"08:19:58 Flow: Fixed -&gt; 600 umol/s"
</t>
  </si>
  <si>
    <t>08:20:03</t>
  </si>
  <si>
    <t>08:20:08</t>
  </si>
  <si>
    <t>08:20:13</t>
  </si>
  <si>
    <t>08:20:18</t>
  </si>
  <si>
    <t>08:20:23</t>
  </si>
  <si>
    <t>08:20:28</t>
  </si>
  <si>
    <t xml:space="preserve">"08:20:29 CO2 Mixer: CO2R -&gt; 410 uml"
</t>
  </si>
  <si>
    <t xml:space="preserve">"08:20:29 Coolers: Tblock -&gt; 20.00 C"
</t>
  </si>
  <si>
    <t xml:space="preserve">"08:20:29 Flow: Fixed -&gt; 600 umol/s"
</t>
  </si>
  <si>
    <t xml:space="preserve">"08:21:45 ag bz 7"
</t>
  </si>
  <si>
    <t xml:space="preserve">"08:23:52 Flow: Fixed -&gt; 600 umol/s"
</t>
  </si>
  <si>
    <t xml:space="preserve">"08:24:13 Launched AutoProg /User/Configs/AutoProgs/AutoLog2"
</t>
  </si>
  <si>
    <t xml:space="preserve">"08:24:14 CO2 Mixer: CO2R -&gt; 410 uml"
</t>
  </si>
  <si>
    <t xml:space="preserve">"08:24:14 Coolers: Tblock -&gt; 20.00 C"
</t>
  </si>
  <si>
    <t xml:space="preserve">"08:24:14 Flow: Fixed -&gt; 600 umol/s"
</t>
  </si>
  <si>
    <t>08:24:19</t>
  </si>
  <si>
    <t>08:24:25</t>
  </si>
  <si>
    <t>08:24:30</t>
  </si>
  <si>
    <t>08:24:35</t>
  </si>
  <si>
    <t>08:24:40</t>
  </si>
  <si>
    <t xml:space="preserve">"08:24:45 CO2 Mixer: CO2R -&gt; 410 uml"
</t>
  </si>
  <si>
    <t xml:space="preserve">"08:24:45 Coolers: Tblock -&gt; 20.00 C"
</t>
  </si>
  <si>
    <t xml:space="preserve">"08:24:45 Flow: Fixed -&gt; 600 umol/s"
</t>
  </si>
  <si>
    <t xml:space="preserve">"08:26:21 rm fl 4"
</t>
  </si>
  <si>
    <t xml:space="preserve">"08:28:35 Flow: Fixed -&gt; 600 umol/s"
</t>
  </si>
  <si>
    <t xml:space="preserve">"08:28:49 Launched AutoProg /User/Configs/AutoProgs/AutoLog2"
</t>
  </si>
  <si>
    <t xml:space="preserve">"08:28:51 CO2 Mixer: CO2R -&gt; 410 uml"
</t>
  </si>
  <si>
    <t xml:space="preserve">"08:28:51 Coolers: Tblock -&gt; 20.00 C"
</t>
  </si>
  <si>
    <t xml:space="preserve">"08:28:51 Flow: Fixed -&gt; 600 umol/s"
</t>
  </si>
  <si>
    <t>08:28:56</t>
  </si>
  <si>
    <t>08:29:02</t>
  </si>
  <si>
    <t>08:29:07</t>
  </si>
  <si>
    <t>08:29:12</t>
  </si>
  <si>
    <t>08:29:17</t>
  </si>
  <si>
    <t xml:space="preserve">"08:29:22 CO2 Mixer: CO2R -&gt; 410 uml"
</t>
  </si>
  <si>
    <t xml:space="preserve">"08:29:22 Coolers: Tblock -&gt; 20.00 C"
</t>
  </si>
  <si>
    <t xml:space="preserve">"08:29:22 Flow: Fixed -&gt; 600 umol/s"
</t>
  </si>
  <si>
    <t xml:space="preserve">"08:30:50 rm fl 10"
</t>
  </si>
  <si>
    <t xml:space="preserve">"08:33:37 Flow: Fixed -&gt; 600 umol/s"
</t>
  </si>
  <si>
    <t xml:space="preserve">"08:33:48 Launched AutoProg /User/Configs/AutoProgs/AutoLog2"
</t>
  </si>
  <si>
    <t xml:space="preserve">"08:33:50 CO2 Mixer: CO2R -&gt; 410 uml"
</t>
  </si>
  <si>
    <t xml:space="preserve">"08:33:50 Coolers: Tblock -&gt; 20.00 C"
</t>
  </si>
  <si>
    <t xml:space="preserve">"08:33:50 Flow: Fixed -&gt; 600 umol/s"
</t>
  </si>
  <si>
    <t>08:33:55</t>
  </si>
  <si>
    <t>08:34:01</t>
  </si>
  <si>
    <t>08:34:06</t>
  </si>
  <si>
    <t>08:34:11</t>
  </si>
  <si>
    <t>08:34:16</t>
  </si>
  <si>
    <t xml:space="preserve">"08:34:21 CO2 Mixer: CO2R -&gt; 410 uml"
</t>
  </si>
  <si>
    <t xml:space="preserve">"08:34:21 Coolers: Tblock -&gt; 20.00 C"
</t>
  </si>
  <si>
    <t xml:space="preserve">"08:34:21 Flow: Fixed -&gt; 600 umol/s"
</t>
  </si>
  <si>
    <t xml:space="preserve">"08:35:53 ag bz 1"
</t>
  </si>
  <si>
    <t xml:space="preserve">"08:38:26 Flow: Fixed -&gt; 600 umol/s"
</t>
  </si>
  <si>
    <t xml:space="preserve">"08:38:34 Launched AutoProg /User/Configs/AutoProgs/AutoLog2"
</t>
  </si>
  <si>
    <t xml:space="preserve">"08:38:35 CO2 Mixer: CO2R -&gt; 410 uml"
</t>
  </si>
  <si>
    <t xml:space="preserve">"08:38:35 Coolers: Tblock -&gt; 20.00 C"
</t>
  </si>
  <si>
    <t xml:space="preserve">"08:38:35 Flow: Fixed -&gt; 600 umol/s"
</t>
  </si>
  <si>
    <t>08:38:40</t>
  </si>
  <si>
    <t>08:38:45</t>
  </si>
  <si>
    <t>08:38:50</t>
  </si>
  <si>
    <t>08:38:56</t>
  </si>
  <si>
    <t>08:39:01</t>
  </si>
  <si>
    <t xml:space="preserve">"08:39:06 CO2 Mixer: CO2R -&gt; 410 uml"
</t>
  </si>
  <si>
    <t xml:space="preserve">"08:39:06 Coolers: Tblock -&gt; 20.00 C"
</t>
  </si>
  <si>
    <t xml:space="preserve">"08:39:06 Flow: Fixed -&gt; 600 umol/s"
</t>
  </si>
  <si>
    <t xml:space="preserve">"08:40:32 ag bz 4"
</t>
  </si>
  <si>
    <t xml:space="preserve">"08:43:13 Flow: Fixed -&gt; 600 umol/s"
</t>
  </si>
  <si>
    <t xml:space="preserve">"08:43:30 Launched AutoProg /User/Configs/AutoProgs/AutoLog2"
</t>
  </si>
  <si>
    <t xml:space="preserve">"08:43:31 CO2 Mixer: CO2R -&gt; 410 uml"
</t>
  </si>
  <si>
    <t xml:space="preserve">"08:43:31 Coolers: Tblock -&gt; 20.00 C"
</t>
  </si>
  <si>
    <t xml:space="preserve">"08:43:31 Flow: Fixed -&gt; 600 umol/s"
</t>
  </si>
  <si>
    <t>08:43:36</t>
  </si>
  <si>
    <t>08:43:42</t>
  </si>
  <si>
    <t>08:43:47</t>
  </si>
  <si>
    <t>08:43:52</t>
  </si>
  <si>
    <t>08:43:57</t>
  </si>
  <si>
    <t xml:space="preserve">"08:44:02 CO2 Mixer: CO2R -&gt; 410 uml"
</t>
  </si>
  <si>
    <t xml:space="preserve">"08:44:02 Coolers: Tblock -&gt; 20.00 C"
</t>
  </si>
  <si>
    <t xml:space="preserve">"08:44:02 Flow: Fixed -&gt; 600 umol/s"
</t>
  </si>
  <si>
    <t xml:space="preserve">"08:45:30 ag fl 5"
</t>
  </si>
  <si>
    <t xml:space="preserve">"08:48:05 Flow: Fixed -&gt; 600 umol/s"
</t>
  </si>
  <si>
    <t xml:space="preserve">"08:48:16 Launched AutoProg /User/Configs/AutoProgs/AutoLog2"
</t>
  </si>
  <si>
    <t xml:space="preserve">"08:48:17 CO2 Mixer: CO2R -&gt; 410 uml"
</t>
  </si>
  <si>
    <t xml:space="preserve">"08:48:17 Coolers: Tblock -&gt; 20.00 C"
</t>
  </si>
  <si>
    <t xml:space="preserve">"08:48:17 Flow: Fixed -&gt; 600 umol/s"
</t>
  </si>
  <si>
    <t>08:48:22</t>
  </si>
  <si>
    <t>08:48:27</t>
  </si>
  <si>
    <t>08:48:32</t>
  </si>
  <si>
    <t>08:48:38</t>
  </si>
  <si>
    <t>08:48:43</t>
  </si>
  <si>
    <t xml:space="preserve">"08:48:48 CO2 Mixer: CO2R -&gt; 410 uml"
</t>
  </si>
  <si>
    <t xml:space="preserve">"08:48:48 Coolers: Tblock -&gt; 20.00 C"
</t>
  </si>
  <si>
    <t xml:space="preserve">"08:48:48 Flow: Fixed -&gt; 600 umol/s"
</t>
  </si>
  <si>
    <t xml:space="preserve">"08:50:12 ag bz 9"
</t>
  </si>
  <si>
    <t xml:space="preserve">"08:52:44 Flow: Fixed -&gt; 600 umol/s"
</t>
  </si>
  <si>
    <t xml:space="preserve">"08:53:12 Launched AutoProg /User/Configs/AutoProgs/AutoLog2"
</t>
  </si>
  <si>
    <t xml:space="preserve">"08:53:13 CO2 Mixer: CO2R -&gt; 410 uml"
</t>
  </si>
  <si>
    <t xml:space="preserve">"08:53:13 Coolers: Tblock -&gt; 20.00 C"
</t>
  </si>
  <si>
    <t xml:space="preserve">"08:53:13 Flow: Fixed -&gt; 600 umol/s"
</t>
  </si>
  <si>
    <t>08:53:19</t>
  </si>
  <si>
    <t>08:53:24</t>
  </si>
  <si>
    <t>08:53:29</t>
  </si>
  <si>
    <t>08:53:34</t>
  </si>
  <si>
    <t>08:53:40</t>
  </si>
  <si>
    <t>08:53:45</t>
  </si>
  <si>
    <t xml:space="preserve">"08:53:45 CO2 Mixer: CO2R -&gt; 410 uml"
</t>
  </si>
  <si>
    <t xml:space="preserve">"08:53:45 Coolers: Tblock -&gt; 20.00 C"
</t>
  </si>
  <si>
    <t xml:space="preserve">"08:53:45 Flow: Fixed -&gt; 600 umol/s"
</t>
  </si>
  <si>
    <t xml:space="preserve">"08:55:09 ag bz 6"
</t>
  </si>
  <si>
    <t xml:space="preserve">"08:57:46 Flow: Fixed -&gt; 600 umol/s"
</t>
  </si>
  <si>
    <t xml:space="preserve">"08:57:55 Launched AutoProg /User/Configs/AutoProgs/AutoLog2"
</t>
  </si>
  <si>
    <t xml:space="preserve">"08:57:56 CO2 Mixer: CO2R -&gt; 410 uml"
</t>
  </si>
  <si>
    <t xml:space="preserve">"08:57:56 Coolers: Tblock -&gt; 20.00 C"
</t>
  </si>
  <si>
    <t xml:space="preserve">"08:57:56 Flow: Fixed -&gt; 600 umol/s"
</t>
  </si>
  <si>
    <t>08:58:01</t>
  </si>
  <si>
    <t>08:58:06</t>
  </si>
  <si>
    <t>08:58:12</t>
  </si>
  <si>
    <t>08:58:17</t>
  </si>
  <si>
    <t>08:58:22</t>
  </si>
  <si>
    <t xml:space="preserve">"08:58:27 CO2 Mixer: CO2R -&gt; 410 uml"
</t>
  </si>
  <si>
    <t xml:space="preserve">"08:58:27 Coolers: Tblock -&gt; 20.00 C"
</t>
  </si>
  <si>
    <t xml:space="preserve">"08:58:27 Flow: Fixed -&gt; 600 umol/s"
</t>
  </si>
  <si>
    <t xml:space="preserve">"08:59:53 rm fl 5"
</t>
  </si>
  <si>
    <t xml:space="preserve">"09:02:22 Flow: Fixed -&gt; 600 umol/s"
</t>
  </si>
  <si>
    <t xml:space="preserve">"09:02:32 Launched AutoProg /User/Configs/AutoProgs/AutoLog2"
</t>
  </si>
  <si>
    <t xml:space="preserve">"09:02:33 CO2 Mixer: CO2R -&gt; 410 uml"
</t>
  </si>
  <si>
    <t xml:space="preserve">"09:02:33 Coolers: Tblock -&gt; 20.00 C"
</t>
  </si>
  <si>
    <t xml:space="preserve">"09:02:33 Flow: Fixed -&gt; 600 umol/s"
</t>
  </si>
  <si>
    <t>09:02:39</t>
  </si>
  <si>
    <t>09:02:44</t>
  </si>
  <si>
    <t>09:02:49</t>
  </si>
  <si>
    <t>09:02:54</t>
  </si>
  <si>
    <t>09:03:00</t>
  </si>
  <si>
    <t>09:03:05</t>
  </si>
  <si>
    <t xml:space="preserve">"09:03:05 CO2 Mixer: CO2R -&gt; 410 uml"
</t>
  </si>
  <si>
    <t xml:space="preserve">"09:03:05 Coolers: Tblock -&gt; 20.00 C"
</t>
  </si>
  <si>
    <t xml:space="preserve">"09:03:05 Flow: Fixed -&gt; 600 umol/s"
</t>
  </si>
  <si>
    <t xml:space="preserve">"09:04:31 rm fl 1"
</t>
  </si>
  <si>
    <t xml:space="preserve">"09:07:34 Flow: Fixed -&gt; 600 umol/s"
</t>
  </si>
  <si>
    <t xml:space="preserve">"09:07:48 Launched AutoProg /User/Configs/AutoProgs/AutoLog2"
</t>
  </si>
  <si>
    <t xml:space="preserve">"09:07:49 CO2 Mixer: CO2R -&gt; 410 uml"
</t>
  </si>
  <si>
    <t xml:space="preserve">"09:07:49 Coolers: Tblock -&gt; 20.00 C"
</t>
  </si>
  <si>
    <t xml:space="preserve">"09:07:49 Flow: Fixed -&gt; 600 umol/s"
</t>
  </si>
  <si>
    <t>09:07:54</t>
  </si>
  <si>
    <t>09:07:59</t>
  </si>
  <si>
    <t>09:08:05</t>
  </si>
  <si>
    <t>09:08:10</t>
  </si>
  <si>
    <t>09:08:15</t>
  </si>
  <si>
    <t xml:space="preserve">"09:08:20 CO2 Mixer: CO2R -&gt; 410 uml"
</t>
  </si>
  <si>
    <t xml:space="preserve">"09:08:20 Coolers: Tblock -&gt; 20.00 C"
</t>
  </si>
  <si>
    <t xml:space="preserve">"09:08:20 Flow: Fixed -&gt; 600 umol/s"
</t>
  </si>
  <si>
    <t xml:space="preserve">"09:09:39 rm bz 6"
</t>
  </si>
  <si>
    <t xml:space="preserve">"09:13:03 Flow: Fixed -&gt; 600 umol/s"
</t>
  </si>
  <si>
    <t xml:space="preserve">"09:13:26 Launched AutoProg /User/Configs/AutoProgs/AutoLog2"
</t>
  </si>
  <si>
    <t xml:space="preserve">"09:13:28 CO2 Mixer: CO2R -&gt; 410 uml"
</t>
  </si>
  <si>
    <t xml:space="preserve">"09:13:28 Coolers: Tblock -&gt; 20.00 C"
</t>
  </si>
  <si>
    <t xml:space="preserve">"09:13:28 Flow: Fixed -&gt; 600 umol/s"
</t>
  </si>
  <si>
    <t>09:13:33</t>
  </si>
  <si>
    <t>09:13:38</t>
  </si>
  <si>
    <t>09:13:43</t>
  </si>
  <si>
    <t>09:13:48</t>
  </si>
  <si>
    <t>09:13:53</t>
  </si>
  <si>
    <t>09:13:58</t>
  </si>
  <si>
    <t xml:space="preserve">"09:13:59 CO2 Mixer: CO2R -&gt; 410 uml"
</t>
  </si>
  <si>
    <t xml:space="preserve">"09:13:59 Coolers: Tblock -&gt; 20.00 C"
</t>
  </si>
  <si>
    <t xml:space="preserve">"09:13:59 Flow: Fixed -&gt; 600 umol/s"
</t>
  </si>
  <si>
    <t xml:space="preserve">"09:15:19 rm fl 3"
</t>
  </si>
  <si>
    <t xml:space="preserve">"09:18:11 Flow: Fixed -&gt; 600 umol/s"
</t>
  </si>
  <si>
    <t xml:space="preserve">"09:18:28 Launched AutoProg /User/Configs/AutoProgs/AutoLog2"
</t>
  </si>
  <si>
    <t xml:space="preserve">"09:18:29 CO2 Mixer: CO2R -&gt; 410 uml"
</t>
  </si>
  <si>
    <t xml:space="preserve">"09:18:29 Coolers: Tblock -&gt; 20.00 C"
</t>
  </si>
  <si>
    <t xml:space="preserve">"09:18:29 Flow: Fixed -&gt; 600 umol/s"
</t>
  </si>
  <si>
    <t>09:18:34</t>
  </si>
  <si>
    <t>09:18:40</t>
  </si>
  <si>
    <t>09:18:45</t>
  </si>
  <si>
    <t>09:18:50</t>
  </si>
  <si>
    <t>09:18:55</t>
  </si>
  <si>
    <t xml:space="preserve">"09:19:00 CO2 Mixer: CO2R -&gt; 410 uml"
</t>
  </si>
  <si>
    <t xml:space="preserve">"09:19:00 Coolers: Tblock -&gt; 20.00 C"
</t>
  </si>
  <si>
    <t xml:space="preserve">"09:19:00 Flow: Fixed -&gt; 600 umol/s"
</t>
  </si>
  <si>
    <t xml:space="preserve">"09:20:36 rm fl 11"
</t>
  </si>
  <si>
    <t xml:space="preserve">"09:23:14 Flow: Fixed -&gt; 600 umol/s"
</t>
  </si>
  <si>
    <t xml:space="preserve">"09:23:28 Launched AutoProg /User/Configs/AutoProgs/AutoLog2"
</t>
  </si>
  <si>
    <t xml:space="preserve">"09:23:30 CO2 Mixer: CO2R -&gt; 410 uml"
</t>
  </si>
  <si>
    <t xml:space="preserve">"09:23:30 Coolers: Tblock -&gt; 20.00 C"
</t>
  </si>
  <si>
    <t xml:space="preserve">"09:23:30 Flow: Fixed -&gt; 600 umol/s"
</t>
  </si>
  <si>
    <t>09:23:35</t>
  </si>
  <si>
    <t>09:23:40</t>
  </si>
  <si>
    <t>09:23:45</t>
  </si>
  <si>
    <t>09:23:50</t>
  </si>
  <si>
    <t>09:23:55</t>
  </si>
  <si>
    <t xml:space="preserve">"09:24:01 CO2 Mixer: CO2R -&gt; 410 uml"
</t>
  </si>
  <si>
    <t xml:space="preserve">"09:24:01 Coolers: Tblock -&gt; 20.00 C"
</t>
  </si>
  <si>
    <t xml:space="preserve">"09:24:01 Flow: Fixed -&gt; 600 umol/s"
</t>
  </si>
  <si>
    <t xml:space="preserve">"09:26:43 Coolers: Tblock -&gt; 27.00 C"
</t>
  </si>
  <si>
    <t xml:space="preserve">"09:45:36 ag fl 8"
</t>
  </si>
  <si>
    <t xml:space="preserve">"09:48:18 Flow: Fixed -&gt; 600 umol/s"
</t>
  </si>
  <si>
    <t xml:space="preserve">"09:48:33 Launched AutoProg /User/Configs/AutoProgs/AutoLog2"
</t>
  </si>
  <si>
    <t xml:space="preserve">"09:48:37 CO2 Mixer: CO2R -&gt; 410 uml"
</t>
  </si>
  <si>
    <t xml:space="preserve">"09:48:37 Coolers: Tblock -&gt; 27.00 C"
</t>
  </si>
  <si>
    <t xml:space="preserve">"09:48:37 Flow: Fixed -&gt; 600 umol/s"
</t>
  </si>
  <si>
    <t>09:48:42</t>
  </si>
  <si>
    <t>09:48:47</t>
  </si>
  <si>
    <t>09:48:53</t>
  </si>
  <si>
    <t>09:48:58</t>
  </si>
  <si>
    <t>09:49:03</t>
  </si>
  <si>
    <t xml:space="preserve">"09:49:08 CO2 Mixer: CO2R -&gt; 410 uml"
</t>
  </si>
  <si>
    <t xml:space="preserve">"09:49:08 Coolers: Tblock -&gt; 27.00 C"
</t>
  </si>
  <si>
    <t xml:space="preserve">"09:49:08 Flow: Fixed -&gt; 600 umol/s"
</t>
  </si>
  <si>
    <t xml:space="preserve">"09:50:34 ag fl 5"
</t>
  </si>
  <si>
    <t xml:space="preserve">"09:53:13 Flow: Fixed -&gt; 600 umol/s"
</t>
  </si>
  <si>
    <t xml:space="preserve">"09:53:27 Launched AutoProg /User/Configs/AutoProgs/AutoLog2"
</t>
  </si>
  <si>
    <t xml:space="preserve">"09:53:28 CO2 Mixer: CO2R -&gt; 410 uml"
</t>
  </si>
  <si>
    <t xml:space="preserve">"09:53:28 Coolers: Tblock -&gt; 27.00 C"
</t>
  </si>
  <si>
    <t xml:space="preserve">"09:53:29 Flow: Fixed -&gt; 600 umol/s"
</t>
  </si>
  <si>
    <t>09:53:34</t>
  </si>
  <si>
    <t>09:53:39</t>
  </si>
  <si>
    <t>09:53:44</t>
  </si>
  <si>
    <t>09:53:49</t>
  </si>
  <si>
    <t>09:53:54</t>
  </si>
  <si>
    <t>09:53:59</t>
  </si>
  <si>
    <t xml:space="preserve">"09:54:00 CO2 Mixer: CO2R -&gt; 410 uml"
</t>
  </si>
  <si>
    <t xml:space="preserve">"09:54:00 Coolers: Tblock -&gt; 27.00 C"
</t>
  </si>
  <si>
    <t xml:space="preserve">"09:54:00 Flow: Fixed -&gt; 600 umol/s"
</t>
  </si>
  <si>
    <t xml:space="preserve">"09:55:15 rm fl 1"
</t>
  </si>
  <si>
    <t xml:space="preserve">"09:57:44 Flow: Fixed -&gt; 600 umol/s"
</t>
  </si>
  <si>
    <t xml:space="preserve">"09:57:58 Launched AutoProg /User/Configs/AutoProgs/AutoLog2"
</t>
  </si>
  <si>
    <t xml:space="preserve">"09:57:59 CO2 Mixer: CO2R -&gt; 410 uml"
</t>
  </si>
  <si>
    <t xml:space="preserve">"09:57:59 Coolers: Tblock -&gt; 27.00 C"
</t>
  </si>
  <si>
    <t xml:space="preserve">"09:57:59 Flow: Fixed -&gt; 600 umol/s"
</t>
  </si>
  <si>
    <t>09:58:04</t>
  </si>
  <si>
    <t>09:58:09</t>
  </si>
  <si>
    <t>09:58:15</t>
  </si>
  <si>
    <t>09:58:20</t>
  </si>
  <si>
    <t>09:58:25</t>
  </si>
  <si>
    <t xml:space="preserve">"09:58:30 CO2 Mixer: CO2R -&gt; 410 uml"
</t>
  </si>
  <si>
    <t xml:space="preserve">"09:58:30 Coolers: Tblock -&gt; 27.00 C"
</t>
  </si>
  <si>
    <t xml:space="preserve">"09:58:30 Flow: Fixed -&gt; 600 umol/s"
</t>
  </si>
  <si>
    <t xml:space="preserve">"09:59:40 ag bz 5"
</t>
  </si>
  <si>
    <t xml:space="preserve">"10:02:17 Flow: Fixed -&gt; 600 umol/s"
</t>
  </si>
  <si>
    <t xml:space="preserve">"10:02:26 Launched AutoProg /User/Configs/AutoProgs/AutoLog2"
</t>
  </si>
  <si>
    <t xml:space="preserve">"10:02:28 CO2 Mixer: CO2R -&gt; 410 uml"
</t>
  </si>
  <si>
    <t xml:space="preserve">"10:02:28 Coolers: Tblock -&gt; 27.00 C"
</t>
  </si>
  <si>
    <t xml:space="preserve">"10:02:28 Flow: Fixed -&gt; 600 umol/s"
</t>
  </si>
  <si>
    <t>10:02:33</t>
  </si>
  <si>
    <t>10:02:38</t>
  </si>
  <si>
    <t>10:02:43</t>
  </si>
  <si>
    <t>10:02:48</t>
  </si>
  <si>
    <t>10:02:53</t>
  </si>
  <si>
    <t>10:02:58</t>
  </si>
  <si>
    <t xml:space="preserve">"10:02:59 CO2 Mixer: CO2R -&gt; 410 uml"
</t>
  </si>
  <si>
    <t xml:space="preserve">"10:02:59 Coolers: Tblock -&gt; 27.00 C"
</t>
  </si>
  <si>
    <t xml:space="preserve">"10:02:59 Flow: Fixed -&gt; 600 umol/s"
</t>
  </si>
  <si>
    <t xml:space="preserve">"10:04:08 ag bz 2"
</t>
  </si>
  <si>
    <t xml:space="preserve">"10:06:45 Flow: Fixed -&gt; 600 umol/s"
</t>
  </si>
  <si>
    <t xml:space="preserve">"10:06:54 Launched AutoProg /User/Configs/AutoProgs/AutoLog2"
</t>
  </si>
  <si>
    <t xml:space="preserve">"10:06:55 CO2 Mixer: CO2R -&gt; 410 uml"
</t>
  </si>
  <si>
    <t xml:space="preserve">"10:06:55 Coolers: Tblock -&gt; 27.00 C"
</t>
  </si>
  <si>
    <t xml:space="preserve">"10:06:55 Flow: Fixed -&gt; 600 umol/s"
</t>
  </si>
  <si>
    <t>10:07:00</t>
  </si>
  <si>
    <t>10:07:06</t>
  </si>
  <si>
    <t>10:07:11</t>
  </si>
  <si>
    <t>10:07:16</t>
  </si>
  <si>
    <t>10:07:21</t>
  </si>
  <si>
    <t xml:space="preserve">"10:07:26 CO2 Mixer: CO2R -&gt; 410 uml"
</t>
  </si>
  <si>
    <t xml:space="preserve">"10:07:26 Coolers: Tblock -&gt; 27.00 C"
</t>
  </si>
  <si>
    <t xml:space="preserve">"10:07:26 Flow: Fixed -&gt; 600 umol/s"
</t>
  </si>
  <si>
    <t xml:space="preserve">"10:08:55 ag  bz 4"
</t>
  </si>
  <si>
    <t xml:space="preserve">"10:11:31 Flow: Fixed -&gt; 600 umol/s"
</t>
  </si>
  <si>
    <t xml:space="preserve">"10:11:42 Launched AutoProg /User/Configs/AutoProgs/AutoLog2"
</t>
  </si>
  <si>
    <t xml:space="preserve">"10:11:44 CO2 Mixer: CO2R -&gt; 410 uml"
</t>
  </si>
  <si>
    <t xml:space="preserve">"10:11:44 Coolers: Tblock -&gt; 27.00 C"
</t>
  </si>
  <si>
    <t xml:space="preserve">"10:11:44 Flow: Fixed -&gt; 600 umol/s"
</t>
  </si>
  <si>
    <t>10:11:49</t>
  </si>
  <si>
    <t>10:11:54</t>
  </si>
  <si>
    <t>10:11:59</t>
  </si>
  <si>
    <t>10:12:04</t>
  </si>
  <si>
    <t>10:12:09</t>
  </si>
  <si>
    <t xml:space="preserve">"10:12:15 CO2 Mixer: CO2R -&gt; 410 uml"
</t>
  </si>
  <si>
    <t xml:space="preserve">"10:12:15 Coolers: Tblock -&gt; 27.00 C"
</t>
  </si>
  <si>
    <t xml:space="preserve">"10:12:15 Flow: Fixed -&gt; 600 umol/s"
</t>
  </si>
  <si>
    <t xml:space="preserve">"10:13:34 ag fl 3"
</t>
  </si>
  <si>
    <t xml:space="preserve">"10:16:12 Flow: Fixed -&gt; 600 umol/s"
</t>
  </si>
  <si>
    <t xml:space="preserve">"10:16:27 Launched AutoProg /User/Configs/AutoProgs/AutoLog2"
</t>
  </si>
  <si>
    <t xml:space="preserve">"10:16:28 CO2 Mixer: CO2R -&gt; 410 uml"
</t>
  </si>
  <si>
    <t xml:space="preserve">"10:16:28 Coolers: Tblock -&gt; 27.00 C"
</t>
  </si>
  <si>
    <t xml:space="preserve">"10:16:28 Flow: Fixed -&gt; 600 umol/s"
</t>
  </si>
  <si>
    <t>10:16:34</t>
  </si>
  <si>
    <t>10:16:39</t>
  </si>
  <si>
    <t>10:16:44</t>
  </si>
  <si>
    <t>10:16:49</t>
  </si>
  <si>
    <t>10:16:55</t>
  </si>
  <si>
    <t xml:space="preserve">"10:17:00 CO2 Mixer: CO2R -&gt; 410 uml"
</t>
  </si>
  <si>
    <t xml:space="preserve">"10:17:00 Coolers: Tblock -&gt; 27.00 C"
</t>
  </si>
  <si>
    <t xml:space="preserve">"10:17:00 Flow: Fixed -&gt; 600 umol/s"
</t>
  </si>
  <si>
    <t xml:space="preserve">"10:18:25 ag fl 7"
</t>
  </si>
  <si>
    <t xml:space="preserve">"10:21:17 Flow: Fixed -&gt; 600 umol/s"
</t>
  </si>
  <si>
    <t xml:space="preserve">"10:21:41 Launched AutoProg /User/Configs/AutoProgs/AutoLog2"
</t>
  </si>
  <si>
    <t xml:space="preserve">"10:21:42 CO2 Mixer: CO2R -&gt; 410 uml"
</t>
  </si>
  <si>
    <t xml:space="preserve">"10:21:42 Coolers: Tblock -&gt; 27.00 C"
</t>
  </si>
  <si>
    <t xml:space="preserve">"10:21:42 Flow: Fixed -&gt; 600 umol/s"
</t>
  </si>
  <si>
    <t>10:21:47</t>
  </si>
  <si>
    <t>10:21:52</t>
  </si>
  <si>
    <t>10:21:58</t>
  </si>
  <si>
    <t>10:22:03</t>
  </si>
  <si>
    <t>10:22:08</t>
  </si>
  <si>
    <t xml:space="preserve">"10:22:13 CO2 Mixer: CO2R -&gt; 410 uml"
</t>
  </si>
  <si>
    <t xml:space="preserve">"10:22:13 Coolers: Tblock -&gt; 27.00 C"
</t>
  </si>
  <si>
    <t xml:space="preserve">"10:22:13 Flow: Fixed -&gt; 600 umol/s"
</t>
  </si>
  <si>
    <t xml:space="preserve">"10:23:28 ag bz 10"
</t>
  </si>
  <si>
    <t xml:space="preserve">"10:26:12 Flow: Fixed -&gt; 600 umol/s"
</t>
  </si>
  <si>
    <t xml:space="preserve">"10:26:22 Launched AutoProg /User/Configs/AutoProgs/AutoLog2"
</t>
  </si>
  <si>
    <t xml:space="preserve">"10:26:23 CO2 Mixer: CO2R -&gt; 410 uml"
</t>
  </si>
  <si>
    <t xml:space="preserve">"10:26:23 Coolers: Tblock -&gt; 27.00 C"
</t>
  </si>
  <si>
    <t xml:space="preserve">"10:26:23 Flow: Fixed -&gt; 600 umol/s"
</t>
  </si>
  <si>
    <t>10:26:28</t>
  </si>
  <si>
    <t>10:26:33</t>
  </si>
  <si>
    <t>10:26:38</t>
  </si>
  <si>
    <t>10:26:44</t>
  </si>
  <si>
    <t>10:26:49</t>
  </si>
  <si>
    <t xml:space="preserve">"10:26:54 CO2 Mixer: CO2R -&gt; 410 uml"
</t>
  </si>
  <si>
    <t xml:space="preserve">"10:26:54 Coolers: Tblock -&gt; 27.00 C"
</t>
  </si>
  <si>
    <t xml:space="preserve">"10:26:54 Flow: Fixed -&gt; 600 umol/s"
</t>
  </si>
  <si>
    <t xml:space="preserve">"10:28:52 ag bz 11"
</t>
  </si>
  <si>
    <t xml:space="preserve">"10:31:40 Flow: Fixed -&gt; 600 umol/s"
</t>
  </si>
  <si>
    <t xml:space="preserve">"10:31:50 Launched AutoProg /User/Configs/AutoProgs/AutoLog2"
</t>
  </si>
  <si>
    <t xml:space="preserve">"10:31:51 CO2 Mixer: CO2R -&gt; 410 uml"
</t>
  </si>
  <si>
    <t xml:space="preserve">"10:31:51 Coolers: Tblock -&gt; 27.00 C"
</t>
  </si>
  <si>
    <t xml:space="preserve">"10:31:51 Flow: Fixed -&gt; 600 umol/s"
</t>
  </si>
  <si>
    <t>10:31:57</t>
  </si>
  <si>
    <t>10:32:02</t>
  </si>
  <si>
    <t>10:32:07</t>
  </si>
  <si>
    <t>10:32:12</t>
  </si>
  <si>
    <t>10:32:17</t>
  </si>
  <si>
    <t xml:space="preserve">"10:32:23 CO2 Mixer: CO2R -&gt; 410 uml"
</t>
  </si>
  <si>
    <t xml:space="preserve">"10:32:23 Coolers: Tblock -&gt; 27.00 C"
</t>
  </si>
  <si>
    <t xml:space="preserve">"10:32:23 Flow: Fixed -&gt; 600 umol/s"
</t>
  </si>
  <si>
    <t xml:space="preserve">"10:42:01 ag bz 11"
</t>
  </si>
  <si>
    <t xml:space="preserve">"10:44:47 Flow: Fixed -&gt; 600 umol/s"
</t>
  </si>
  <si>
    <t xml:space="preserve">"10:45:04 Launched AutoProg /User/Configs/AutoProgs/AutoLog2"
</t>
  </si>
  <si>
    <t xml:space="preserve">"10:45:05 CO2 Mixer: CO2R -&gt; 410 uml"
</t>
  </si>
  <si>
    <t xml:space="preserve">"10:45:05 Coolers: Tblock -&gt; 27.00 C"
</t>
  </si>
  <si>
    <t xml:space="preserve">"10:45:05 Flow: Fixed -&gt; 600 umol/s"
</t>
  </si>
  <si>
    <t>10:45:10</t>
  </si>
  <si>
    <t>10:45:15</t>
  </si>
  <si>
    <t>10:45:21</t>
  </si>
  <si>
    <t>10:45:26</t>
  </si>
  <si>
    <t>10:45:31</t>
  </si>
  <si>
    <t xml:space="preserve">"10:45:36 CO2 Mixer: CO2R -&gt; 410 uml"
</t>
  </si>
  <si>
    <t xml:space="preserve">"10:45:36 Coolers: Tblock -&gt; 27.00 C"
</t>
  </si>
  <si>
    <t xml:space="preserve">"10:45:36 Flow: Fixed -&gt; 600 umol/s"
</t>
  </si>
  <si>
    <t xml:space="preserve">"10:46:55 rm fl 8"
</t>
  </si>
  <si>
    <t xml:space="preserve">"10:49:37 Flow: Fixed -&gt; 600 umol/s"
</t>
  </si>
  <si>
    <t xml:space="preserve">"10:50:00 Launched AutoProg /User/Configs/AutoProgs/AutoLog2"
</t>
  </si>
  <si>
    <t xml:space="preserve">"10:50:02 CO2 Mixer: CO2R -&gt; 410 uml"
</t>
  </si>
  <si>
    <t xml:space="preserve">"10:50:02 Coolers: Tblock -&gt; 27.00 C"
</t>
  </si>
  <si>
    <t xml:space="preserve">"10:50:02 Flow: Fixed -&gt; 600 umol/s"
</t>
  </si>
  <si>
    <t>10:50:07</t>
  </si>
  <si>
    <t>10:50:13</t>
  </si>
  <si>
    <t>10:50:18</t>
  </si>
  <si>
    <t>10:50:23</t>
  </si>
  <si>
    <t>10:50:28</t>
  </si>
  <si>
    <t xml:space="preserve">"10:50:33 CO2 Mixer: CO2R -&gt; 410 uml"
</t>
  </si>
  <si>
    <t xml:space="preserve">"10:50:33 Coolers: Tblock -&gt; 27.00 C"
</t>
  </si>
  <si>
    <t xml:space="preserve">"10:50:33 Flow: Fixed -&gt; 600 umol/s"
</t>
  </si>
  <si>
    <t xml:space="preserve">"10:51:57 ag bz 3"
</t>
  </si>
  <si>
    <t xml:space="preserve">"10:55:36 Flow: Fixed -&gt; 600 umol/s"
</t>
  </si>
  <si>
    <t xml:space="preserve">"10:55:50 Launched AutoProg /User/Configs/AutoProgs/AutoLog2"
</t>
  </si>
  <si>
    <t xml:space="preserve">"10:55:51 CO2 Mixer: CO2R -&gt; 410 uml"
</t>
  </si>
  <si>
    <t xml:space="preserve">"10:55:51 Coolers: Tblock -&gt; 27.00 C"
</t>
  </si>
  <si>
    <t xml:space="preserve">"10:55:51 Flow: Fixed -&gt; 600 umol/s"
</t>
  </si>
  <si>
    <t>10:55:56</t>
  </si>
  <si>
    <t>10:56:01</t>
  </si>
  <si>
    <t>10:56:06</t>
  </si>
  <si>
    <t>10:56:12</t>
  </si>
  <si>
    <t>10:56:17</t>
  </si>
  <si>
    <t xml:space="preserve">"10:56:22 CO2 Mixer: CO2R -&gt; 410 uml"
</t>
  </si>
  <si>
    <t xml:space="preserve">"10:56:22 Coolers: Tblock -&gt; 27.00 C"
</t>
  </si>
  <si>
    <t xml:space="preserve">"10:56:22 Flow: Fixed -&gt; 600 umol/s"
</t>
  </si>
  <si>
    <t xml:space="preserve">"10:57:47 rm bz 6"
</t>
  </si>
  <si>
    <t xml:space="preserve">"11:00:21 Flow: Fixed -&gt; 600 umol/s"
</t>
  </si>
  <si>
    <t xml:space="preserve">"11:00:40 Launched AutoProg /User/Configs/AutoProgs/AutoLog2"
</t>
  </si>
  <si>
    <t xml:space="preserve">"11:00:41 CO2 Mixer: CO2R -&gt; 410 uml"
</t>
  </si>
  <si>
    <t xml:space="preserve">"11:00:41 Coolers: Tblock -&gt; 27.00 C"
</t>
  </si>
  <si>
    <t xml:space="preserve">"11:00:41 Flow: Fixed -&gt; 600 umol/s"
</t>
  </si>
  <si>
    <t>11:00:47</t>
  </si>
  <si>
    <t>11:00:52</t>
  </si>
  <si>
    <t>11:00:57</t>
  </si>
  <si>
    <t>11:01:02</t>
  </si>
  <si>
    <t>11:01:07</t>
  </si>
  <si>
    <t xml:space="preserve">"11:01:13 CO2 Mixer: CO2R -&gt; 410 uml"
</t>
  </si>
  <si>
    <t xml:space="preserve">"11:01:13 Coolers: Tblock -&gt; 27.00 C"
</t>
  </si>
  <si>
    <t xml:space="preserve">"11:01:13 Flow: Fixed -&gt; 600 umol/s"
</t>
  </si>
  <si>
    <t xml:space="preserve">"11:02:34 ag bz 2"
</t>
  </si>
  <si>
    <t xml:space="preserve">"11:05:36 Flow: Fixed -&gt; 600 umol/s"
</t>
  </si>
  <si>
    <t xml:space="preserve">"11:05:48 Launched AutoProg /User/Configs/AutoProgs/AutoLog2"
</t>
  </si>
  <si>
    <t xml:space="preserve">"11:05:49 CO2 Mixer: CO2R -&gt; 410 uml"
</t>
  </si>
  <si>
    <t xml:space="preserve">"11:05:49 Coolers: Tblock -&gt; 27.00 C"
</t>
  </si>
  <si>
    <t xml:space="preserve">"11:05:49 Flow: Fixed -&gt; 600 umol/s"
</t>
  </si>
  <si>
    <t>11:05:54</t>
  </si>
  <si>
    <t>11:05:59</t>
  </si>
  <si>
    <t>11:06:04</t>
  </si>
  <si>
    <t>11:06:10</t>
  </si>
  <si>
    <t>11:06:15</t>
  </si>
  <si>
    <t xml:space="preserve">"11:06:20 CO2 Mixer: CO2R -&gt; 410 uml"
</t>
  </si>
  <si>
    <t xml:space="preserve">"11:06:20 Coolers: Tblock -&gt; 27.00 C"
</t>
  </si>
  <si>
    <t xml:space="preserve">"11:06:20 Flow: Fixed -&gt; 600 umol/s"
</t>
  </si>
  <si>
    <t xml:space="preserve">"11:07:45 rm fl 3"
</t>
  </si>
  <si>
    <t xml:space="preserve">"11:10:45 Flow: Fixed -&gt; 600 umol/s"
</t>
  </si>
  <si>
    <t xml:space="preserve">"11:11:01 Launched AutoProg /User/Configs/AutoProgs/AutoLog2"
</t>
  </si>
  <si>
    <t xml:space="preserve">"11:11:03 CO2 Mixer: CO2R -&gt; 410 uml"
</t>
  </si>
  <si>
    <t xml:space="preserve">"11:11:03 Coolers: Tblock -&gt; 27.00 C"
</t>
  </si>
  <si>
    <t xml:space="preserve">"11:11:03 Flow: Fixed -&gt; 600 umol/s"
</t>
  </si>
  <si>
    <t>11:11:08</t>
  </si>
  <si>
    <t>11:11:13</t>
  </si>
  <si>
    <t>11:11:18</t>
  </si>
  <si>
    <t>11:11:23</t>
  </si>
  <si>
    <t>11:11:28</t>
  </si>
  <si>
    <t>11:11:33</t>
  </si>
  <si>
    <t xml:space="preserve">"11:11:34 CO2 Mixer: CO2R -&gt; 410 uml"
</t>
  </si>
  <si>
    <t xml:space="preserve">"11:11:34 Coolers: Tblock -&gt; 27.00 C"
</t>
  </si>
  <si>
    <t xml:space="preserve">"11:11:34 Flow: Fixed -&gt; 600 umol/s"
</t>
  </si>
  <si>
    <t xml:space="preserve">"11:12:28 Coolers: Tblock -&gt; 35.00 C"
</t>
  </si>
  <si>
    <t xml:space="preserve">"11:29:24 ag bz 11"
</t>
  </si>
  <si>
    <t xml:space="preserve">"11:32:12 Flow: Fixed -&gt; 600 umol/s"
</t>
  </si>
  <si>
    <t xml:space="preserve">"11:32:31 Launched AutoProg /User/Configs/AutoProgs/AutoLog2"
</t>
  </si>
  <si>
    <t xml:space="preserve">"11:32:33 CO2 Mixer: CO2R -&gt; 410 uml"
</t>
  </si>
  <si>
    <t xml:space="preserve">"11:32:33 Coolers: Tblock -&gt; 35.00 C"
</t>
  </si>
  <si>
    <t xml:space="preserve">"11:32:33 Flow: Fixed -&gt; 600 umol/s"
</t>
  </si>
  <si>
    <t>11:32:38</t>
  </si>
  <si>
    <t>11:32:43</t>
  </si>
  <si>
    <t>11:32:48</t>
  </si>
  <si>
    <t>11:32:53</t>
  </si>
  <si>
    <t>11:32:59</t>
  </si>
  <si>
    <t xml:space="preserve">"11:33:04 CO2 Mixer: CO2R -&gt; 410 uml"
</t>
  </si>
  <si>
    <t xml:space="preserve">"11:33:04 Coolers: Tblock -&gt; 35.00 C"
</t>
  </si>
  <si>
    <t xml:space="preserve">"11:33:04 Flow: Fixed -&gt; 600 umol/s"
</t>
  </si>
  <si>
    <t xml:space="preserve">"11:34:24 rm bz 12"
</t>
  </si>
  <si>
    <t xml:space="preserve">"11:37:32 Flow: Fixed -&gt; 600 umol/s"
</t>
  </si>
  <si>
    <t xml:space="preserve">"11:37:43 Launched AutoProg /User/Configs/AutoProgs/AutoLog2"
</t>
  </si>
  <si>
    <t xml:space="preserve">"11:37:44 CO2 Mixer: CO2R -&gt; 410 uml"
</t>
  </si>
  <si>
    <t xml:space="preserve">"11:37:44 Coolers: Tblock -&gt; 35.00 C"
</t>
  </si>
  <si>
    <t xml:space="preserve">"11:37:44 Flow: Fixed -&gt; 600 umol/s"
</t>
  </si>
  <si>
    <t>11:37:49</t>
  </si>
  <si>
    <t>11:37:54</t>
  </si>
  <si>
    <t>11:37:59</t>
  </si>
  <si>
    <t>11:38:05</t>
  </si>
  <si>
    <t>11:38:10</t>
  </si>
  <si>
    <t xml:space="preserve">"11:38:15 CO2 Mixer: CO2R -&gt; 410 uml"
</t>
  </si>
  <si>
    <t xml:space="preserve">"11:38:15 Coolers: Tblock -&gt; 35.00 C"
</t>
  </si>
  <si>
    <t xml:space="preserve">"11:38:15 Flow: Fixed -&gt; 600 umol/s"
</t>
  </si>
  <si>
    <t xml:space="preserve">"11:39:51 rm bz 11"
</t>
  </si>
  <si>
    <t xml:space="preserve">"11:42:29 Flow: Fixed -&gt; 600 umol/s"
</t>
  </si>
  <si>
    <t xml:space="preserve">"11:42:39 Launched AutoProg /User/Configs/AutoProgs/AutoLog2"
</t>
  </si>
  <si>
    <t xml:space="preserve">"11:42:40 CO2 Mixer: CO2R -&gt; 410 uml"
</t>
  </si>
  <si>
    <t xml:space="preserve">"11:42:40 Coolers: Tblock -&gt; 35.00 C"
</t>
  </si>
  <si>
    <t xml:space="preserve">"11:42:40 Flow: Fixed -&gt; 600 umol/s"
</t>
  </si>
  <si>
    <t>11:42:45</t>
  </si>
  <si>
    <t>11:42:51</t>
  </si>
  <si>
    <t>11:42:56</t>
  </si>
  <si>
    <t>11:43:01</t>
  </si>
  <si>
    <t>11:43:06</t>
  </si>
  <si>
    <t xml:space="preserve">"11:43:11 CO2 Mixer: CO2R -&gt; 410 uml"
</t>
  </si>
  <si>
    <t xml:space="preserve">"11:43:11 Coolers: Tblock -&gt; 35.00 C"
</t>
  </si>
  <si>
    <t xml:space="preserve">"11:43:11 Flow: Fixed -&gt; 600 umol/s"
</t>
  </si>
  <si>
    <t xml:space="preserve">"11:44:25 rm fl 8"
</t>
  </si>
  <si>
    <t xml:space="preserve">"11:47:04 Flow: Fixed -&gt; 600 umol/s"
</t>
  </si>
  <si>
    <t xml:space="preserve">"11:47:15 Launched AutoProg /User/Configs/AutoProgs/AutoLog2"
</t>
  </si>
  <si>
    <t xml:space="preserve">"11:47:17 CO2 Mixer: CO2R -&gt; 410 uml"
</t>
  </si>
  <si>
    <t xml:space="preserve">"11:47:17 Coolers: Tblock -&gt; 35.00 C"
</t>
  </si>
  <si>
    <t xml:space="preserve">"11:47:17 Flow: Fixed -&gt; 600 umol/s"
</t>
  </si>
  <si>
    <t>11:47:22</t>
  </si>
  <si>
    <t>11:47:27</t>
  </si>
  <si>
    <t>11:47:32</t>
  </si>
  <si>
    <t>11:47:37</t>
  </si>
  <si>
    <t>11:47:42</t>
  </si>
  <si>
    <t xml:space="preserve">"11:47:48 CO2 Mixer: CO2R -&gt; 410 uml"
</t>
  </si>
  <si>
    <t xml:space="preserve">"11:47:48 Coolers: Tblock -&gt; 35.00 C"
</t>
  </si>
  <si>
    <t xml:space="preserve">"11:47:48 Flow: Fixed -&gt; 600 umol/s"
</t>
  </si>
  <si>
    <t xml:space="preserve">"11:49:12 rm fl 4"
</t>
  </si>
  <si>
    <t xml:space="preserve">"11:51:50 Flow: Fixed -&gt; 600 umol/s"
</t>
  </si>
  <si>
    <t xml:space="preserve">"11:52:02 Launched AutoProg /User/Configs/AutoProgs/AutoLog2"
</t>
  </si>
  <si>
    <t xml:space="preserve">"11:52:04 CO2 Mixer: CO2R -&gt; 410 uml"
</t>
  </si>
  <si>
    <t xml:space="preserve">"11:52:04 Coolers: Tblock -&gt; 35.00 C"
</t>
  </si>
  <si>
    <t xml:space="preserve">"11:52:04 Flow: Fixed -&gt; 600 umol/s"
</t>
  </si>
  <si>
    <t>11:52:09</t>
  </si>
  <si>
    <t>11:52:14</t>
  </si>
  <si>
    <t>11:52:19</t>
  </si>
  <si>
    <t>11:52:24</t>
  </si>
  <si>
    <t>11:52:29</t>
  </si>
  <si>
    <t xml:space="preserve">"11:52:35 CO2 Mixer: CO2R -&gt; 410 uml"
</t>
  </si>
  <si>
    <t xml:space="preserve">"11:52:35 Coolers: Tblock -&gt; 35.00 C"
</t>
  </si>
  <si>
    <t xml:space="preserve">"11:52:35 Flow: Fixed -&gt; 600 umol/s"
</t>
  </si>
  <si>
    <t xml:space="preserve">"11:54:03 rm fl 10"
</t>
  </si>
  <si>
    <t xml:space="preserve">"11:56:37 Flow: Fixed -&gt; 600 umol/s"
</t>
  </si>
  <si>
    <t xml:space="preserve">"11:56:47 Launched AutoProg /User/Configs/AutoProgs/AutoLog2"
</t>
  </si>
  <si>
    <t xml:space="preserve">"11:56:48 CO2 Mixer: CO2R -&gt; 410 uml"
</t>
  </si>
  <si>
    <t xml:space="preserve">"11:56:48 Coolers: Tblock -&gt; 35.00 C"
</t>
  </si>
  <si>
    <t xml:space="preserve">"11:56:48 Flow: Fixed -&gt; 600 umol/s"
</t>
  </si>
  <si>
    <t>11:56:53</t>
  </si>
  <si>
    <t>11:56:58</t>
  </si>
  <si>
    <t>11:57:03</t>
  </si>
  <si>
    <t>11:57:09</t>
  </si>
  <si>
    <t>11:57:14</t>
  </si>
  <si>
    <t xml:space="preserve">"11:57:19 CO2 Mixer: CO2R -&gt; 410 uml"
</t>
  </si>
  <si>
    <t xml:space="preserve">"11:57:19 Coolers: Tblock -&gt; 35.00 C"
</t>
  </si>
  <si>
    <t xml:space="preserve">"11:57:19 Flow: Fixed -&gt; 600 umol/s"
</t>
  </si>
  <si>
    <t xml:space="preserve">"11:58:27 ag bz 4"
</t>
  </si>
  <si>
    <t xml:space="preserve">"12:01:56 Flow: Fixed -&gt; 600 umol/s"
</t>
  </si>
  <si>
    <t xml:space="preserve">"12:02:06 Launched AutoProg /User/Configs/AutoProgs/AutoLog2"
</t>
  </si>
  <si>
    <t xml:space="preserve">"12:02:08 CO2 Mixer: CO2R -&gt; 410 uml"
</t>
  </si>
  <si>
    <t xml:space="preserve">"12:02:08 Coolers: Tblock -&gt; 35.00 C"
</t>
  </si>
  <si>
    <t xml:space="preserve">"12:02:08 Flow: Fixed -&gt; 600 umol/s"
</t>
  </si>
  <si>
    <t>12:02:13</t>
  </si>
  <si>
    <t>12:02:18</t>
  </si>
  <si>
    <t>12:02:24</t>
  </si>
  <si>
    <t>12:02:29</t>
  </si>
  <si>
    <t>12:02:34</t>
  </si>
  <si>
    <t xml:space="preserve">"12:02:39 CO2 Mixer: CO2R -&gt; 410 uml"
</t>
  </si>
  <si>
    <t xml:space="preserve">"12:02:39 Coolers: Tblock -&gt; 35.00 C"
</t>
  </si>
  <si>
    <t xml:space="preserve">"12:02:39 Flow: Fixed -&gt; 600 umol/s"
</t>
  </si>
  <si>
    <t xml:space="preserve">"12:04:11 rm bz 2"
</t>
  </si>
  <si>
    <t xml:space="preserve">"12:04:24 rm bz 2"
</t>
  </si>
  <si>
    <t xml:space="preserve">"12:06:40 Flow: Fixed -&gt; 600 umol/s"
</t>
  </si>
  <si>
    <t xml:space="preserve">"12:06:51 Launched AutoProg /User/Configs/AutoProgs/AutoLog2"
</t>
  </si>
  <si>
    <t xml:space="preserve">"12:06:53 CO2 Mixer: CO2R -&gt; 410 uml"
</t>
  </si>
  <si>
    <t xml:space="preserve">"12:06:53 Coolers: Tblock -&gt; 35.00 C"
</t>
  </si>
  <si>
    <t xml:space="preserve">"12:06:53 Flow: Fixed -&gt; 600 umol/s"
</t>
  </si>
  <si>
    <t>12:06:58</t>
  </si>
  <si>
    <t>12:07:03</t>
  </si>
  <si>
    <t>12:07:08</t>
  </si>
  <si>
    <t>12:07:13</t>
  </si>
  <si>
    <t>12:07:18</t>
  </si>
  <si>
    <t xml:space="preserve">"12:07:24 CO2 Mixer: CO2R -&gt; 410 uml"
</t>
  </si>
  <si>
    <t xml:space="preserve">"12:07:24 Coolers: Tblock -&gt; 35.00 C"
</t>
  </si>
  <si>
    <t xml:space="preserve">"12:07:24 Flow: Fixed -&gt; 600 umol/s"
</t>
  </si>
  <si>
    <t xml:space="preserve">"12:08:39 rm bz 8"
</t>
  </si>
  <si>
    <t xml:space="preserve">"12:12:13 Flow: Fixed -&gt; 600 umol/s"
</t>
  </si>
  <si>
    <t xml:space="preserve">"12:12:25 Launched AutoProg /User/Configs/AutoProgs/AutoLog2"
</t>
  </si>
  <si>
    <t xml:space="preserve">"12:12:26 CO2 Mixer: CO2R -&gt; 410 uml"
</t>
  </si>
  <si>
    <t xml:space="preserve">"12:12:26 Coolers: Tblock -&gt; 35.00 C"
</t>
  </si>
  <si>
    <t xml:space="preserve">"12:12:26 Flow: Fixed -&gt; 600 umol/s"
</t>
  </si>
  <si>
    <t>12:12:31</t>
  </si>
  <si>
    <t>12:12:36</t>
  </si>
  <si>
    <t>12:12:41</t>
  </si>
  <si>
    <t>12:12:47</t>
  </si>
  <si>
    <t>12:12:52</t>
  </si>
  <si>
    <t xml:space="preserve">"12:12:57 CO2 Mixer: CO2R -&gt; 410 uml"
</t>
  </si>
  <si>
    <t xml:space="preserve">"12:12:57 Coolers: Tblock -&gt; 35.00 C"
</t>
  </si>
  <si>
    <t xml:space="preserve">"12:12:57 Flow: Fixed -&gt; 600 umol/s"
</t>
  </si>
  <si>
    <t xml:space="preserve">"12:14:26 ag bz 9"
</t>
  </si>
  <si>
    <t xml:space="preserve">"12:16:47 Flow: Fixed -&gt; 600 umol/s"
</t>
  </si>
  <si>
    <t xml:space="preserve">"12:16:57 Launched AutoProg /User/Configs/AutoProgs/AutoLog2"
</t>
  </si>
  <si>
    <t xml:space="preserve">"12:16:58 CO2 Mixer: CO2R -&gt; 410 uml"
</t>
  </si>
  <si>
    <t xml:space="preserve">"12:16:58 Coolers: Tblock -&gt; 35.00 C"
</t>
  </si>
  <si>
    <t xml:space="preserve">"12:16:58 Flow: Fixed -&gt; 600 umol/s"
</t>
  </si>
  <si>
    <t>12:17:03</t>
  </si>
  <si>
    <t>12:17:09</t>
  </si>
  <si>
    <t>12:17:14</t>
  </si>
  <si>
    <t>12:17:19</t>
  </si>
  <si>
    <t>12:17:24</t>
  </si>
  <si>
    <t xml:space="preserve">"12:17:29 CO2 Mixer: CO2R -&gt; 410 uml"
</t>
  </si>
  <si>
    <t xml:space="preserve">"12:17:29 Coolers: Tblock -&gt; 35.00 C"
</t>
  </si>
  <si>
    <t xml:space="preserve">"12:17:29 Flow: Fixed -&gt; 600 umol/s"
</t>
  </si>
  <si>
    <t xml:space="preserve">"12:18:54 ag fl 12"
</t>
  </si>
  <si>
    <t xml:space="preserve">"12:22:07 Flow: Fixed -&gt; 600 umol/s"
</t>
  </si>
  <si>
    <t xml:space="preserve">"12:22:20 Launched AutoProg /User/Configs/AutoProgs/AutoLog2"
</t>
  </si>
  <si>
    <t xml:space="preserve">"12:22:21 CO2 Mixer: CO2R -&gt; 410 uml"
</t>
  </si>
  <si>
    <t xml:space="preserve">"12:22:21 Coolers: Tblock -&gt; 35.00 C"
</t>
  </si>
  <si>
    <t xml:space="preserve">"12:22:21 Flow: Fixed -&gt; 600 umol/s"
</t>
  </si>
  <si>
    <t>12:22:26</t>
  </si>
  <si>
    <t>12:22:31</t>
  </si>
  <si>
    <t>12:22:36</t>
  </si>
  <si>
    <t>12:22:42</t>
  </si>
  <si>
    <t>12:22:47</t>
  </si>
  <si>
    <t xml:space="preserve">"12:22:52 CO2 Mixer: CO2R -&gt; 410 uml"
</t>
  </si>
  <si>
    <t xml:space="preserve">"12:22:52 Coolers: Tblock -&gt; 35.00 C"
</t>
  </si>
  <si>
    <t xml:space="preserve">"12:22:52 Flow: Fixed -&gt; 600 umol/s"
</t>
  </si>
  <si>
    <t xml:space="preserve">"12:24:19 rm bz 7"
</t>
  </si>
  <si>
    <t xml:space="preserve">"12:27:03 Flow: Fixed -&gt; 600 umol/s"
</t>
  </si>
  <si>
    <t xml:space="preserve">"12:30:18 Flow: Fixed -&gt; 600 umol/s"
</t>
  </si>
  <si>
    <t xml:space="preserve">"12:30:29 Launched AutoProg /User/Configs/AutoProgs/AutoLog2"
</t>
  </si>
  <si>
    <t xml:space="preserve">"12:30:32 CO2 Mixer: CO2R -&gt; 410 uml"
</t>
  </si>
  <si>
    <t xml:space="preserve">"12:30:32 Coolers: Tblock -&gt; 35.00 C"
</t>
  </si>
  <si>
    <t xml:space="preserve">"12:30:32 Flow: Fixed -&gt; 600 umol/s"
</t>
  </si>
  <si>
    <t>12:30:37</t>
  </si>
  <si>
    <t>12:30:42</t>
  </si>
  <si>
    <t>12:30:47</t>
  </si>
  <si>
    <t>12:30:52</t>
  </si>
  <si>
    <t>12:30:57</t>
  </si>
  <si>
    <t>12:31:02</t>
  </si>
  <si>
    <t xml:space="preserve">"12:31:03 CO2 Mixer: CO2R -&gt; 410 uml"
</t>
  </si>
  <si>
    <t xml:space="preserve">"12:31:03 Coolers: Tblock -&gt; 35.00 C"
</t>
  </si>
  <si>
    <t xml:space="preserve">"12:31:03 Flow: Fixed -&gt; 600 umol/s"
</t>
  </si>
  <si>
    <t xml:space="preserve">"12:32:42 Flow: Fixed -&gt; 600 umol/s"
</t>
  </si>
  <si>
    <t xml:space="preserve">"12:32:49 rm bz 4"
</t>
  </si>
  <si>
    <t xml:space="preserve">"12:35:31 Flow: Fixed -&gt; 600 umol/s"
</t>
  </si>
  <si>
    <t xml:space="preserve">"12:35:47 Launched AutoProg /User/Configs/AutoProgs/AutoLog2"
</t>
  </si>
  <si>
    <t xml:space="preserve">"12:35:49 CO2 Mixer: CO2R -&gt; 410 uml"
</t>
  </si>
  <si>
    <t xml:space="preserve">"12:35:49 Coolers: Tblock -&gt; 35.00 C"
</t>
  </si>
  <si>
    <t xml:space="preserve">"12:35:49 Flow: Fixed -&gt; 600 umol/s"
</t>
  </si>
  <si>
    <t>12:35:54</t>
  </si>
  <si>
    <t>12:35:59</t>
  </si>
  <si>
    <t>12:36:04</t>
  </si>
  <si>
    <t>12:36:09</t>
  </si>
  <si>
    <t>12:36:14</t>
  </si>
  <si>
    <t xml:space="preserve">"12:36:20 CO2 Mixer: CO2R -&gt; 410 uml"
</t>
  </si>
  <si>
    <t xml:space="preserve">"12:36:20 Coolers: Tblock -&gt; 35.00 C"
</t>
  </si>
  <si>
    <t xml:space="preserve">"12:36:20 Flow: Fixed -&gt; 600 umol/s"
</t>
  </si>
  <si>
    <t xml:space="preserve">"12:37:36 ag bz 7"
</t>
  </si>
  <si>
    <t xml:space="preserve">"12:41:03 Flow: Fixed -&gt; 600 umol/s"
</t>
  </si>
  <si>
    <t xml:space="preserve">"12:41:13 Launched AutoProg /User/Configs/AutoProgs/AutoLog2"
</t>
  </si>
  <si>
    <t xml:space="preserve">"12:41:14 CO2 Mixer: CO2R -&gt; 410 uml"
</t>
  </si>
  <si>
    <t xml:space="preserve">"12:41:14 Coolers: Tblock -&gt; 35.00 C"
</t>
  </si>
  <si>
    <t xml:space="preserve">"12:41:14 Flow: Fixed -&gt; 600 umol/s"
</t>
  </si>
  <si>
    <t>12:41:19</t>
  </si>
  <si>
    <t>12:41:25</t>
  </si>
  <si>
    <t>12:41:30</t>
  </si>
  <si>
    <t>12:41:35</t>
  </si>
  <si>
    <t>12:41:40</t>
  </si>
  <si>
    <t xml:space="preserve">"12:41:45 CO2 Mixer: CO2R -&gt; 410 uml"
</t>
  </si>
  <si>
    <t xml:space="preserve">"12:41:45 Coolers: Tblock -&gt; 35.00 C"
</t>
  </si>
  <si>
    <t xml:space="preserve">"12:41:45 Flow: Fixed -&gt; 600 umol/s"
</t>
  </si>
  <si>
    <t xml:space="preserve">"12:41:56 Coolers: Off"
</t>
  </si>
  <si>
    <t xml:space="preserve">"14:20:23 Coolers: Tblock -&gt; 40.50 C"
</t>
  </si>
  <si>
    <t xml:space="preserve">"14:32:04 ag fl 12"
</t>
  </si>
  <si>
    <t xml:space="preserve">"14:35:00 Flow: Fixed -&gt; 600 umol/s"
</t>
  </si>
  <si>
    <t xml:space="preserve">"14:35:15 Launched AutoProg /User/Configs/AutoProgs/AutoLog2"
</t>
  </si>
  <si>
    <t xml:space="preserve">"14:35:16 CO2 Mixer: CO2R -&gt; 410 uml"
</t>
  </si>
  <si>
    <t xml:space="preserve">"14:35:16 Coolers: Tblock -&gt; 40.50 C"
</t>
  </si>
  <si>
    <t xml:space="preserve">"14:35:16 Flow: Fixed -&gt; 600 umol/s"
</t>
  </si>
  <si>
    <t>14:35:21</t>
  </si>
  <si>
    <t>14:35:27</t>
  </si>
  <si>
    <t>14:35:32</t>
  </si>
  <si>
    <t>14:35:37</t>
  </si>
  <si>
    <t>14:35:42</t>
  </si>
  <si>
    <t xml:space="preserve">"14:35:47 CO2 Mixer: CO2R -&gt; 410 uml"
</t>
  </si>
  <si>
    <t xml:space="preserve">"14:35:47 Coolers: Tblock -&gt; 40.50 C"
</t>
  </si>
  <si>
    <t xml:space="preserve">"14:35:47 Flow: Fixed -&gt; 600 umol/s"
</t>
  </si>
  <si>
    <t xml:space="preserve">"14:37:19 rm fl 12"
</t>
  </si>
  <si>
    <t xml:space="preserve">"14:39:29 Flow: Fixed -&gt; 600 umol/s"
</t>
  </si>
  <si>
    <t xml:space="preserve">"14:39:40 Launched AutoProg /User/Configs/AutoProgs/AutoLog2"
</t>
  </si>
  <si>
    <t xml:space="preserve">"14:39:41 CO2 Mixer: CO2R -&gt; 410 uml"
</t>
  </si>
  <si>
    <t xml:space="preserve">"14:39:41 Coolers: Tblock -&gt; 40.50 C"
</t>
  </si>
  <si>
    <t xml:space="preserve">"14:39:41 Flow: Fixed -&gt; 600 umol/s"
</t>
  </si>
  <si>
    <t>14:39:47</t>
  </si>
  <si>
    <t>14:39:52</t>
  </si>
  <si>
    <t>14:39:57</t>
  </si>
  <si>
    <t>14:40:02</t>
  </si>
  <si>
    <t>14:40:07</t>
  </si>
  <si>
    <t xml:space="preserve">"14:40:13 CO2 Mixer: CO2R -&gt; 410 uml"
</t>
  </si>
  <si>
    <t xml:space="preserve">"14:40:13 Coolers: Tblock -&gt; 40.50 C"
</t>
  </si>
  <si>
    <t xml:space="preserve">"14:40:13 Flow: Fixed -&gt; 600 umol/s"
</t>
  </si>
  <si>
    <t xml:space="preserve">"14:42:08 ag bz 6"
</t>
  </si>
  <si>
    <t xml:space="preserve">"14:45:10 Flow: Fixed -&gt; 600 umol/s"
</t>
  </si>
  <si>
    <t xml:space="preserve">"14:45:26 Launched AutoProg /User/Configs/AutoProgs/AutoLog2"
</t>
  </si>
  <si>
    <t xml:space="preserve">"14:45:28 CO2 Mixer: CO2R -&gt; 410 uml"
</t>
  </si>
  <si>
    <t xml:space="preserve">"14:45:28 Coolers: Tblock -&gt; 40.50 C"
</t>
  </si>
  <si>
    <t xml:space="preserve">"14:45:28 Flow: Fixed -&gt; 600 umol/s"
</t>
  </si>
  <si>
    <t>14:45:33</t>
  </si>
  <si>
    <t>14:45:39</t>
  </si>
  <si>
    <t>14:45:44</t>
  </si>
  <si>
    <t>14:45:49</t>
  </si>
  <si>
    <t>14:45:54</t>
  </si>
  <si>
    <t xml:space="preserve">"14:45:59 CO2 Mixer: CO2R -&gt; 410 uml"
</t>
  </si>
  <si>
    <t xml:space="preserve">"14:45:59 Coolers: Tblock -&gt; 40.50 C"
</t>
  </si>
  <si>
    <t xml:space="preserve">"14:45:59 Flow: Fixed -&gt; 600 umol/s"
</t>
  </si>
  <si>
    <t xml:space="preserve">"14:47:25 rm bz 7"
</t>
  </si>
  <si>
    <t xml:space="preserve">"14:47:53 Coolers: Tblock -&gt; 41.00 C"
</t>
  </si>
  <si>
    <t xml:space="preserve">"14:50:43 Flow: Fixed -&gt; 600 umol/s"
</t>
  </si>
  <si>
    <t xml:space="preserve">"14:51:02 Launched AutoProg /User/Configs/AutoProgs/AutoLog2"
</t>
  </si>
  <si>
    <t xml:space="preserve">"14:51:03 CO2 Mixer: CO2R -&gt; 410 uml"
</t>
  </si>
  <si>
    <t xml:space="preserve">"14:51:03 Coolers: Tblock -&gt; 41.00 C"
</t>
  </si>
  <si>
    <t xml:space="preserve">"14:51:03 Flow: Fixed -&gt; 600 umol/s"
</t>
  </si>
  <si>
    <t>14:51:09</t>
  </si>
  <si>
    <t>14:51:14</t>
  </si>
  <si>
    <t>14:51:19</t>
  </si>
  <si>
    <t>14:51:24</t>
  </si>
  <si>
    <t>14:51:30</t>
  </si>
  <si>
    <t xml:space="preserve">"14:51:35 CO2 Mixer: CO2R -&gt; 410 uml"
</t>
  </si>
  <si>
    <t xml:space="preserve">"14:51:35 Coolers: Tblock -&gt; 41.00 C"
</t>
  </si>
  <si>
    <t xml:space="preserve">"14:51:35 Flow: Fixed -&gt; 600 umol/s"
</t>
  </si>
  <si>
    <t xml:space="preserve">"14:53:07 ag fl 3"
</t>
  </si>
  <si>
    <t xml:space="preserve">"14:55:19 Flow: Fixed -&gt; 600 umol/s"
</t>
  </si>
  <si>
    <t xml:space="preserve">"14:55:42 Launched AutoProg /User/Configs/AutoProgs/AutoLog2"
</t>
  </si>
  <si>
    <t xml:space="preserve">"14:55:43 CO2 Mixer: CO2R -&gt; 410 uml"
</t>
  </si>
  <si>
    <t xml:space="preserve">"14:55:43 Coolers: Tblock -&gt; 41.00 C"
</t>
  </si>
  <si>
    <t xml:space="preserve">"14:55:43 Flow: Fixed -&gt; 600 umol/s"
</t>
  </si>
  <si>
    <t>14:55:48</t>
  </si>
  <si>
    <t>14:55:53</t>
  </si>
  <si>
    <t>14:55:59</t>
  </si>
  <si>
    <t>14:56:04</t>
  </si>
  <si>
    <t>14:56:09</t>
  </si>
  <si>
    <t xml:space="preserve">"14:56:14 CO2 Mixer: CO2R -&gt; 410 uml"
</t>
  </si>
  <si>
    <t xml:space="preserve">"14:56:14 Coolers: Tblock -&gt; 41.00 C"
</t>
  </si>
  <si>
    <t xml:space="preserve">"14:56:14 Flow: Fixed -&gt; 600 umol/s"
</t>
  </si>
  <si>
    <t xml:space="preserve">"14:57:41 ag bz 3"
</t>
  </si>
  <si>
    <t xml:space="preserve">"15:00:11 Flow: Fixed -&gt; 600 umol/s"
</t>
  </si>
  <si>
    <t xml:space="preserve">"15:00:25 Launched AutoProg /User/Configs/AutoProgs/AutoLog2"
</t>
  </si>
  <si>
    <t xml:space="preserve">"15:00:27 CO2 Mixer: CO2R -&gt; 410 uml"
</t>
  </si>
  <si>
    <t xml:space="preserve">"15:00:27 Coolers: Tblock -&gt; 41.00 C"
</t>
  </si>
  <si>
    <t xml:space="preserve">"15:00:27 Flow: Fixed -&gt; 600 umol/s"
</t>
  </si>
  <si>
    <t>15:00:32</t>
  </si>
  <si>
    <t>15:00:37</t>
  </si>
  <si>
    <t>15:00:42</t>
  </si>
  <si>
    <t>15:00:47</t>
  </si>
  <si>
    <t>15:00:52</t>
  </si>
  <si>
    <t>15:00:57</t>
  </si>
  <si>
    <t xml:space="preserve">"15:00:58 CO2 Mixer: CO2R -&gt; 410 uml"
</t>
  </si>
  <si>
    <t xml:space="preserve">"15:00:58 Coolers: Tblock -&gt; 41.00 C"
</t>
  </si>
  <si>
    <t xml:space="preserve">"15:00:58 Flow: Fixed -&gt; 600 umol/s"
</t>
  </si>
  <si>
    <t xml:space="preserve">"15:02:20 rm bz 4"
</t>
  </si>
  <si>
    <t xml:space="preserve">"15:04:43 Flow: Fixed -&gt; 600 umol/s"
</t>
  </si>
  <si>
    <t xml:space="preserve">"15:05:11 Launched AutoProg /User/Configs/AutoProgs/AutoLog2"
</t>
  </si>
  <si>
    <t xml:space="preserve">"15:05:13 CO2 Mixer: CO2R -&gt; 410 uml"
</t>
  </si>
  <si>
    <t xml:space="preserve">"15:05:13 Coolers: Tblock -&gt; 41.00 C"
</t>
  </si>
  <si>
    <t xml:space="preserve">"15:05:13 Flow: Fixed -&gt; 600 umol/s"
</t>
  </si>
  <si>
    <t>15:05:18</t>
  </si>
  <si>
    <t>15:05:23</t>
  </si>
  <si>
    <t>15:05:28</t>
  </si>
  <si>
    <t>15:05:33</t>
  </si>
  <si>
    <t>15:05:38</t>
  </si>
  <si>
    <t xml:space="preserve">"15:05:44 CO2 Mixer: CO2R -&gt; 410 uml"
</t>
  </si>
  <si>
    <t xml:space="preserve">"15:05:44 Coolers: Tblock -&gt; 41.00 C"
</t>
  </si>
  <si>
    <t xml:space="preserve">"15:05:44 Flow: Fixed -&gt; 600 umol/s"
</t>
  </si>
  <si>
    <t xml:space="preserve">"15:07:06 ag fl 5"
</t>
  </si>
  <si>
    <t xml:space="preserve">"15:09:07 Flow: Fixed -&gt; 600 umol/s"
</t>
  </si>
  <si>
    <t xml:space="preserve">"15:09:16 Launched AutoProg /User/Configs/AutoProgs/AutoLog2"
</t>
  </si>
  <si>
    <t xml:space="preserve">"15:09:17 CO2 Mixer: CO2R -&gt; 410 uml"
</t>
  </si>
  <si>
    <t xml:space="preserve">"15:09:18 Coolers: Tblock -&gt; 41.00 C"
</t>
  </si>
  <si>
    <t xml:space="preserve">"15:09:18 Flow: Fixed -&gt; 600 umol/s"
</t>
  </si>
  <si>
    <t>15:09:23</t>
  </si>
  <si>
    <t>15:09:28</t>
  </si>
  <si>
    <t>15:09:33</t>
  </si>
  <si>
    <t>15:09:38</t>
  </si>
  <si>
    <t>15:09:43</t>
  </si>
  <si>
    <t>15:09:48</t>
  </si>
  <si>
    <t xml:space="preserve">"15:09:49 CO2 Mixer: CO2R -&gt; 410 uml"
</t>
  </si>
  <si>
    <t xml:space="preserve">"15:09:49 Coolers: Tblock -&gt; 41.00 C"
</t>
  </si>
  <si>
    <t xml:space="preserve">"15:09:49 Flow: Fixed -&gt; 600 umol/s"
</t>
  </si>
  <si>
    <t xml:space="preserve">"15:11:12 rm fl 1"
</t>
  </si>
  <si>
    <t xml:space="preserve">"15:13:42 Flow: Fixed -&gt; 600 umol/s"
</t>
  </si>
  <si>
    <t xml:space="preserve">"15:13:58 Launched AutoProg /User/Configs/AutoProgs/AutoLog2"
</t>
  </si>
  <si>
    <t xml:space="preserve">"15:14:00 CO2 Mixer: CO2R -&gt; 410 uml"
</t>
  </si>
  <si>
    <t xml:space="preserve">"15:14:00 Coolers: Tblock -&gt; 41.00 C"
</t>
  </si>
  <si>
    <t xml:space="preserve">"15:14:00 Flow: Fixed -&gt; 600 umol/s"
</t>
  </si>
  <si>
    <t>15:14:05</t>
  </si>
  <si>
    <t>15:14:10</t>
  </si>
  <si>
    <t>15:14:15</t>
  </si>
  <si>
    <t>15:14:20</t>
  </si>
  <si>
    <t>15:14:25</t>
  </si>
  <si>
    <t>15:14:30</t>
  </si>
  <si>
    <t xml:space="preserve">"15:14:31 CO2 Mixer: CO2R -&gt; 410 uml"
</t>
  </si>
  <si>
    <t xml:space="preserve">"15:14:31 Coolers: Tblock -&gt; 41.00 C"
</t>
  </si>
  <si>
    <t xml:space="preserve">"15:14:31 Flow: Fixed -&gt; 600 umol/s"
</t>
  </si>
  <si>
    <t xml:space="preserve">"15:15:41 rm bz 2"
</t>
  </si>
  <si>
    <t xml:space="preserve">"15:18:07 Flow: Fixed -&gt; 600 umol/s"
</t>
  </si>
  <si>
    <t xml:space="preserve">"15:18:20 Launched AutoProg /User/Configs/AutoProgs/AutoLog2"
</t>
  </si>
  <si>
    <t xml:space="preserve">"15:18:21 CO2 Mixer: CO2R -&gt; 410 uml"
</t>
  </si>
  <si>
    <t xml:space="preserve">"15:18:21 Coolers: Tblock -&gt; 41.00 C"
</t>
  </si>
  <si>
    <t xml:space="preserve">"15:18:21 Flow: Fixed -&gt; 600 umol/s"
</t>
  </si>
  <si>
    <t>15:18:27</t>
  </si>
  <si>
    <t>15:18:32</t>
  </si>
  <si>
    <t>15:18:37</t>
  </si>
  <si>
    <t>15:18:42</t>
  </si>
  <si>
    <t>15:18:47</t>
  </si>
  <si>
    <t xml:space="preserve">"15:18:53 CO2 Mixer: CO2R -&gt; 410 uml"
</t>
  </si>
  <si>
    <t xml:space="preserve">"15:18:53 Coolers: Tblock -&gt; 41.00 C"
</t>
  </si>
  <si>
    <t xml:space="preserve">"15:18:53 Flow: Fixed -&gt; 600 umol/s"
</t>
  </si>
  <si>
    <t xml:space="preserve">"15:20:14 ag bz 1"
</t>
  </si>
  <si>
    <t xml:space="preserve">"15:22:52 Flow: Fixed -&gt; 600 umol/s"
</t>
  </si>
  <si>
    <t xml:space="preserve">"15:23:06 Launched AutoProg /User/Configs/AutoProgs/AutoLog2"
</t>
  </si>
  <si>
    <t xml:space="preserve">"15:23:07 CO2 Mixer: CO2R -&gt; 410 uml"
</t>
  </si>
  <si>
    <t xml:space="preserve">"15:23:07 Coolers: Tblock -&gt; 41.00 C"
</t>
  </si>
  <si>
    <t xml:space="preserve">"15:23:07 Flow: Fixed -&gt; 600 umol/s"
</t>
  </si>
  <si>
    <t>15:23:12</t>
  </si>
  <si>
    <t>15:23:17</t>
  </si>
  <si>
    <t>15:23:23</t>
  </si>
  <si>
    <t>15:23:28</t>
  </si>
  <si>
    <t>15:23:33</t>
  </si>
  <si>
    <t xml:space="preserve">"15:23:38 CO2 Mixer: CO2R -&gt; 410 uml"
</t>
  </si>
  <si>
    <t xml:space="preserve">"15:23:38 Coolers: Tblock -&gt; 41.00 C"
</t>
  </si>
  <si>
    <t xml:space="preserve">"15:23:38 Flow: Fixed -&gt; 600 umol/s"
</t>
  </si>
  <si>
    <t xml:space="preserve">"15:25:04 ag fl 6"
</t>
  </si>
  <si>
    <t xml:space="preserve">"15:27:01 Flow: Fixed -&gt; 600 umol/s"
</t>
  </si>
  <si>
    <t xml:space="preserve">"15:27:10 Coolers: Tblock -&gt; 42.00 C"
</t>
  </si>
  <si>
    <t xml:space="preserve">"15:27:22 Launched AutoProg /User/Configs/AutoProgs/AutoLog2"
</t>
  </si>
  <si>
    <t xml:space="preserve">"15:27:23 CO2 Mixer: CO2R -&gt; 410 uml"
</t>
  </si>
  <si>
    <t xml:space="preserve">"15:27:23 Coolers: Tblock -&gt; 42.00 C"
</t>
  </si>
  <si>
    <t xml:space="preserve">"15:27:23 Flow: Fixed -&gt; 600 umol/s"
</t>
  </si>
  <si>
    <t>15:27:29</t>
  </si>
  <si>
    <t>15:27:34</t>
  </si>
  <si>
    <t>15:27:39</t>
  </si>
  <si>
    <t>15:27:44</t>
  </si>
  <si>
    <t>15:27:49</t>
  </si>
  <si>
    <t xml:space="preserve">"15:27:55 CO2 Mixer: CO2R -&gt; 410 uml"
</t>
  </si>
  <si>
    <t xml:space="preserve">"15:27:55 Coolers: Tblock -&gt; 42.00 C"
</t>
  </si>
  <si>
    <t xml:space="preserve">"15:27:55 Flow: Fixed -&gt; 600 umol/s"
</t>
  </si>
  <si>
    <t xml:space="preserve">"15:29:52 rm fl 8"
</t>
  </si>
  <si>
    <t xml:space="preserve">"15:32:18 Flow: Fixed -&gt; 600 umol/s"
</t>
  </si>
  <si>
    <t xml:space="preserve">"15:32:28 Launched AutoProg /User/Configs/AutoProgs/AutoLog2"
</t>
  </si>
  <si>
    <t xml:space="preserve">"15:32:29 CO2 Mixer: CO2R -&gt; 410 uml"
</t>
  </si>
  <si>
    <t xml:space="preserve">"15:32:29 Coolers: Tblock -&gt; 42.00 C"
</t>
  </si>
  <si>
    <t xml:space="preserve">"15:32:29 Flow: Fixed -&gt; 600 umol/s"
</t>
  </si>
  <si>
    <t>15:32:34</t>
  </si>
  <si>
    <t>15:32:39</t>
  </si>
  <si>
    <t>15:32:45</t>
  </si>
  <si>
    <t>15:32:50</t>
  </si>
  <si>
    <t>15:32:55</t>
  </si>
  <si>
    <t xml:space="preserve">"15:33:00 CO2 Mixer: CO2R -&gt; 410 uml"
</t>
  </si>
  <si>
    <t xml:space="preserve">"15:33:00 Coolers: Tblock -&gt; 42.00 C"
</t>
  </si>
  <si>
    <t xml:space="preserve">"15:33:00 Flow: Fixed -&gt; 600 umol/s"
</t>
  </si>
  <si>
    <t xml:space="preserve">"15:34:25 ag bz 4"
</t>
  </si>
  <si>
    <t xml:space="preserve">"15:34:31 ag bz 4"
</t>
  </si>
  <si>
    <t xml:space="preserve">"15:37:01 Flow: Fixed -&gt; 600 umol/s"
</t>
  </si>
  <si>
    <t xml:space="preserve">"15:37:19 Launched AutoProg /User/Configs/AutoProgs/AutoLog2"
</t>
  </si>
  <si>
    <t xml:space="preserve">"15:37:21 CO2 Mixer: CO2R -&gt; 410 uml"
</t>
  </si>
  <si>
    <t xml:space="preserve">"15:37:21 Coolers: Tblock -&gt; 42.00 C"
</t>
  </si>
  <si>
    <t xml:space="preserve">"15:37:21 Flow: Fixed -&gt; 600 umol/s"
</t>
  </si>
  <si>
    <t>15:37:26</t>
  </si>
  <si>
    <t>15:37:31</t>
  </si>
  <si>
    <t>15:37:36</t>
  </si>
  <si>
    <t>15:37:42</t>
  </si>
  <si>
    <t>15:37:47</t>
  </si>
  <si>
    <t xml:space="preserve">"15:37:52 CO2 Mixer: CO2R -&gt; 410 uml"
</t>
  </si>
  <si>
    <t xml:space="preserve">"15:37:52 Coolers: Tblock -&gt; 42.00 C"
</t>
  </si>
  <si>
    <t xml:space="preserve">"15:37:52 Flow: Fixed -&gt; 600 umol/s"
</t>
  </si>
  <si>
    <t xml:space="preserve">"15:39:06 rm fl 5"
</t>
  </si>
  <si>
    <t xml:space="preserve">"15:40:38 Flow: Fixed -&gt; 600 umol/s"
</t>
  </si>
  <si>
    <t xml:space="preserve">"15:40:51 Launched AutoProg /User/Configs/AutoProgs/AutoLog2"
</t>
  </si>
  <si>
    <t xml:space="preserve">"15:40:53 CO2 Mixer: CO2R -&gt; 410 uml"
</t>
  </si>
  <si>
    <t xml:space="preserve">"15:40:53 Coolers: Tblock -&gt; 42.00 C"
</t>
  </si>
  <si>
    <t xml:space="preserve">"15:40:53 Flow: Fixed -&gt; 600 umol/s"
</t>
  </si>
  <si>
    <t>15:40:58</t>
  </si>
  <si>
    <t>15:41:03</t>
  </si>
  <si>
    <t>15:41:08</t>
  </si>
  <si>
    <t>15:41:13</t>
  </si>
  <si>
    <t>15:41:19</t>
  </si>
  <si>
    <t xml:space="preserve">"15:41:24 CO2 Mixer: CO2R -&gt; 410 uml"
</t>
  </si>
  <si>
    <t xml:space="preserve">"15:41:24 Coolers: Tblock -&gt; 42.00 C"
</t>
  </si>
  <si>
    <t xml:space="preserve">"15:41:24 Flow: Fixed -&gt; 600 umol/s"
</t>
  </si>
  <si>
    <t xml:space="preserve">"15:42:48 Coolers: Off"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</si>
</sst>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122"/>
  <sheetViews>
    <sheetView tabSelected="1" workbookViewId="0"/>
  </sheetViews>
  <sheetFormatPr defaultRowHeight="15" x14ac:dyDescent="0.25"/>
  <sheetData>
    <row r="1" spans="1:60" x14ac:dyDescent="0.25">
      <c r="A1" s="1" t="s">
        <v>0</v>
      </c>
    </row>
    <row r="2" spans="1:60" x14ac:dyDescent="0.25">
      <c r="A2" s="1" t="s">
        <v>1</v>
      </c>
    </row>
    <row r="3" spans="1:60" x14ac:dyDescent="0.25">
      <c r="A3" s="1" t="s">
        <v>2</v>
      </c>
      <c r="B3" s="1" t="s">
        <v>3</v>
      </c>
    </row>
    <row r="4" spans="1:60" x14ac:dyDescent="0.25">
      <c r="A4" s="1" t="s">
        <v>4</v>
      </c>
      <c r="B4" s="1" t="s">
        <v>5</v>
      </c>
      <c r="C4" s="1">
        <v>1</v>
      </c>
      <c r="D4" s="1">
        <v>0.18999999761581421</v>
      </c>
    </row>
    <row r="5" spans="1:60" x14ac:dyDescent="0.25">
      <c r="A5" s="1" t="s">
        <v>6</v>
      </c>
      <c r="B5" s="1">
        <v>4</v>
      </c>
    </row>
    <row r="6" spans="1:60" x14ac:dyDescent="0.25">
      <c r="A6" s="1" t="s">
        <v>7</v>
      </c>
      <c r="B6" s="1" t="s">
        <v>8</v>
      </c>
    </row>
    <row r="7" spans="1:60" x14ac:dyDescent="0.25">
      <c r="A7" s="1" t="s">
        <v>9</v>
      </c>
      <c r="B7" s="1" t="s">
        <v>10</v>
      </c>
    </row>
    <row r="9" spans="1:60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1" t="s">
        <v>67</v>
      </c>
      <c r="BF9" s="1" t="s">
        <v>68</v>
      </c>
      <c r="BG9" s="1" t="s">
        <v>69</v>
      </c>
      <c r="BH9" s="1" t="s">
        <v>70</v>
      </c>
    </row>
    <row r="10" spans="1:60" x14ac:dyDescent="0.25">
      <c r="A10" s="1" t="s">
        <v>71</v>
      </c>
      <c r="B10" s="1" t="s">
        <v>71</v>
      </c>
      <c r="C10" s="1" t="s">
        <v>71</v>
      </c>
      <c r="D10" s="1" t="s">
        <v>71</v>
      </c>
      <c r="E10" s="1" t="s">
        <v>72</v>
      </c>
      <c r="F10" s="1" t="s">
        <v>72</v>
      </c>
      <c r="G10" s="1" t="s">
        <v>72</v>
      </c>
      <c r="H10" s="1" t="s">
        <v>72</v>
      </c>
      <c r="I10" s="1" t="s">
        <v>72</v>
      </c>
      <c r="J10" s="1" t="s">
        <v>72</v>
      </c>
      <c r="K10" s="1" t="s">
        <v>71</v>
      </c>
      <c r="L10" s="1" t="s">
        <v>72</v>
      </c>
      <c r="M10" s="1" t="s">
        <v>71</v>
      </c>
      <c r="N10" s="1" t="s">
        <v>72</v>
      </c>
      <c r="O10" s="1" t="s">
        <v>71</v>
      </c>
      <c r="P10" s="1" t="s">
        <v>71</v>
      </c>
      <c r="Q10" s="1" t="s">
        <v>71</v>
      </c>
      <c r="R10" s="1" t="s">
        <v>71</v>
      </c>
      <c r="S10" s="1" t="s">
        <v>71</v>
      </c>
      <c r="T10" s="1" t="s">
        <v>71</v>
      </c>
      <c r="U10" s="1" t="s">
        <v>71</v>
      </c>
      <c r="V10" s="1" t="s">
        <v>71</v>
      </c>
      <c r="W10" s="1" t="s">
        <v>71</v>
      </c>
      <c r="X10" s="1" t="s">
        <v>71</v>
      </c>
      <c r="Y10" s="1" t="s">
        <v>71</v>
      </c>
      <c r="Z10" s="1" t="s">
        <v>71</v>
      </c>
      <c r="AA10" s="1" t="s">
        <v>71</v>
      </c>
      <c r="AB10" s="1" t="s">
        <v>71</v>
      </c>
      <c r="AC10" s="1" t="s">
        <v>71</v>
      </c>
      <c r="AD10" s="1" t="s">
        <v>71</v>
      </c>
      <c r="AE10" s="1" t="s">
        <v>71</v>
      </c>
      <c r="AF10" s="1" t="s">
        <v>71</v>
      </c>
      <c r="AG10" s="1" t="s">
        <v>71</v>
      </c>
      <c r="AH10" s="1" t="s">
        <v>71</v>
      </c>
      <c r="AI10" s="1" t="s">
        <v>71</v>
      </c>
      <c r="AJ10" s="1" t="s">
        <v>71</v>
      </c>
      <c r="AK10" s="1" t="s">
        <v>71</v>
      </c>
      <c r="AL10" s="1" t="s">
        <v>71</v>
      </c>
      <c r="AM10" s="1" t="s">
        <v>71</v>
      </c>
      <c r="AN10" s="1" t="s">
        <v>71</v>
      </c>
      <c r="AO10" s="1" t="s">
        <v>72</v>
      </c>
      <c r="AP10" s="1" t="s">
        <v>72</v>
      </c>
      <c r="AQ10" s="1" t="s">
        <v>72</v>
      </c>
      <c r="AR10" s="1" t="s">
        <v>72</v>
      </c>
      <c r="AS10" s="1" t="s">
        <v>72</v>
      </c>
      <c r="AT10" s="1" t="s">
        <v>72</v>
      </c>
      <c r="AU10" s="1" t="s">
        <v>72</v>
      </c>
      <c r="AV10" s="1" t="s">
        <v>72</v>
      </c>
      <c r="AW10" s="1" t="s">
        <v>72</v>
      </c>
      <c r="AX10" s="1" t="s">
        <v>72</v>
      </c>
      <c r="AY10" s="1" t="s">
        <v>72</v>
      </c>
      <c r="AZ10" s="1" t="s">
        <v>72</v>
      </c>
      <c r="BA10" s="1" t="s">
        <v>72</v>
      </c>
      <c r="BB10" s="1" t="s">
        <v>72</v>
      </c>
      <c r="BC10" s="1" t="s">
        <v>72</v>
      </c>
      <c r="BD10" s="1" t="s">
        <v>72</v>
      </c>
      <c r="BE10" s="1" t="s">
        <v>72</v>
      </c>
      <c r="BF10" s="1" t="s">
        <v>72</v>
      </c>
      <c r="BG10" s="1" t="s">
        <v>72</v>
      </c>
      <c r="BH10" s="1" t="s">
        <v>72</v>
      </c>
    </row>
    <row r="11" spans="1:60" x14ac:dyDescent="0.25">
      <c r="A11" s="1" t="s">
        <v>9</v>
      </c>
      <c r="B11" s="1" t="s">
        <v>73</v>
      </c>
    </row>
    <row r="12" spans="1:60" x14ac:dyDescent="0.25">
      <c r="A12" s="1" t="s">
        <v>9</v>
      </c>
      <c r="B12" s="1" t="s">
        <v>74</v>
      </c>
    </row>
    <row r="13" spans="1:60" x14ac:dyDescent="0.25">
      <c r="A13" s="1" t="s">
        <v>9</v>
      </c>
      <c r="B13" s="1" t="s">
        <v>75</v>
      </c>
    </row>
    <row r="14" spans="1:60" x14ac:dyDescent="0.25">
      <c r="A14" s="1" t="s">
        <v>9</v>
      </c>
      <c r="B14" s="1" t="s">
        <v>76</v>
      </c>
    </row>
    <row r="15" spans="1:60" x14ac:dyDescent="0.25">
      <c r="A15" s="1" t="s">
        <v>9</v>
      </c>
      <c r="B15" s="1" t="s">
        <v>77</v>
      </c>
    </row>
    <row r="16" spans="1:60" x14ac:dyDescent="0.25">
      <c r="A16" s="1" t="s">
        <v>9</v>
      </c>
      <c r="B16" s="1" t="s">
        <v>78</v>
      </c>
    </row>
    <row r="17" spans="1:60" x14ac:dyDescent="0.25">
      <c r="A17" s="1" t="s">
        <v>9</v>
      </c>
      <c r="B17" s="1" t="s">
        <v>79</v>
      </c>
    </row>
    <row r="18" spans="1:60" x14ac:dyDescent="0.25">
      <c r="A18" s="1" t="s">
        <v>9</v>
      </c>
      <c r="B18" s="1" t="s">
        <v>80</v>
      </c>
    </row>
    <row r="19" spans="1:60" x14ac:dyDescent="0.25">
      <c r="A19" s="1" t="s">
        <v>9</v>
      </c>
      <c r="B19" s="1" t="s">
        <v>81</v>
      </c>
    </row>
    <row r="20" spans="1:60" x14ac:dyDescent="0.25">
      <c r="A20" s="1" t="s">
        <v>9</v>
      </c>
      <c r="B20" s="1" t="s">
        <v>82</v>
      </c>
    </row>
    <row r="21" spans="1:60" x14ac:dyDescent="0.25">
      <c r="A21" s="1" t="s">
        <v>9</v>
      </c>
      <c r="B21" s="1" t="s">
        <v>83</v>
      </c>
    </row>
    <row r="22" spans="1:60" x14ac:dyDescent="0.25">
      <c r="A22" s="1" t="s">
        <v>9</v>
      </c>
      <c r="B22" s="1" t="s">
        <v>84</v>
      </c>
    </row>
    <row r="23" spans="1:60" x14ac:dyDescent="0.25">
      <c r="A23" s="1" t="s">
        <v>9</v>
      </c>
      <c r="B23" s="1" t="s">
        <v>85</v>
      </c>
    </row>
    <row r="24" spans="1:60" x14ac:dyDescent="0.25">
      <c r="A24" s="1" t="s">
        <v>9</v>
      </c>
      <c r="B24" s="1" t="s">
        <v>86</v>
      </c>
    </row>
    <row r="25" spans="1:60" x14ac:dyDescent="0.25">
      <c r="A25" s="1" t="s">
        <v>9</v>
      </c>
      <c r="B25" s="1" t="s">
        <v>87</v>
      </c>
    </row>
    <row r="26" spans="1:60" x14ac:dyDescent="0.25">
      <c r="A26" s="1">
        <v>1</v>
      </c>
      <c r="B26" s="1" t="s">
        <v>88</v>
      </c>
      <c r="C26" s="1">
        <v>3831.4999998994172</v>
      </c>
      <c r="D26" s="1">
        <v>1</v>
      </c>
      <c r="E26">
        <f>(R26-S26*(1000-T26)/(1000-U26))*AO26</f>
        <v>-2.8544215597954645</v>
      </c>
      <c r="F26">
        <f>IF(AZ26&lt;&gt;0,1/(1/AZ26-1/N26),0)</f>
        <v>1.8429906592530111E-2</v>
      </c>
      <c r="G26">
        <f>((BC26-AP26/2)*S26-E26)/(BC26+AP26/2)</f>
        <v>671.09132277293384</v>
      </c>
      <c r="H26">
        <f>AP26*1000</f>
        <v>2.3886532194812592E-2</v>
      </c>
      <c r="I26">
        <f>(AU26-BA26)</f>
        <v>0.12979790721590145</v>
      </c>
      <c r="J26">
        <f>(P26+AT26*D26)</f>
        <v>15.358753404689384</v>
      </c>
      <c r="K26" s="1">
        <v>22.020000457763672</v>
      </c>
      <c r="L26">
        <f>(K26*AI26+AJ26)</f>
        <v>2</v>
      </c>
      <c r="M26" s="1">
        <v>0.5</v>
      </c>
      <c r="N26">
        <f>L26*(M26+1)*(M26+1)/(M26*M26+1)</f>
        <v>3.6</v>
      </c>
      <c r="O26" s="1">
        <v>15.351329803466797</v>
      </c>
      <c r="P26" s="1">
        <v>15.368987083435059</v>
      </c>
      <c r="Q26" s="1">
        <v>15.027582168579102</v>
      </c>
      <c r="R26" s="1">
        <v>410.8212890625</v>
      </c>
      <c r="S26" s="1">
        <v>423.33700561523438</v>
      </c>
      <c r="T26" s="1">
        <v>15.899815559387207</v>
      </c>
      <c r="U26" s="1">
        <v>16.003240585327148</v>
      </c>
      <c r="V26" s="1">
        <v>92.053512573242188</v>
      </c>
      <c r="W26" s="1">
        <v>92.627578735351563</v>
      </c>
      <c r="X26" s="1">
        <v>500.42437744140625</v>
      </c>
      <c r="Y26" s="1">
        <v>0.13386881351470947</v>
      </c>
      <c r="Z26" s="1">
        <v>0.14091454446315765</v>
      </c>
      <c r="AA26" s="1">
        <v>101.32326507568359</v>
      </c>
      <c r="AB26" s="1">
        <v>4.4038214683532715</v>
      </c>
      <c r="AC26" s="1">
        <v>0.96322149038314819</v>
      </c>
      <c r="AD26" s="1">
        <v>0.26114833354949951</v>
      </c>
      <c r="AE26" s="1">
        <v>3.2180226407945156E-3</v>
      </c>
      <c r="AF26" s="1">
        <v>0.45368582010269165</v>
      </c>
      <c r="AG26" s="1">
        <v>3.3150054514408112E-2</v>
      </c>
      <c r="AH26" s="1">
        <v>0.3333333432674408</v>
      </c>
      <c r="AI26" s="1">
        <v>0</v>
      </c>
      <c r="AJ26" s="1">
        <v>2</v>
      </c>
      <c r="AK26" s="1">
        <v>0</v>
      </c>
      <c r="AL26" s="1">
        <v>1</v>
      </c>
      <c r="AM26" s="1">
        <v>0.18999999761581421</v>
      </c>
      <c r="AN26" s="1">
        <v>111115</v>
      </c>
      <c r="AO26">
        <f>X26*0.000001/(K26*0.0001)</f>
        <v>0.22725902226989722</v>
      </c>
      <c r="AP26">
        <f>(U26-T26)/(1000-U26)*AO26</f>
        <v>2.388653219481259E-5</v>
      </c>
      <c r="AQ26">
        <f>(P26+273.15)</f>
        <v>288.51898708343504</v>
      </c>
      <c r="AR26">
        <f>(O26+273.15)</f>
        <v>288.50132980346677</v>
      </c>
      <c r="AS26">
        <f>(Y26*AK26+Z26*AL26)*AM26</f>
        <v>2.67737631120335E-2</v>
      </c>
      <c r="AT26">
        <f>((AS26+0.00000010773*(AR26^4-AQ26^4))-AP26*44100)/(L26*0.92*2*29.3+0.00000043092*AQ26^3)</f>
        <v>-1.0233678745674466E-2</v>
      </c>
      <c r="AU26">
        <f>0.61365*EXP(17.502*J26/(240.97+J26))</f>
        <v>1.751298495112942</v>
      </c>
      <c r="AV26">
        <f>AU26*1000/AA26</f>
        <v>17.284268265583492</v>
      </c>
      <c r="AW26">
        <f>(AV26-U26)</f>
        <v>1.2810276802563436</v>
      </c>
      <c r="AX26">
        <f>IF(D26,P26,(O26+P26)/2)</f>
        <v>15.368987083435059</v>
      </c>
      <c r="AY26">
        <f>0.61365*EXP(17.502*AX26/(240.97+AX26))</f>
        <v>1.7524492246591981</v>
      </c>
      <c r="AZ26">
        <f>IF(AW26&lt;&gt;0,(1000-(AV26+U26)/2)/AW26*AP26,0)</f>
        <v>1.8336036746829758E-2</v>
      </c>
      <c r="BA26">
        <f>U26*AA26/1000</f>
        <v>1.6215005878970405</v>
      </c>
      <c r="BB26">
        <f>(AY26-BA26)</f>
        <v>0.13094863676215751</v>
      </c>
      <c r="BC26">
        <f>1/(1.6/F26+1.37/N26)</f>
        <v>1.146841977827745E-2</v>
      </c>
      <c r="BD26">
        <f>G26*AA26*0.001</f>
        <v>67.997163987313101</v>
      </c>
      <c r="BE26">
        <f>G26/S26</f>
        <v>1.5852413417004234</v>
      </c>
      <c r="BF26">
        <f>(1-AP26*AA26/AU26/F26)*100</f>
        <v>92.501420990597325</v>
      </c>
      <c r="BG26">
        <f>(S26-E26/(N26/1.35))</f>
        <v>424.40741370015769</v>
      </c>
      <c r="BH26">
        <f>E26*BF26/100/BG26</f>
        <v>-6.2213345446839831E-3</v>
      </c>
    </row>
    <row r="27" spans="1:60" x14ac:dyDescent="0.25">
      <c r="A27" s="1">
        <v>2</v>
      </c>
      <c r="B27" s="1" t="s">
        <v>89</v>
      </c>
      <c r="C27" s="1">
        <v>3836.9999997764826</v>
      </c>
      <c r="D27" s="1">
        <v>1</v>
      </c>
      <c r="E27">
        <f>(R27-S27*(1000-T27)/(1000-U27))*AO27</f>
        <v>-3.3639410300723775</v>
      </c>
      <c r="F27">
        <f>IF(AZ27&lt;&gt;0,1/(1/AZ27-1/N27),0)</f>
        <v>1.8963272603657454E-2</v>
      </c>
      <c r="G27">
        <f>((BC27-AP27/2)*S27-E27)/(BC27+AP27/2)</f>
        <v>706.72152273604604</v>
      </c>
      <c r="H27">
        <f>AP27*1000</f>
        <v>2.4652822998489001E-2</v>
      </c>
      <c r="I27">
        <f>(AU27-BA27)</f>
        <v>0.13021330735360515</v>
      </c>
      <c r="J27">
        <f>(P27+AT27*D27)</f>
        <v>15.36134137055889</v>
      </c>
      <c r="K27" s="1">
        <v>22.020000457763672</v>
      </c>
      <c r="L27">
        <f>(K27*AI27+AJ27)</f>
        <v>2</v>
      </c>
      <c r="M27" s="1">
        <v>0.5</v>
      </c>
      <c r="N27">
        <f>L27*(M27+1)*(M27+1)/(M27*M27+1)</f>
        <v>3.6</v>
      </c>
      <c r="O27" s="1">
        <v>15.352324485778809</v>
      </c>
      <c r="P27" s="1">
        <v>15.371957778930664</v>
      </c>
      <c r="Q27" s="1">
        <v>15.027098655700684</v>
      </c>
      <c r="R27" s="1">
        <v>408.03701782226563</v>
      </c>
      <c r="S27" s="1">
        <v>422.79348754882813</v>
      </c>
      <c r="T27" s="1">
        <v>15.895245552062988</v>
      </c>
      <c r="U27" s="1">
        <v>16.001989364624023</v>
      </c>
      <c r="V27" s="1">
        <v>92.016677856445313</v>
      </c>
      <c r="W27" s="1">
        <v>92.618309020996094</v>
      </c>
      <c r="X27" s="1">
        <v>500.42095947265625</v>
      </c>
      <c r="Y27" s="1">
        <v>0.17894186079502106</v>
      </c>
      <c r="Z27" s="1">
        <v>0.18835985660552979</v>
      </c>
      <c r="AA27" s="1">
        <v>101.32341003417969</v>
      </c>
      <c r="AB27" s="1">
        <v>4.4038214683532715</v>
      </c>
      <c r="AC27" s="1">
        <v>0.96322149038314819</v>
      </c>
      <c r="AD27" s="1">
        <v>0.26114833354949951</v>
      </c>
      <c r="AE27" s="1">
        <v>3.2180226407945156E-3</v>
      </c>
      <c r="AF27" s="1">
        <v>0.45368582010269165</v>
      </c>
      <c r="AG27" s="1">
        <v>3.3150054514408112E-2</v>
      </c>
      <c r="AH27" s="1">
        <v>0.66666668653488159</v>
      </c>
      <c r="AI27" s="1">
        <v>0</v>
      </c>
      <c r="AJ27" s="1">
        <v>2</v>
      </c>
      <c r="AK27" s="1">
        <v>0</v>
      </c>
      <c r="AL27" s="1">
        <v>1</v>
      </c>
      <c r="AM27" s="1">
        <v>0.18999999761581421</v>
      </c>
      <c r="AN27" s="1">
        <v>111115</v>
      </c>
      <c r="AO27">
        <f>X27*0.000001/(K27*0.0001)</f>
        <v>0.22725747005887134</v>
      </c>
      <c r="AP27">
        <f>(U27-T27)/(1000-U27)*AO27</f>
        <v>2.4652822998489E-5</v>
      </c>
      <c r="AQ27">
        <f>(P27+273.15)</f>
        <v>288.52195777893064</v>
      </c>
      <c r="AR27">
        <f>(O27+273.15)</f>
        <v>288.50232448577879</v>
      </c>
      <c r="AS27">
        <f>(Y27*AK27+Z27*AL27)*AM27</f>
        <v>3.5788372305965765E-2</v>
      </c>
      <c r="AT27">
        <f>((AS27+0.00000010773*(AR27^4-AQ27^4))-AP27*44100)/(L27*0.92*2*29.3+0.00000043092*AQ27^3)</f>
        <v>-1.0616408371773587E-2</v>
      </c>
      <c r="AU27">
        <f>0.61365*EXP(17.502*J27/(240.97+J27))</f>
        <v>1.7515894371079876</v>
      </c>
      <c r="AV27">
        <f>AU27*1000/AA27</f>
        <v>17.287114957117208</v>
      </c>
      <c r="AW27">
        <f>(AV27-U27)</f>
        <v>1.2851255924931841</v>
      </c>
      <c r="AX27">
        <f>IF(D27,P27,(O27+P27)/2)</f>
        <v>15.371957778930664</v>
      </c>
      <c r="AY27">
        <f>0.61365*EXP(17.502*AX27/(240.97+AX27))</f>
        <v>1.7527833899058773</v>
      </c>
      <c r="AZ27">
        <f>IF(AW27&lt;&gt;0,(1000-(AV27+U27)/2)/AW27*AP27,0)</f>
        <v>1.8863905552722476E-2</v>
      </c>
      <c r="BA27">
        <f>U27*AA27/1000</f>
        <v>1.6213761297543825</v>
      </c>
      <c r="BB27">
        <f>(AY27-BA27)</f>
        <v>0.13140726015149484</v>
      </c>
      <c r="BC27">
        <f>1/(1.6/F27+1.37/N27)</f>
        <v>1.1798828393441603E-2</v>
      </c>
      <c r="BD27">
        <f>G27*AA27*0.001</f>
        <v>71.607434628164242</v>
      </c>
      <c r="BE27">
        <f>G27/S27</f>
        <v>1.671552527531369</v>
      </c>
      <c r="BF27">
        <f>(1-AP27*AA27/AU27/F27)*100</f>
        <v>92.479774744223306</v>
      </c>
      <c r="BG27">
        <f>(S27-E27/(N27/1.35))</f>
        <v>424.05496543510526</v>
      </c>
      <c r="BH27">
        <f>E27*BF27/100/BG27</f>
        <v>-7.3362307736389958E-3</v>
      </c>
    </row>
    <row r="28" spans="1:60" x14ac:dyDescent="0.25">
      <c r="A28" s="1">
        <v>3</v>
      </c>
      <c r="B28" s="1" t="s">
        <v>90</v>
      </c>
      <c r="C28" s="1">
        <v>3841.9999996647239</v>
      </c>
      <c r="D28" s="1">
        <v>1</v>
      </c>
      <c r="E28">
        <f>(R28-S28*(1000-T28)/(1000-U28))*AO28</f>
        <v>-3.5418352111525953</v>
      </c>
      <c r="F28">
        <f>IF(AZ28&lt;&gt;0,1/(1/AZ28-1/N28),0)</f>
        <v>1.9948834469574624E-2</v>
      </c>
      <c r="G28">
        <f>((BC28-AP28/2)*S28-E28)/(BC28+AP28/2)</f>
        <v>706.30425929906448</v>
      </c>
      <c r="H28">
        <f>AP28*1000</f>
        <v>2.5871404972993242E-2</v>
      </c>
      <c r="I28">
        <f>(AU28-BA28)</f>
        <v>0.12993404505939021</v>
      </c>
      <c r="J28">
        <f>(P28+AT28*D28)</f>
        <v>15.357421998611354</v>
      </c>
      <c r="K28" s="1">
        <v>22.020000457763672</v>
      </c>
      <c r="L28">
        <f>(K28*AI28+AJ28)</f>
        <v>2</v>
      </c>
      <c r="M28" s="1">
        <v>0.5</v>
      </c>
      <c r="N28">
        <f>L28*(M28+1)*(M28+1)/(M28*M28+1)</f>
        <v>3.6</v>
      </c>
      <c r="O28" s="1">
        <v>15.35256290435791</v>
      </c>
      <c r="P28" s="1">
        <v>15.368134498596191</v>
      </c>
      <c r="Q28" s="1">
        <v>15.025879859924316</v>
      </c>
      <c r="R28" s="1">
        <v>406.5218505859375</v>
      </c>
      <c r="S28" s="1">
        <v>422.05908203125</v>
      </c>
      <c r="T28" s="1">
        <v>15.888415336608887</v>
      </c>
      <c r="U28" s="1">
        <v>16.000436782836914</v>
      </c>
      <c r="V28" s="1">
        <v>91.971611022949219</v>
      </c>
      <c r="W28" s="1">
        <v>92.611854553222656</v>
      </c>
      <c r="X28" s="1">
        <v>500.41586303710938</v>
      </c>
      <c r="Y28" s="1">
        <v>0.18070060014724731</v>
      </c>
      <c r="Z28" s="1">
        <v>0.19021116197109222</v>
      </c>
      <c r="AA28" s="1">
        <v>101.32315826416016</v>
      </c>
      <c r="AB28" s="1">
        <v>4.4038214683532715</v>
      </c>
      <c r="AC28" s="1">
        <v>0.96322149038314819</v>
      </c>
      <c r="AD28" s="1">
        <v>0.26114833354949951</v>
      </c>
      <c r="AE28" s="1">
        <v>3.2180226407945156E-3</v>
      </c>
      <c r="AF28" s="1">
        <v>0.45368582010269165</v>
      </c>
      <c r="AG28" s="1">
        <v>3.3150054514408112E-2</v>
      </c>
      <c r="AH28" s="1">
        <v>0.66666668653488159</v>
      </c>
      <c r="AI28" s="1">
        <v>0</v>
      </c>
      <c r="AJ28" s="1">
        <v>2</v>
      </c>
      <c r="AK28" s="1">
        <v>0</v>
      </c>
      <c r="AL28" s="1">
        <v>1</v>
      </c>
      <c r="AM28" s="1">
        <v>0.18999999761581421</v>
      </c>
      <c r="AN28" s="1">
        <v>111115</v>
      </c>
      <c r="AO28">
        <f>X28*0.000001/(K28*0.0001)</f>
        <v>0.22725515560135962</v>
      </c>
      <c r="AP28">
        <f>(U28-T28)/(1000-U28)*AO28</f>
        <v>2.5871404972993244E-5</v>
      </c>
      <c r="AQ28">
        <f>(P28+273.15)</f>
        <v>288.51813449859617</v>
      </c>
      <c r="AR28">
        <f>(O28+273.15)</f>
        <v>288.50256290435789</v>
      </c>
      <c r="AS28">
        <f>(Y28*AK28+Z28*AL28)*AM28</f>
        <v>3.6140120321008773E-2</v>
      </c>
      <c r="AT28">
        <f>((AS28+0.00000010773*(AR28^4-AQ28^4))-AP28*44100)/(L28*0.92*2*29.3+0.00000043092*AQ28^3)</f>
        <v>-1.0712499984837996E-2</v>
      </c>
      <c r="AU28">
        <f>0.61365*EXP(17.502*J28/(240.97+J28))</f>
        <v>1.7511488335024645</v>
      </c>
      <c r="AV28">
        <f>AU28*1000/AA28</f>
        <v>17.282809413984463</v>
      </c>
      <c r="AW28">
        <f>(AV28-U28)</f>
        <v>1.282372631147549</v>
      </c>
      <c r="AX28">
        <f>IF(D28,P28,(O28+P28)/2)</f>
        <v>15.368134498596191</v>
      </c>
      <c r="AY28">
        <f>0.61365*EXP(17.502*AX28/(240.97+AX28))</f>
        <v>1.7523533301059184</v>
      </c>
      <c r="AZ28">
        <f>IF(AW28&lt;&gt;0,(1000-(AV28+U28)/2)/AW28*AP28,0)</f>
        <v>1.9838900319979716E-2</v>
      </c>
      <c r="BA28">
        <f>U28*AA28/1000</f>
        <v>1.6212147884430743</v>
      </c>
      <c r="BB28">
        <f>(AY28-BA28)</f>
        <v>0.13113854166284411</v>
      </c>
      <c r="BC28">
        <f>1/(1.6/F28+1.37/N28)</f>
        <v>1.2409142953898314E-2</v>
      </c>
      <c r="BD28">
        <f>G28*AA28*0.001</f>
        <v>71.564978247609531</v>
      </c>
      <c r="BE28">
        <f>G28/S28</f>
        <v>1.6734724813877324</v>
      </c>
      <c r="BF28">
        <f>(1-AP28*AA28/AU28/F28)*100</f>
        <v>92.496080840645305</v>
      </c>
      <c r="BG28">
        <f>(S28-E28/(N28/1.35))</f>
        <v>423.3872702354322</v>
      </c>
      <c r="BH28">
        <f>E28*BF28/100/BG28</f>
        <v>-7.7377356157364687E-3</v>
      </c>
    </row>
    <row r="29" spans="1:60" x14ac:dyDescent="0.25">
      <c r="A29" s="1">
        <v>4</v>
      </c>
      <c r="B29" s="1" t="s">
        <v>91</v>
      </c>
      <c r="C29" s="1">
        <v>3846.9999995529652</v>
      </c>
      <c r="D29" s="1">
        <v>1</v>
      </c>
      <c r="E29">
        <f>(R29-S29*(1000-T29)/(1000-U29))*AO29</f>
        <v>-3.7649909052759383</v>
      </c>
      <c r="F29">
        <f>IF(AZ29&lt;&gt;0,1/(1/AZ29-1/N29),0)</f>
        <v>2.1743919994376661E-2</v>
      </c>
      <c r="G29">
        <f>((BC29-AP29/2)*S29-E29)/(BC29+AP29/2)</f>
        <v>698.03339656704816</v>
      </c>
      <c r="H29">
        <f>AP29*1000</f>
        <v>2.8144771365704774E-2</v>
      </c>
      <c r="I29">
        <f>(AU29-BA29)</f>
        <v>0.12974702899085755</v>
      </c>
      <c r="J29">
        <f>(P29+AT29*D29)</f>
        <v>15.351165604037126</v>
      </c>
      <c r="K29" s="1">
        <v>22.020000457763672</v>
      </c>
      <c r="L29">
        <f>(K29*AI29+AJ29)</f>
        <v>2</v>
      </c>
      <c r="M29" s="1">
        <v>0.5</v>
      </c>
      <c r="N29">
        <f>L29*(M29+1)*(M29+1)/(M29*M29+1)</f>
        <v>3.6</v>
      </c>
      <c r="O29" s="1">
        <v>15.353024482727051</v>
      </c>
      <c r="P29" s="1">
        <v>15.362162590026855</v>
      </c>
      <c r="Q29" s="1">
        <v>15.023774147033691</v>
      </c>
      <c r="R29" s="1">
        <v>404.20742797851563</v>
      </c>
      <c r="S29" s="1">
        <v>420.7227783203125</v>
      </c>
      <c r="T29" s="1">
        <v>15.873508453369141</v>
      </c>
      <c r="U29" s="1">
        <v>15.995375633239746</v>
      </c>
      <c r="V29" s="1">
        <v>91.888816833496094</v>
      </c>
      <c r="W29" s="1">
        <v>92.582244873046875</v>
      </c>
      <c r="X29" s="1">
        <v>500.40936279296875</v>
      </c>
      <c r="Y29" s="1">
        <v>0.18101891875267029</v>
      </c>
      <c r="Z29" s="1">
        <v>0.19054624438285828</v>
      </c>
      <c r="AA29" s="1">
        <v>101.32295227050781</v>
      </c>
      <c r="AB29" s="1">
        <v>4.4038214683532715</v>
      </c>
      <c r="AC29" s="1">
        <v>0.96322149038314819</v>
      </c>
      <c r="AD29" s="1">
        <v>0.26114833354949951</v>
      </c>
      <c r="AE29" s="1">
        <v>3.2180226407945156E-3</v>
      </c>
      <c r="AF29" s="1">
        <v>0.45368582010269165</v>
      </c>
      <c r="AG29" s="1">
        <v>3.3150054514408112E-2</v>
      </c>
      <c r="AH29" s="1">
        <v>0.66666668653488159</v>
      </c>
      <c r="AI29" s="1">
        <v>0</v>
      </c>
      <c r="AJ29" s="1">
        <v>2</v>
      </c>
      <c r="AK29" s="1">
        <v>0</v>
      </c>
      <c r="AL29" s="1">
        <v>1</v>
      </c>
      <c r="AM29" s="1">
        <v>0.18999999761581421</v>
      </c>
      <c r="AN29" s="1">
        <v>111115</v>
      </c>
      <c r="AO29">
        <f>X29*0.000001/(K29*0.0001)</f>
        <v>0.22725220362860504</v>
      </c>
      <c r="AP29">
        <f>(U29-T29)/(1000-U29)*AO29</f>
        <v>2.8144771365704773E-5</v>
      </c>
      <c r="AQ29">
        <f>(P29+273.15)</f>
        <v>288.51216259002683</v>
      </c>
      <c r="AR29">
        <f>(O29+273.15)</f>
        <v>288.50302448272703</v>
      </c>
      <c r="AS29">
        <f>(Y29*AK29+Z29*AL29)*AM29</f>
        <v>3.6203785978445424E-2</v>
      </c>
      <c r="AT29">
        <f>((AS29+0.00000010773*(AR29^4-AQ29^4))-AP29*44100)/(L29*0.92*2*29.3+0.00000043092*AQ29^3)</f>
        <v>-1.0996985989729287E-2</v>
      </c>
      <c r="AU29">
        <f>0.61365*EXP(17.502*J29/(240.97+J29))</f>
        <v>1.750445710826452</v>
      </c>
      <c r="AV29">
        <f>AU29*1000/AA29</f>
        <v>17.275905129108207</v>
      </c>
      <c r="AW29">
        <f>(AV29-U29)</f>
        <v>1.2805294958684605</v>
      </c>
      <c r="AX29">
        <f>IF(D29,P29,(O29+P29)/2)</f>
        <v>15.362162590026855</v>
      </c>
      <c r="AY29">
        <f>0.61365*EXP(17.502*AX29/(240.97+AX29))</f>
        <v>1.7516817683856871</v>
      </c>
      <c r="AZ29">
        <f>IF(AW29&lt;&gt;0,(1000-(AV29+U29)/2)/AW29*AP29,0)</f>
        <v>2.1613375685566837E-2</v>
      </c>
      <c r="BA29">
        <f>U29*AA29/1000</f>
        <v>1.6206986818355944</v>
      </c>
      <c r="BB29">
        <f>(AY29-BA29)</f>
        <v>0.13098308655009272</v>
      </c>
      <c r="BC29">
        <f>1/(1.6/F29+1.37/N29)</f>
        <v>1.3520028048698726E-2</v>
      </c>
      <c r="BD29">
        <f>G29*AA29*0.001</f>
        <v>70.726804523583468</v>
      </c>
      <c r="BE29">
        <f>G29/S29</f>
        <v>1.6591290810396968</v>
      </c>
      <c r="BF29">
        <f>(1-AP29*AA29/AU29/F29)*100</f>
        <v>92.507632468824369</v>
      </c>
      <c r="BG29">
        <f>(S29-E29/(N29/1.35))</f>
        <v>422.13464990979099</v>
      </c>
      <c r="BH29">
        <f>E29*BF29/100/BG29</f>
        <v>-8.2506942983278323E-3</v>
      </c>
    </row>
    <row r="30" spans="1:60" x14ac:dyDescent="0.25">
      <c r="A30" s="1">
        <v>5</v>
      </c>
      <c r="B30" s="1" t="s">
        <v>92</v>
      </c>
      <c r="C30" s="1">
        <v>3852.4999994300306</v>
      </c>
      <c r="D30" s="1">
        <v>1</v>
      </c>
      <c r="E30">
        <f>(R30-S30*(1000-T30)/(1000-U30))*AO30</f>
        <v>-3.4872932719991474</v>
      </c>
      <c r="F30">
        <f>IF(AZ30&lt;&gt;0,1/(1/AZ30-1/N30),0)</f>
        <v>2.3881220188059327E-2</v>
      </c>
      <c r="G30">
        <f>((BC30-AP30/2)*S30-E30)/(BC30+AP30/2)</f>
        <v>653.07679227599431</v>
      </c>
      <c r="H30">
        <f>AP30*1000</f>
        <v>3.0838124661995887E-2</v>
      </c>
      <c r="I30">
        <f>(AU30-BA30)</f>
        <v>0.12951748121002771</v>
      </c>
      <c r="J30">
        <f>(P30+AT30*D30)</f>
        <v>15.342474439494188</v>
      </c>
      <c r="K30" s="1">
        <v>22.020000457763672</v>
      </c>
      <c r="L30">
        <f>(K30*AI30+AJ30)</f>
        <v>2</v>
      </c>
      <c r="M30" s="1">
        <v>0.5</v>
      </c>
      <c r="N30">
        <f>L30*(M30+1)*(M30+1)/(M30*M30+1)</f>
        <v>3.6</v>
      </c>
      <c r="O30" s="1">
        <v>15.352541923522949</v>
      </c>
      <c r="P30" s="1">
        <v>15.353822708129883</v>
      </c>
      <c r="Q30" s="1">
        <v>15.020922660827637</v>
      </c>
      <c r="R30" s="1">
        <v>403.93276977539063</v>
      </c>
      <c r="S30" s="1">
        <v>419.22116088867188</v>
      </c>
      <c r="T30" s="1">
        <v>15.854496955871582</v>
      </c>
      <c r="U30" s="1">
        <v>15.988025665283203</v>
      </c>
      <c r="V30" s="1">
        <v>91.783912658691406</v>
      </c>
      <c r="W30" s="1">
        <v>92.544754028320313</v>
      </c>
      <c r="X30" s="1">
        <v>500.41580200195313</v>
      </c>
      <c r="Y30" s="1">
        <v>0.16084189713001251</v>
      </c>
      <c r="Z30" s="1">
        <v>0.16930726170539856</v>
      </c>
      <c r="AA30" s="1">
        <v>101.32282257080078</v>
      </c>
      <c r="AB30" s="1">
        <v>4.4038214683532715</v>
      </c>
      <c r="AC30" s="1">
        <v>0.96322149038314819</v>
      </c>
      <c r="AD30" s="1">
        <v>0.26114833354949951</v>
      </c>
      <c r="AE30" s="1">
        <v>3.2180226407945156E-3</v>
      </c>
      <c r="AF30" s="1">
        <v>0.45368582010269165</v>
      </c>
      <c r="AG30" s="1">
        <v>3.3150054514408112E-2</v>
      </c>
      <c r="AH30" s="1">
        <v>0.66666668653488159</v>
      </c>
      <c r="AI30" s="1">
        <v>0</v>
      </c>
      <c r="AJ30" s="1">
        <v>2</v>
      </c>
      <c r="AK30" s="1">
        <v>0</v>
      </c>
      <c r="AL30" s="1">
        <v>1</v>
      </c>
      <c r="AM30" s="1">
        <v>0.18999999761581421</v>
      </c>
      <c r="AN30" s="1">
        <v>111115</v>
      </c>
      <c r="AO30">
        <f>X30*0.000001/(K30*0.0001)</f>
        <v>0.22725512788330554</v>
      </c>
      <c r="AP30">
        <f>(U30-T30)/(1000-U30)*AO30</f>
        <v>3.0838124661995887E-5</v>
      </c>
      <c r="AQ30">
        <f>(P30+273.15)</f>
        <v>288.50382270812986</v>
      </c>
      <c r="AR30">
        <f>(O30+273.15)</f>
        <v>288.50254192352293</v>
      </c>
      <c r="AS30">
        <f>(Y30*AK30+Z30*AL30)*AM30</f>
        <v>3.2168379320365759E-2</v>
      </c>
      <c r="AT30">
        <f>((AS30+0.00000010773*(AR30^4-AQ30^4))-AP30*44100)/(L30*0.92*2*29.3+0.00000043092*AQ30^3)</f>
        <v>-1.1348268635695635E-2</v>
      </c>
      <c r="AU30">
        <f>0.61365*EXP(17.502*J30/(240.97+J30))</f>
        <v>1.7494693689509269</v>
      </c>
      <c r="AV30">
        <f>AU30*1000/AA30</f>
        <v>17.26629129116947</v>
      </c>
      <c r="AW30">
        <f>(AV30-U30)</f>
        <v>1.2782656258862666</v>
      </c>
      <c r="AX30">
        <f>IF(D30,P30,(O30+P30)/2)</f>
        <v>15.353822708129883</v>
      </c>
      <c r="AY30">
        <f>0.61365*EXP(17.502*AX30/(240.97+AX30))</f>
        <v>1.7507442982206072</v>
      </c>
      <c r="AZ30">
        <f>IF(AW30&lt;&gt;0,(1000-(AV30+U30)/2)/AW30*AP30,0)</f>
        <v>2.3723843981992346E-2</v>
      </c>
      <c r="BA30">
        <f>U30*AA30/1000</f>
        <v>1.6199518877408992</v>
      </c>
      <c r="BB30">
        <f>(AY30-BA30)</f>
        <v>0.13079241047970802</v>
      </c>
      <c r="BC30">
        <f>1/(1.6/F30+1.37/N30)</f>
        <v>1.4841461898659479E-2</v>
      </c>
      <c r="BD30">
        <f>G30*AA30*0.001</f>
        <v>66.171583948888298</v>
      </c>
      <c r="BE30">
        <f>G30/S30</f>
        <v>1.5578335570933286</v>
      </c>
      <c r="BF30">
        <f>(1-AP30*AA30/AU30/F30)*100</f>
        <v>92.521192008439783</v>
      </c>
      <c r="BG30">
        <f>(S30-E30/(N30/1.35))</f>
        <v>420.52889586567153</v>
      </c>
      <c r="BH30">
        <f>E30*BF30/100/BG30</f>
        <v>-7.6724461405723744E-3</v>
      </c>
    </row>
    <row r="31" spans="1:60" x14ac:dyDescent="0.25">
      <c r="A31" s="1" t="s">
        <v>9</v>
      </c>
      <c r="B31" s="1" t="s">
        <v>93</v>
      </c>
    </row>
    <row r="32" spans="1:60" x14ac:dyDescent="0.25">
      <c r="A32" s="1" t="s">
        <v>9</v>
      </c>
      <c r="B32" s="1" t="s">
        <v>94</v>
      </c>
    </row>
    <row r="33" spans="1:60" x14ac:dyDescent="0.25">
      <c r="A33" s="1" t="s">
        <v>9</v>
      </c>
      <c r="B33" s="1" t="s">
        <v>95</v>
      </c>
    </row>
    <row r="34" spans="1:60" x14ac:dyDescent="0.25">
      <c r="A34" s="1" t="s">
        <v>9</v>
      </c>
      <c r="B34" s="1" t="s">
        <v>96</v>
      </c>
    </row>
    <row r="35" spans="1:60" x14ac:dyDescent="0.25">
      <c r="A35" s="1" t="s">
        <v>9</v>
      </c>
      <c r="B35" s="1" t="s">
        <v>97</v>
      </c>
    </row>
    <row r="36" spans="1:60" x14ac:dyDescent="0.25">
      <c r="A36" s="1" t="s">
        <v>9</v>
      </c>
      <c r="B36" s="1" t="s">
        <v>98</v>
      </c>
    </row>
    <row r="37" spans="1:60" x14ac:dyDescent="0.25">
      <c r="A37" s="1" t="s">
        <v>9</v>
      </c>
      <c r="B37" s="1" t="s">
        <v>99</v>
      </c>
    </row>
    <row r="38" spans="1:60" x14ac:dyDescent="0.25">
      <c r="A38" s="1" t="s">
        <v>9</v>
      </c>
      <c r="B38" s="1" t="s">
        <v>100</v>
      </c>
    </row>
    <row r="39" spans="1:60" x14ac:dyDescent="0.25">
      <c r="A39" s="1" t="s">
        <v>9</v>
      </c>
      <c r="B39" s="1" t="s">
        <v>101</v>
      </c>
    </row>
    <row r="40" spans="1:60" x14ac:dyDescent="0.25">
      <c r="A40" s="1" t="s">
        <v>9</v>
      </c>
      <c r="B40" s="1" t="s">
        <v>102</v>
      </c>
    </row>
    <row r="41" spans="1:60" x14ac:dyDescent="0.25">
      <c r="A41" s="1">
        <v>6</v>
      </c>
      <c r="B41" s="1" t="s">
        <v>103</v>
      </c>
      <c r="C41" s="1">
        <v>4165.4999998994172</v>
      </c>
      <c r="D41" s="1">
        <v>1</v>
      </c>
      <c r="E41">
        <f>(R41-S41*(1000-T41)/(1000-U41))*AO41</f>
        <v>-0.95698571846265523</v>
      </c>
      <c r="F41">
        <f>IF(AZ41&lt;&gt;0,1/(1/AZ41-1/N41),0)</f>
        <v>-3.2919264068729054E-2</v>
      </c>
      <c r="G41">
        <f>((BC41-AP41/2)*S41-E41)/(BC41+AP41/2)</f>
        <v>379.80794438131568</v>
      </c>
      <c r="H41">
        <f>AP41*1000</f>
        <v>-4.8481256665532227E-2</v>
      </c>
      <c r="I41">
        <f>(AU41-BA41)</f>
        <v>0.14542159672585031</v>
      </c>
      <c r="J41">
        <f>(P41+AT41*D41)</f>
        <v>15.328222444664343</v>
      </c>
      <c r="K41" s="1">
        <v>15.430000305175781</v>
      </c>
      <c r="L41">
        <f>(K41*AI41+AJ41)</f>
        <v>2</v>
      </c>
      <c r="M41" s="1">
        <v>0.5</v>
      </c>
      <c r="N41">
        <f>L41*(M41+1)*(M41+1)/(M41*M41+1)</f>
        <v>3.6</v>
      </c>
      <c r="O41" s="1">
        <v>15.313130378723145</v>
      </c>
      <c r="P41" s="1">
        <v>15.309552192687988</v>
      </c>
      <c r="Q41" s="1">
        <v>15.029455184936523</v>
      </c>
      <c r="R41" s="1">
        <v>423.88543701171875</v>
      </c>
      <c r="S41" s="1">
        <v>426.89987182617188</v>
      </c>
      <c r="T41" s="1">
        <v>15.961397171020508</v>
      </c>
      <c r="U41" s="1">
        <v>15.814281463623047</v>
      </c>
      <c r="V41" s="1">
        <v>92.579399108886719</v>
      </c>
      <c r="W41" s="1">
        <v>91.764381408691406</v>
      </c>
      <c r="X41" s="1">
        <v>500.44668579101563</v>
      </c>
      <c r="Y41" s="1">
        <v>0.15588070452213287</v>
      </c>
      <c r="Z41" s="1">
        <v>0.16408495604991913</v>
      </c>
      <c r="AA41" s="1">
        <v>101.32915496826172</v>
      </c>
      <c r="AB41" s="1">
        <v>2.8588294982910156</v>
      </c>
      <c r="AC41" s="1">
        <v>0.94616568088531494</v>
      </c>
      <c r="AD41" s="1">
        <v>0.11074469983577728</v>
      </c>
      <c r="AE41" s="1">
        <v>3.4844728652387857E-3</v>
      </c>
      <c r="AF41" s="1">
        <v>8.9557729661464691E-2</v>
      </c>
      <c r="AG41" s="1">
        <v>1.3335359282791615E-2</v>
      </c>
      <c r="AH41" s="1">
        <v>0.66666668653488159</v>
      </c>
      <c r="AI41" s="1">
        <v>0</v>
      </c>
      <c r="AJ41" s="1">
        <v>2</v>
      </c>
      <c r="AK41" s="1">
        <v>0</v>
      </c>
      <c r="AL41" s="1">
        <v>1</v>
      </c>
      <c r="AM41" s="1">
        <v>0.18999999761581421</v>
      </c>
      <c r="AN41" s="1">
        <v>111115</v>
      </c>
      <c r="AO41">
        <f>X41*0.000001/(K41*0.0001)</f>
        <v>0.32433355534228192</v>
      </c>
      <c r="AP41">
        <f>(U41-T41)/(1000-U41)*AO41</f>
        <v>-4.8481256665532224E-5</v>
      </c>
      <c r="AQ41">
        <f>(P41+273.15)</f>
        <v>288.45955219268797</v>
      </c>
      <c r="AR41">
        <f>(O41+273.15)</f>
        <v>288.46313037872312</v>
      </c>
      <c r="AS41">
        <f>(Y41*AK41+Z41*AL41)*AM41</f>
        <v>3.1176141258275614E-2</v>
      </c>
      <c r="AT41">
        <f>((AS41+0.00000010773*(AR41^4-AQ41^4))-AP41*44100)/(L41*0.92*2*29.3+0.00000043092*AQ41^3)</f>
        <v>1.8670251976354427E-2</v>
      </c>
      <c r="AU41">
        <f>0.61365*EXP(17.502*J41/(240.97+J41))</f>
        <v>1.7478693738650188</v>
      </c>
      <c r="AV41">
        <f>AU41*1000/AA41</f>
        <v>17.249422186659761</v>
      </c>
      <c r="AW41">
        <f>(AV41-U41)</f>
        <v>1.4351407230367137</v>
      </c>
      <c r="AX41">
        <f>IF(D41,P41,(O41+P41)/2)</f>
        <v>15.309552192687988</v>
      </c>
      <c r="AY41">
        <f>0.61365*EXP(17.502*AX41/(240.97+AX41))</f>
        <v>1.7457753097636333</v>
      </c>
      <c r="AZ41">
        <f>IF(AW41&lt;&gt;0,(1000-(AV41+U41)/2)/AW41*AP41,0)</f>
        <v>-3.3223063737716302E-2</v>
      </c>
      <c r="BA41">
        <f>U41*AA41/1000</f>
        <v>1.6024477771391685</v>
      </c>
      <c r="BB41">
        <f>(AY41-BA41)</f>
        <v>0.14332753262446474</v>
      </c>
      <c r="BC41">
        <f>1/(1.6/F41+1.37/N41)</f>
        <v>-2.0736904938792128E-2</v>
      </c>
      <c r="BD41">
        <f>G41*AA41*0.001</f>
        <v>38.485618054391267</v>
      </c>
      <c r="BE41">
        <f>G41/S41</f>
        <v>0.88968858846593557</v>
      </c>
      <c r="BF41">
        <f>(1-AP41*AA41/AU41/F41)*100</f>
        <v>91.462136662503738</v>
      </c>
      <c r="BG41">
        <f>(S41-E41/(N41/1.35))</f>
        <v>427.2587414705954</v>
      </c>
      <c r="BH41">
        <f>E41*BF41/100/BG41</f>
        <v>-2.0485937459074673E-3</v>
      </c>
    </row>
    <row r="42" spans="1:60" x14ac:dyDescent="0.25">
      <c r="A42" s="1">
        <v>7</v>
      </c>
      <c r="B42" s="1" t="s">
        <v>104</v>
      </c>
      <c r="C42" s="1">
        <v>4170.9999997764826</v>
      </c>
      <c r="D42" s="1">
        <v>1</v>
      </c>
      <c r="E42">
        <f>(R42-S42*(1000-T42)/(1000-U42))*AO42</f>
        <v>-1.7013593679227754</v>
      </c>
      <c r="F42">
        <f>IF(AZ42&lt;&gt;0,1/(1/AZ42-1/N42),0)</f>
        <v>-3.4571743450909957E-2</v>
      </c>
      <c r="G42">
        <f>((BC42-AP42/2)*S42-E42)/(BC42+AP42/2)</f>
        <v>347.26132816223014</v>
      </c>
      <c r="H42">
        <f>AP42*1000</f>
        <v>-4.8622262615717504E-2</v>
      </c>
      <c r="I42">
        <f>(AU42-BA42)</f>
        <v>0.13880277573002964</v>
      </c>
      <c r="J42">
        <f>(P42+AT42*D42)</f>
        <v>15.334224731517015</v>
      </c>
      <c r="K42" s="1">
        <v>15.430000305175781</v>
      </c>
      <c r="L42">
        <f>(K42*AI42+AJ42)</f>
        <v>2</v>
      </c>
      <c r="M42" s="1">
        <v>0.5</v>
      </c>
      <c r="N42">
        <f>L42*(M42+1)*(M42+1)/(M42*M42+1)</f>
        <v>3.6</v>
      </c>
      <c r="O42" s="1">
        <v>15.319068908691406</v>
      </c>
      <c r="P42" s="1">
        <v>15.31554126739502</v>
      </c>
      <c r="Q42" s="1">
        <v>15.02884578704834</v>
      </c>
      <c r="R42" s="1">
        <v>420.907470703125</v>
      </c>
      <c r="S42" s="1">
        <v>426.21685791015625</v>
      </c>
      <c r="T42" s="1">
        <v>16.033859252929688</v>
      </c>
      <c r="U42" s="1">
        <v>15.886332511901855</v>
      </c>
      <c r="V42" s="1">
        <v>92.967636108398438</v>
      </c>
      <c r="W42" s="1">
        <v>92.133697509765625</v>
      </c>
      <c r="X42" s="1">
        <v>500.46719360351563</v>
      </c>
      <c r="Y42" s="1">
        <v>0.13525797426700592</v>
      </c>
      <c r="Z42" s="1">
        <v>0.14237681031227112</v>
      </c>
      <c r="AA42" s="1">
        <v>101.32862854003906</v>
      </c>
      <c r="AB42" s="1">
        <v>2.8588294982910156</v>
      </c>
      <c r="AC42" s="1">
        <v>0.94616568088531494</v>
      </c>
      <c r="AD42" s="1">
        <v>0.11074469983577728</v>
      </c>
      <c r="AE42" s="1">
        <v>3.4844728652387857E-3</v>
      </c>
      <c r="AF42" s="1">
        <v>8.9557729661464691E-2</v>
      </c>
      <c r="AG42" s="1">
        <v>1.3335359282791615E-2</v>
      </c>
      <c r="AH42" s="1">
        <v>0.66666668653488159</v>
      </c>
      <c r="AI42" s="1">
        <v>0</v>
      </c>
      <c r="AJ42" s="1">
        <v>2</v>
      </c>
      <c r="AK42" s="1">
        <v>0</v>
      </c>
      <c r="AL42" s="1">
        <v>1</v>
      </c>
      <c r="AM42" s="1">
        <v>0.18999999761581421</v>
      </c>
      <c r="AN42" s="1">
        <v>111115</v>
      </c>
      <c r="AO42">
        <f>X42*0.000001/(K42*0.0001)</f>
        <v>0.32434684621207738</v>
      </c>
      <c r="AP42">
        <f>(U42-T42)/(1000-U42)*AO42</f>
        <v>-4.8622262615717505E-5</v>
      </c>
      <c r="AQ42">
        <f>(P42+273.15)</f>
        <v>288.465541267395</v>
      </c>
      <c r="AR42">
        <f>(O42+273.15)</f>
        <v>288.46906890869138</v>
      </c>
      <c r="AS42">
        <f>(Y42*AK42+Z42*AL42)*AM42</f>
        <v>2.7051593619878744E-2</v>
      </c>
      <c r="AT42">
        <f>((AS42+0.00000010773*(AR42^4-AQ42^4))-AP42*44100)/(L42*0.92*2*29.3+0.00000043092*AQ42^3)</f>
        <v>1.8683464121995841E-2</v>
      </c>
      <c r="AU42">
        <f>0.61365*EXP(17.502*J42/(240.97+J42))</f>
        <v>1.7485430616920785</v>
      </c>
      <c r="AV42">
        <f>AU42*1000/AA42</f>
        <v>17.25616034565353</v>
      </c>
      <c r="AW42">
        <f>(AV42-U42)</f>
        <v>1.3698278337516747</v>
      </c>
      <c r="AX42">
        <f>IF(D42,P42,(O42+P42)/2)</f>
        <v>15.31554126739502</v>
      </c>
      <c r="AY42">
        <f>0.61365*EXP(17.502*AX42/(240.97+AX42))</f>
        <v>1.746446806928073</v>
      </c>
      <c r="AZ42">
        <f>IF(AW42&lt;&gt;0,(1000-(AV42+U42)/2)/AW42*AP42,0)</f>
        <v>-3.4906964175949129E-2</v>
      </c>
      <c r="BA42">
        <f>U42*AA42/1000</f>
        <v>1.6097402859620489</v>
      </c>
      <c r="BB42">
        <f>(AY42-BA42)</f>
        <v>0.13670652096602409</v>
      </c>
      <c r="BC42">
        <f>1/(1.6/F42+1.37/N42)</f>
        <v>-2.1786485419829995E-2</v>
      </c>
      <c r="BD42">
        <f>G42*AA42*0.001</f>
        <v>35.187514127671221</v>
      </c>
      <c r="BE42">
        <f>G42/S42</f>
        <v>0.81475268215559549</v>
      </c>
      <c r="BF42">
        <f>(1-AP42*AA42/AU42/F42)*100</f>
        <v>91.849772799995151</v>
      </c>
      <c r="BG42">
        <f>(S42-E42/(N42/1.35))</f>
        <v>426.85486767312727</v>
      </c>
      <c r="BH42">
        <f>E42*BF42/100/BG42</f>
        <v>-3.6609509046179318E-3</v>
      </c>
    </row>
    <row r="43" spans="1:60" x14ac:dyDescent="0.25">
      <c r="A43" s="1">
        <v>8</v>
      </c>
      <c r="B43" s="1" t="s">
        <v>105</v>
      </c>
      <c r="C43" s="1">
        <v>4175.9999996647239</v>
      </c>
      <c r="D43" s="1">
        <v>1</v>
      </c>
      <c r="E43">
        <f>(R43-S43*(1000-T43)/(1000-U43))*AO43</f>
        <v>-2.511504934781843</v>
      </c>
      <c r="F43">
        <f>IF(AZ43&lt;&gt;0,1/(1/AZ43-1/N43),0)</f>
        <v>-3.9327208745055485E-2</v>
      </c>
      <c r="G43">
        <f>((BC43-AP43/2)*S43-E43)/(BC43+AP43/2)</f>
        <v>323.44116313527451</v>
      </c>
      <c r="H43">
        <f>AP43*1000</f>
        <v>-5.5247739930998532E-2</v>
      </c>
      <c r="I43">
        <f>(AU43-BA43)</f>
        <v>0.1384596641817466</v>
      </c>
      <c r="J43">
        <f>(P43+AT43*D43)</f>
        <v>15.338930846285207</v>
      </c>
      <c r="K43" s="1">
        <v>15.430000305175781</v>
      </c>
      <c r="L43">
        <f>(K43*AI43+AJ43)</f>
        <v>2</v>
      </c>
      <c r="M43" s="1">
        <v>0.5</v>
      </c>
      <c r="N43">
        <f>L43*(M43+1)*(M43+1)/(M43*M43+1)</f>
        <v>3.6</v>
      </c>
      <c r="O43" s="1">
        <v>15.320430755615234</v>
      </c>
      <c r="P43" s="1">
        <v>15.317840576171875</v>
      </c>
      <c r="Q43" s="1">
        <v>15.029343605041504</v>
      </c>
      <c r="R43" s="1">
        <v>417.68179321289063</v>
      </c>
      <c r="S43" s="1">
        <v>425.498046875</v>
      </c>
      <c r="T43" s="1">
        <v>16.06256103515625</v>
      </c>
      <c r="U43" s="1">
        <v>15.894922256469727</v>
      </c>
      <c r="V43" s="1">
        <v>93.132232666015625</v>
      </c>
      <c r="W43" s="1">
        <v>92.17388916015625</v>
      </c>
      <c r="X43" s="1">
        <v>500.43472290039063</v>
      </c>
      <c r="Y43" s="1">
        <v>0.1448834240436554</v>
      </c>
      <c r="Z43" s="1">
        <v>0.15250886976718903</v>
      </c>
      <c r="AA43" s="1">
        <v>101.32869720458984</v>
      </c>
      <c r="AB43" s="1">
        <v>2.8588294982910156</v>
      </c>
      <c r="AC43" s="1">
        <v>0.94616568088531494</v>
      </c>
      <c r="AD43" s="1">
        <v>0.11074469983577728</v>
      </c>
      <c r="AE43" s="1">
        <v>3.4844728652387857E-3</v>
      </c>
      <c r="AF43" s="1">
        <v>8.9557729661464691E-2</v>
      </c>
      <c r="AG43" s="1">
        <v>1.3335359282791615E-2</v>
      </c>
      <c r="AH43" s="1">
        <v>0.66666668653488159</v>
      </c>
      <c r="AI43" s="1">
        <v>0</v>
      </c>
      <c r="AJ43" s="1">
        <v>2</v>
      </c>
      <c r="AK43" s="1">
        <v>0</v>
      </c>
      <c r="AL43" s="1">
        <v>1</v>
      </c>
      <c r="AM43" s="1">
        <v>0.18999999761581421</v>
      </c>
      <c r="AN43" s="1">
        <v>111115</v>
      </c>
      <c r="AO43">
        <f>X43*0.000001/(K43*0.0001)</f>
        <v>0.32432580233490121</v>
      </c>
      <c r="AP43">
        <f>(U43-T43)/(1000-U43)*AO43</f>
        <v>-5.5247739930998534E-5</v>
      </c>
      <c r="AQ43">
        <f>(P43+273.15)</f>
        <v>288.46784057617185</v>
      </c>
      <c r="AR43">
        <f>(O43+273.15)</f>
        <v>288.47043075561521</v>
      </c>
      <c r="AS43">
        <f>(Y43*AK43+Z43*AL43)*AM43</f>
        <v>2.8976684892156435E-2</v>
      </c>
      <c r="AT43">
        <f>((AS43+0.00000010773*(AR43^4-AQ43^4))-AP43*44100)/(L43*0.92*2*29.3+0.00000043092*AQ43^3)</f>
        <v>2.1090270113331366E-2</v>
      </c>
      <c r="AU43">
        <f>0.61365*EXP(17.502*J43/(240.97+J43))</f>
        <v>1.7490714285980635</v>
      </c>
      <c r="AV43">
        <f>AU43*1000/AA43</f>
        <v>17.261363037822974</v>
      </c>
      <c r="AW43">
        <f>(AV43-U43)</f>
        <v>1.3664407813532478</v>
      </c>
      <c r="AX43">
        <f>IF(D43,P43,(O43+P43)/2)</f>
        <v>15.317840576171875</v>
      </c>
      <c r="AY43">
        <f>0.61365*EXP(17.502*AX43/(240.97+AX43))</f>
        <v>1.7467046665068069</v>
      </c>
      <c r="AZ43">
        <f>IF(AW43&lt;&gt;0,(1000-(AV43+U43)/2)/AW43*AP43,0)</f>
        <v>-3.9761573102116241E-2</v>
      </c>
      <c r="BA43">
        <f>U43*AA43/1000</f>
        <v>1.6106117644163169</v>
      </c>
      <c r="BB43">
        <f>(AY43-BA43)</f>
        <v>0.13609290209048996</v>
      </c>
      <c r="BC43">
        <f>1/(1.6/F43+1.37/N43)</f>
        <v>-2.4811589785448031E-2</v>
      </c>
      <c r="BD43">
        <f>G43*AA43*0.001</f>
        <v>32.773871682834582</v>
      </c>
      <c r="BE43">
        <f>G43/S43</f>
        <v>0.76014723336742585</v>
      </c>
      <c r="BF43">
        <f>(1-AP43*AA43/AU43/F43)*100</f>
        <v>91.861463667790034</v>
      </c>
      <c r="BG43">
        <f>(S43-E43/(N43/1.35))</f>
        <v>426.43986122554321</v>
      </c>
      <c r="BH43">
        <f>E43*BF43/100/BG43</f>
        <v>-5.410153700334203E-3</v>
      </c>
    </row>
    <row r="44" spans="1:60" x14ac:dyDescent="0.25">
      <c r="A44" s="1">
        <v>9</v>
      </c>
      <c r="B44" s="1" t="s">
        <v>106</v>
      </c>
      <c r="C44" s="1">
        <v>4180.9999995529652</v>
      </c>
      <c r="D44" s="1">
        <v>1</v>
      </c>
      <c r="E44">
        <f>(R44-S44*(1000-T44)/(1000-U44))*AO44</f>
        <v>-3.0853543115040307</v>
      </c>
      <c r="F44">
        <f>IF(AZ44&lt;&gt;0,1/(1/AZ44-1/N44),0)</f>
        <v>-4.123474049722458E-2</v>
      </c>
      <c r="G44">
        <f>((BC44-AP44/2)*S44-E44)/(BC44+AP44/2)</f>
        <v>305.12778420909399</v>
      </c>
      <c r="H44">
        <f>AP44*1000</f>
        <v>-5.7826158053532244E-2</v>
      </c>
      <c r="I44">
        <f>(AU44-BA44)</f>
        <v>0.13814254098354728</v>
      </c>
      <c r="J44">
        <f>(P44+AT44*D44)</f>
        <v>15.343830969820177</v>
      </c>
      <c r="K44" s="1">
        <v>15.430000305175781</v>
      </c>
      <c r="L44">
        <f>(K44*AI44+AJ44)</f>
        <v>2</v>
      </c>
      <c r="M44" s="1">
        <v>0.5</v>
      </c>
      <c r="N44">
        <f>L44*(M44+1)*(M44+1)/(M44*M44+1)</f>
        <v>3.6</v>
      </c>
      <c r="O44" s="1">
        <v>15.322637557983398</v>
      </c>
      <c r="P44" s="1">
        <v>15.32200813293457</v>
      </c>
      <c r="Q44" s="1">
        <v>15.029201507568359</v>
      </c>
      <c r="R44" s="1">
        <v>414.89361572265625</v>
      </c>
      <c r="S44" s="1">
        <v>424.4827880859375</v>
      </c>
      <c r="T44" s="1">
        <v>16.078939437866211</v>
      </c>
      <c r="U44" s="1">
        <v>15.903471946716309</v>
      </c>
      <c r="V44" s="1">
        <v>93.2257080078125</v>
      </c>
      <c r="W44" s="1">
        <v>92.220359802246094</v>
      </c>
      <c r="X44" s="1">
        <v>500.4161376953125</v>
      </c>
      <c r="Y44" s="1">
        <v>0.11063151806592941</v>
      </c>
      <c r="Z44" s="1">
        <v>0.11645422875881195</v>
      </c>
      <c r="AA44" s="1">
        <v>101.32876586914063</v>
      </c>
      <c r="AB44" s="1">
        <v>2.8588294982910156</v>
      </c>
      <c r="AC44" s="1">
        <v>0.94616568088531494</v>
      </c>
      <c r="AD44" s="1">
        <v>0.11074469983577728</v>
      </c>
      <c r="AE44" s="1">
        <v>3.4844728652387857E-3</v>
      </c>
      <c r="AF44" s="1">
        <v>8.9557729661464691E-2</v>
      </c>
      <c r="AG44" s="1">
        <v>1.3335359282791615E-2</v>
      </c>
      <c r="AH44" s="1">
        <v>0.66666668653488159</v>
      </c>
      <c r="AI44" s="1">
        <v>0</v>
      </c>
      <c r="AJ44" s="1">
        <v>2</v>
      </c>
      <c r="AK44" s="1">
        <v>0</v>
      </c>
      <c r="AL44" s="1">
        <v>1</v>
      </c>
      <c r="AM44" s="1">
        <v>0.18999999761581421</v>
      </c>
      <c r="AN44" s="1">
        <v>111115</v>
      </c>
      <c r="AO44">
        <f>X44*0.000001/(K44*0.0001)</f>
        <v>0.32431375748414909</v>
      </c>
      <c r="AP44">
        <f>(U44-T44)/(1000-U44)*AO44</f>
        <v>-5.7826158053532242E-5</v>
      </c>
      <c r="AQ44">
        <f>(P44+273.15)</f>
        <v>288.47200813293455</v>
      </c>
      <c r="AR44">
        <f>(O44+273.15)</f>
        <v>288.47263755798338</v>
      </c>
      <c r="AS44">
        <f>(Y44*AK44+Z44*AL44)*AM44</f>
        <v>2.2126303186525753E-2</v>
      </c>
      <c r="AT44">
        <f>((AS44+0.00000010773*(AR44^4-AQ44^4))-AP44*44100)/(L44*0.92*2*29.3+0.00000043092*AQ44^3)</f>
        <v>2.182283688560566E-2</v>
      </c>
      <c r="AU44">
        <f>0.61365*EXP(17.502*J44/(240.97+J44))</f>
        <v>1.7496217263788101</v>
      </c>
      <c r="AV44">
        <f>AU44*1000/AA44</f>
        <v>17.266782155802929</v>
      </c>
      <c r="AW44">
        <f>(AV44-U44)</f>
        <v>1.3633102090866203</v>
      </c>
      <c r="AX44">
        <f>IF(D44,P44,(O44+P44)/2)</f>
        <v>15.32200813293457</v>
      </c>
      <c r="AY44">
        <f>0.61365*EXP(17.502*AX44/(240.97+AX44))</f>
        <v>1.747172128927011</v>
      </c>
      <c r="AZ44">
        <f>IF(AW44&lt;&gt;0,(1000-(AV44+U44)/2)/AW44*AP44,0)</f>
        <v>-4.1712519642486616E-2</v>
      </c>
      <c r="BA44">
        <f>U44*AA44/1000</f>
        <v>1.6114791853952628</v>
      </c>
      <c r="BB44">
        <f>(AY44-BA44)</f>
        <v>0.13569294353174821</v>
      </c>
      <c r="BC44">
        <f>1/(1.6/F44+1.37/N44)</f>
        <v>-2.6026974142156212E-2</v>
      </c>
      <c r="BD44">
        <f>G44*AA44*0.001</f>
        <v>30.918221806292951</v>
      </c>
      <c r="BE44">
        <f>G44/S44</f>
        <v>0.71882251241555684</v>
      </c>
      <c r="BF44">
        <f>(1-AP44*AA44/AU44/F44)*100</f>
        <v>91.878249135512419</v>
      </c>
      <c r="BG44">
        <f>(S44-E44/(N44/1.35))</f>
        <v>425.63979595275151</v>
      </c>
      <c r="BH44">
        <f>E44*BF44/100/BG44</f>
        <v>-6.6600199229294409E-3</v>
      </c>
    </row>
    <row r="45" spans="1:60" x14ac:dyDescent="0.25">
      <c r="A45" s="1">
        <v>10</v>
      </c>
      <c r="B45" s="1" t="s">
        <v>107</v>
      </c>
      <c r="C45" s="1">
        <v>4186.4999994300306</v>
      </c>
      <c r="D45" s="1">
        <v>1</v>
      </c>
      <c r="E45">
        <f>(R45-S45*(1000-T45)/(1000-U45))*AO45</f>
        <v>-2.9663975216917944</v>
      </c>
      <c r="F45">
        <f>IF(AZ45&lt;&gt;0,1/(1/AZ45-1/N45),0)</f>
        <v>-4.2929712157236011E-2</v>
      </c>
      <c r="G45">
        <f>((BC45-AP45/2)*S45-E45)/(BC45+AP45/2)</f>
        <v>313.03700141479533</v>
      </c>
      <c r="H45">
        <f>AP45*1000</f>
        <v>-6.0151238946315806E-2</v>
      </c>
      <c r="I45">
        <f>(AU45-BA45)</f>
        <v>0.13795834828829712</v>
      </c>
      <c r="J45">
        <f>(P45+AT45*D45)</f>
        <v>15.35159758291792</v>
      </c>
      <c r="K45" s="1">
        <v>15.430000305175781</v>
      </c>
      <c r="L45">
        <f>(K45*AI45+AJ45)</f>
        <v>2</v>
      </c>
      <c r="M45" s="1">
        <v>0.5</v>
      </c>
      <c r="N45">
        <f>L45*(M45+1)*(M45+1)/(M45*M45+1)</f>
        <v>3.6</v>
      </c>
      <c r="O45" s="1">
        <v>15.324846267700195</v>
      </c>
      <c r="P45" s="1">
        <v>15.32935619354248</v>
      </c>
      <c r="Q45" s="1">
        <v>15.029443740844727</v>
      </c>
      <c r="R45" s="1">
        <v>414.05776977539063</v>
      </c>
      <c r="S45" s="1">
        <v>423.28335571289063</v>
      </c>
      <c r="T45" s="1">
        <v>16.096208572387695</v>
      </c>
      <c r="U45" s="1">
        <v>15.913680076599121</v>
      </c>
      <c r="V45" s="1">
        <v>93.318145751953125</v>
      </c>
      <c r="W45" s="1">
        <v>92.268150329589844</v>
      </c>
      <c r="X45" s="1">
        <v>500.39508056640625</v>
      </c>
      <c r="Y45" s="1">
        <v>0.11116902530193329</v>
      </c>
      <c r="Z45" s="1">
        <v>0.11702002584934235</v>
      </c>
      <c r="AA45" s="1">
        <v>101.33016967773438</v>
      </c>
      <c r="AB45" s="1">
        <v>2.8588294982910156</v>
      </c>
      <c r="AC45" s="1">
        <v>0.94616568088531494</v>
      </c>
      <c r="AD45" s="1">
        <v>0.11074469983577728</v>
      </c>
      <c r="AE45" s="1">
        <v>3.4844728652387857E-3</v>
      </c>
      <c r="AF45" s="1">
        <v>8.9557729661464691E-2</v>
      </c>
      <c r="AG45" s="1">
        <v>1.3335359282791615E-2</v>
      </c>
      <c r="AH45" s="1">
        <v>0.66666668653488159</v>
      </c>
      <c r="AI45" s="1">
        <v>0</v>
      </c>
      <c r="AJ45" s="1">
        <v>2</v>
      </c>
      <c r="AK45" s="1">
        <v>0</v>
      </c>
      <c r="AL45" s="1">
        <v>1</v>
      </c>
      <c r="AM45" s="1">
        <v>0.18999999761581421</v>
      </c>
      <c r="AN45" s="1">
        <v>111115</v>
      </c>
      <c r="AO45">
        <f>X45*0.000001/(K45*0.0001)</f>
        <v>0.32430011060891267</v>
      </c>
      <c r="AP45">
        <f>(U45-T45)/(1000-U45)*AO45</f>
        <v>-6.0151238946315805E-5</v>
      </c>
      <c r="AQ45">
        <f>(P45+273.15)</f>
        <v>288.47935619354246</v>
      </c>
      <c r="AR45">
        <f>(O45+273.15)</f>
        <v>288.47484626770017</v>
      </c>
      <c r="AS45">
        <f>(Y45*AK45+Z45*AL45)*AM45</f>
        <v>2.2233804632377563E-2</v>
      </c>
      <c r="AT45">
        <f>((AS45+0.00000010773*(AR45^4-AQ45^4))-AP45*44100)/(L45*0.92*2*29.3+0.00000043092*AQ45^3)</f>
        <v>2.2241389375439936E-2</v>
      </c>
      <c r="AU45">
        <f>0.61365*EXP(17.502*J45/(240.97+J45))</f>
        <v>1.7504942506472669</v>
      </c>
      <c r="AV45">
        <f>AU45*1000/AA45</f>
        <v>17.275153650827342</v>
      </c>
      <c r="AW45">
        <f>(AV45-U45)</f>
        <v>1.3614735742282207</v>
      </c>
      <c r="AX45">
        <f>IF(D45,P45,(O45+P45)/2)</f>
        <v>15.32935619354248</v>
      </c>
      <c r="AY45">
        <f>0.61365*EXP(17.502*AX45/(240.97+AX45))</f>
        <v>1.7479966066979442</v>
      </c>
      <c r="AZ45">
        <f>IF(AW45&lt;&gt;0,(1000-(AV45+U45)/2)/AW45*AP45,0)</f>
        <v>-4.3447823984320774E-2</v>
      </c>
      <c r="BA45">
        <f>U45*AA45/1000</f>
        <v>1.6125359023589698</v>
      </c>
      <c r="BB45">
        <f>(AY45-BA45)</f>
        <v>0.13546070433897439</v>
      </c>
      <c r="BC45">
        <f>1/(1.6/F45+1.37/N45)</f>
        <v>-2.7107860677935709E-2</v>
      </c>
      <c r="BD45">
        <f>G45*AA45*0.001</f>
        <v>31.720092468770385</v>
      </c>
      <c r="BE45">
        <f>G45/S45</f>
        <v>0.739544792371013</v>
      </c>
      <c r="BF45">
        <f>(1-AP45*AA45/AU45/F45)*100</f>
        <v>91.88918152684991</v>
      </c>
      <c r="BG45">
        <f>(S45-E45/(N45/1.35))</f>
        <v>424.39575478352504</v>
      </c>
      <c r="BH45">
        <f>E45*BF45/100/BG45</f>
        <v>-6.4227749047718911E-3</v>
      </c>
    </row>
    <row r="46" spans="1:60" x14ac:dyDescent="0.25">
      <c r="A46" s="1" t="s">
        <v>9</v>
      </c>
      <c r="B46" s="1" t="s">
        <v>108</v>
      </c>
    </row>
    <row r="47" spans="1:60" x14ac:dyDescent="0.25">
      <c r="A47" s="1" t="s">
        <v>9</v>
      </c>
      <c r="B47" s="1" t="s">
        <v>109</v>
      </c>
    </row>
    <row r="48" spans="1:60" x14ac:dyDescent="0.25">
      <c r="A48" s="1" t="s">
        <v>9</v>
      </c>
      <c r="B48" s="1" t="s">
        <v>110</v>
      </c>
    </row>
    <row r="49" spans="1:60" x14ac:dyDescent="0.25">
      <c r="A49" s="1" t="s">
        <v>9</v>
      </c>
      <c r="B49" s="1" t="s">
        <v>111</v>
      </c>
    </row>
    <row r="50" spans="1:60" x14ac:dyDescent="0.25">
      <c r="A50" s="1" t="s">
        <v>9</v>
      </c>
      <c r="B50" s="1" t="s">
        <v>112</v>
      </c>
    </row>
    <row r="51" spans="1:60" x14ac:dyDescent="0.25">
      <c r="A51" s="1" t="s">
        <v>9</v>
      </c>
      <c r="B51" s="1" t="s">
        <v>113</v>
      </c>
    </row>
    <row r="52" spans="1:60" x14ac:dyDescent="0.25">
      <c r="A52" s="1" t="s">
        <v>9</v>
      </c>
      <c r="B52" s="1" t="s">
        <v>114</v>
      </c>
    </row>
    <row r="53" spans="1:60" x14ac:dyDescent="0.25">
      <c r="A53" s="1" t="s">
        <v>9</v>
      </c>
      <c r="B53" s="1" t="s">
        <v>115</v>
      </c>
    </row>
    <row r="54" spans="1:60" x14ac:dyDescent="0.25">
      <c r="A54" s="1" t="s">
        <v>9</v>
      </c>
      <c r="B54" s="1" t="s">
        <v>116</v>
      </c>
    </row>
    <row r="55" spans="1:60" x14ac:dyDescent="0.25">
      <c r="A55" s="1" t="s">
        <v>9</v>
      </c>
      <c r="B55" s="1" t="s">
        <v>117</v>
      </c>
    </row>
    <row r="56" spans="1:60" x14ac:dyDescent="0.25">
      <c r="A56" s="1">
        <v>11</v>
      </c>
      <c r="B56" s="1" t="s">
        <v>118</v>
      </c>
      <c r="C56" s="1">
        <v>4490.4999998994172</v>
      </c>
      <c r="D56" s="1">
        <v>1</v>
      </c>
      <c r="E56">
        <f>(R56-S56*(1000-T56)/(1000-U56))*AO56</f>
        <v>-1.3174879041453631</v>
      </c>
      <c r="F56">
        <f>IF(AZ56&lt;&gt;0,1/(1/AZ56-1/N56),0)</f>
        <v>-0.28327707398757906</v>
      </c>
      <c r="G56">
        <f>((BC56-AP56/2)*S56-E56)/(BC56+AP56/2)</f>
        <v>402.79425654575448</v>
      </c>
      <c r="H56">
        <f>AP56*1000</f>
        <v>-0.66118922264190449</v>
      </c>
      <c r="I56">
        <f>(AU56-BA56)</f>
        <v>0.21432304563185323</v>
      </c>
      <c r="J56">
        <f>(P56+AT56*D56)</f>
        <v>15.606788798342414</v>
      </c>
      <c r="K56" s="1">
        <v>4.5999999046325684</v>
      </c>
      <c r="L56">
        <f>(K56*AI56+AJ56)</f>
        <v>2</v>
      </c>
      <c r="M56" s="1">
        <v>0.5</v>
      </c>
      <c r="N56">
        <f>L56*(M56+1)*(M56+1)/(M56*M56+1)</f>
        <v>3.6</v>
      </c>
      <c r="O56" s="1">
        <v>15.326695442199707</v>
      </c>
      <c r="P56" s="1">
        <v>15.363040924072266</v>
      </c>
      <c r="Q56" s="1">
        <v>15.027692794799805</v>
      </c>
      <c r="R56" s="1">
        <v>409.69076538085938</v>
      </c>
      <c r="S56" s="1">
        <v>411.1517333984375</v>
      </c>
      <c r="T56" s="1">
        <v>16.042234420776367</v>
      </c>
      <c r="U56" s="1">
        <v>15.443835258483887</v>
      </c>
      <c r="V56" s="1">
        <v>93.006172180175781</v>
      </c>
      <c r="W56" s="1">
        <v>89.545333862304688</v>
      </c>
      <c r="X56" s="1">
        <v>500.418212890625</v>
      </c>
      <c r="Y56" s="1">
        <v>0.11002583801746368</v>
      </c>
      <c r="Z56" s="1">
        <v>0.11581667512655258</v>
      </c>
      <c r="AA56" s="1">
        <v>101.33840179443359</v>
      </c>
      <c r="AB56" s="1">
        <v>2.148313045501709</v>
      </c>
      <c r="AC56" s="1">
        <v>0.60232305526733398</v>
      </c>
      <c r="AD56" s="1">
        <v>0.16684912145137787</v>
      </c>
      <c r="AE56" s="1">
        <v>4.5538945123553276E-3</v>
      </c>
      <c r="AF56" s="1">
        <v>9.9012255668640137E-2</v>
      </c>
      <c r="AG56" s="1">
        <v>1.2846817262470722E-2</v>
      </c>
      <c r="AH56" s="1">
        <v>0.3333333432674408</v>
      </c>
      <c r="AI56" s="1">
        <v>0</v>
      </c>
      <c r="AJ56" s="1">
        <v>2</v>
      </c>
      <c r="AK56" s="1">
        <v>0</v>
      </c>
      <c r="AL56" s="1">
        <v>1</v>
      </c>
      <c r="AM56" s="1">
        <v>0.18999999761581421</v>
      </c>
      <c r="AN56" s="1">
        <v>111115</v>
      </c>
      <c r="AO56">
        <f>X56*0.000001/(K56*0.0001)</f>
        <v>1.0878657027506973</v>
      </c>
      <c r="AP56">
        <f>(U56-T56)/(1000-U56)*AO56</f>
        <v>-6.6118922264190444E-4</v>
      </c>
      <c r="AQ56">
        <f>(P56+273.15)</f>
        <v>288.51304092407224</v>
      </c>
      <c r="AR56">
        <f>(O56+273.15)</f>
        <v>288.47669544219968</v>
      </c>
      <c r="AS56">
        <f>(Y56*AK56+Z56*AL56)*AM56</f>
        <v>2.2005167997916519E-2</v>
      </c>
      <c r="AT56">
        <f>((AS56+0.00000010773*(AR56^4-AQ56^4))-AP56*44100)/(L56*0.92*2*29.3+0.00000043092*AQ56^3)</f>
        <v>0.24374787427014821</v>
      </c>
      <c r="AU56">
        <f>0.61365*EXP(17.502*J56/(240.97+J56))</f>
        <v>1.7793766283031336</v>
      </c>
      <c r="AV56">
        <f>AU56*1000/AA56</f>
        <v>17.558759530396234</v>
      </c>
      <c r="AW56">
        <f>(AV56-U56)</f>
        <v>2.1149242719123471</v>
      </c>
      <c r="AX56">
        <f>IF(D56,P56,(O56+P56)/2)</f>
        <v>15.363040924072266</v>
      </c>
      <c r="AY56">
        <f>0.61365*EXP(17.502*AX56/(240.97+AX56))</f>
        <v>1.7517805258964789</v>
      </c>
      <c r="AZ56">
        <f>IF(AW56&lt;&gt;0,(1000-(AV56+U56)/2)/AW56*AP56,0)</f>
        <v>-0.30747140750202828</v>
      </c>
      <c r="BA56">
        <f>U56*AA56/1000</f>
        <v>1.5650535826712804</v>
      </c>
      <c r="BB56">
        <f>(AY56-BA56)</f>
        <v>0.18672694322519856</v>
      </c>
      <c r="BC56">
        <f>1/(1.6/F56+1.37/N56)</f>
        <v>-0.18983888203266439</v>
      </c>
      <c r="BD56">
        <f>G56*AA56*0.001</f>
        <v>40.818526210323832</v>
      </c>
      <c r="BE56">
        <f>G56/S56</f>
        <v>0.97967301077973568</v>
      </c>
      <c r="BF56">
        <f>(1-AP56*AA56/AU56/F56)*100</f>
        <v>86.70707645335402</v>
      </c>
      <c r="BG56">
        <f>(S56-E56/(N56/1.35))</f>
        <v>411.64579136249199</v>
      </c>
      <c r="BH56">
        <f>E56*BF56/100/BG56</f>
        <v>-2.775092733318055E-3</v>
      </c>
    </row>
    <row r="57" spans="1:60" x14ac:dyDescent="0.25">
      <c r="A57" s="1">
        <v>12</v>
      </c>
      <c r="B57" s="1" t="s">
        <v>119</v>
      </c>
      <c r="C57" s="1">
        <v>4495.4999997876585</v>
      </c>
      <c r="D57" s="1">
        <v>1</v>
      </c>
      <c r="E57">
        <f>(R57-S57*(1000-T57)/(1000-U57))*AO57</f>
        <v>0.19631332395168785</v>
      </c>
      <c r="F57">
        <f>IF(AZ57&lt;&gt;0,1/(1/AZ57-1/N57),0)</f>
        <v>-0.28908014448300751</v>
      </c>
      <c r="G57">
        <f>((BC57-AP57/2)*S57-E57)/(BC57+AP57/2)</f>
        <v>410.86010182953794</v>
      </c>
      <c r="H57">
        <f>AP57*1000</f>
        <v>-0.67517249378192479</v>
      </c>
      <c r="I57">
        <f>(AU57-BA57)</f>
        <v>0.21408513100546989</v>
      </c>
      <c r="J57">
        <f>(P57+AT57*D57)</f>
        <v>15.613226180902855</v>
      </c>
      <c r="K57" s="1">
        <v>4.5999999046325684</v>
      </c>
      <c r="L57">
        <f>(K57*AI57+AJ57)</f>
        <v>2</v>
      </c>
      <c r="M57" s="1">
        <v>0.5</v>
      </c>
      <c r="N57">
        <f>L57*(M57+1)*(M57+1)/(M57*M57+1)</f>
        <v>3.6</v>
      </c>
      <c r="O57" s="1">
        <v>15.329307556152344</v>
      </c>
      <c r="P57" s="1">
        <v>15.364139556884766</v>
      </c>
      <c r="Q57" s="1">
        <v>15.028522491455078</v>
      </c>
      <c r="R57" s="1">
        <v>411.2039794921875</v>
      </c>
      <c r="S57" s="1">
        <v>411.27877807617188</v>
      </c>
      <c r="T57" s="1">
        <v>16.064483642578125</v>
      </c>
      <c r="U57" s="1">
        <v>15.453434944152832</v>
      </c>
      <c r="V57" s="1">
        <v>93.115501403808594</v>
      </c>
      <c r="W57" s="1">
        <v>89.58343505859375</v>
      </c>
      <c r="X57" s="1">
        <v>500.4180908203125</v>
      </c>
      <c r="Y57" s="1">
        <v>0.10307419300079346</v>
      </c>
      <c r="Z57" s="1">
        <v>0.10849914699792862</v>
      </c>
      <c r="AA57" s="1">
        <v>101.33834075927734</v>
      </c>
      <c r="AB57" s="1">
        <v>2.148313045501709</v>
      </c>
      <c r="AC57" s="1">
        <v>0.60232305526733398</v>
      </c>
      <c r="AD57" s="1">
        <v>0.16684912145137787</v>
      </c>
      <c r="AE57" s="1">
        <v>4.5538945123553276E-3</v>
      </c>
      <c r="AF57" s="1">
        <v>9.9012255668640137E-2</v>
      </c>
      <c r="AG57" s="1">
        <v>1.2846817262470722E-2</v>
      </c>
      <c r="AH57" s="1">
        <v>0.66666668653488159</v>
      </c>
      <c r="AI57" s="1">
        <v>0</v>
      </c>
      <c r="AJ57" s="1">
        <v>2</v>
      </c>
      <c r="AK57" s="1">
        <v>0</v>
      </c>
      <c r="AL57" s="1">
        <v>1</v>
      </c>
      <c r="AM57" s="1">
        <v>0.18999999761581421</v>
      </c>
      <c r="AN57" s="1">
        <v>111115</v>
      </c>
      <c r="AO57">
        <f>X57*0.000001/(K57*0.0001)</f>
        <v>1.0878654373804473</v>
      </c>
      <c r="AP57">
        <f>(U57-T57)/(1000-U57)*AO57</f>
        <v>-6.7517249378192478E-4</v>
      </c>
      <c r="AQ57">
        <f>(P57+273.15)</f>
        <v>288.51413955688474</v>
      </c>
      <c r="AR57">
        <f>(O57+273.15)</f>
        <v>288.47930755615232</v>
      </c>
      <c r="AS57">
        <f>(Y57*AK57+Z57*AL57)*AM57</f>
        <v>2.0614837670924313E-2</v>
      </c>
      <c r="AT57">
        <f>((AS57+0.00000010773*(AR57^4-AQ57^4))-AP57*44100)/(L57*0.92*2*29.3+0.00000043092*AQ57^3)</f>
        <v>0.24908662401808915</v>
      </c>
      <c r="AU57">
        <f>0.61365*EXP(17.502*J57/(240.97+J57))</f>
        <v>1.7801105872773537</v>
      </c>
      <c r="AV57">
        <f>AU57*1000/AA57</f>
        <v>17.566012764170779</v>
      </c>
      <c r="AW57">
        <f>(AV57-U57)</f>
        <v>2.1125778200179468</v>
      </c>
      <c r="AX57">
        <f>IF(D57,P57,(O57+P57)/2)</f>
        <v>15.364139556884766</v>
      </c>
      <c r="AY57">
        <f>0.61365*EXP(17.502*AX57/(240.97+AX57))</f>
        <v>1.7519040600913189</v>
      </c>
      <c r="AZ57">
        <f>IF(AW57&lt;&gt;0,(1000-(AV57+U57)/2)/AW57*AP57,0)</f>
        <v>-0.31432005773402388</v>
      </c>
      <c r="BA57">
        <f>U57*AA57/1000</f>
        <v>1.5660254562718838</v>
      </c>
      <c r="BB57">
        <f>(AY57-BA57)</f>
        <v>0.18587860381943511</v>
      </c>
      <c r="BC57">
        <f>1/(1.6/F57+1.37/N57)</f>
        <v>-0.19401495927197407</v>
      </c>
      <c r="BD57">
        <f>G57*AA57*0.001</f>
        <v>41.635881003593106</v>
      </c>
      <c r="BE57">
        <f>G57/S57</f>
        <v>0.9989820134931533</v>
      </c>
      <c r="BF57">
        <f>(1-AP57*AA57/AU57/F57)*100</f>
        <v>86.703930274372127</v>
      </c>
      <c r="BG57">
        <f>(S57-E57/(N57/1.35))</f>
        <v>411.20516057969002</v>
      </c>
      <c r="BH57">
        <f>E57*BF57/100/BG57</f>
        <v>4.1393295570128769E-4</v>
      </c>
    </row>
    <row r="58" spans="1:60" x14ac:dyDescent="0.25">
      <c r="A58" s="1">
        <v>13</v>
      </c>
      <c r="B58" s="1" t="s">
        <v>120</v>
      </c>
      <c r="C58" s="1">
        <v>4500.9999996647239</v>
      </c>
      <c r="D58" s="1">
        <v>1</v>
      </c>
      <c r="E58">
        <f>(R58-S58*(1000-T58)/(1000-U58))*AO58</f>
        <v>1.5615769711381864</v>
      </c>
      <c r="F58">
        <f>IF(AZ58&lt;&gt;0,1/(1/AZ58-1/N58),0)</f>
        <v>-0.29403337325968465</v>
      </c>
      <c r="G58">
        <f>((BC58-AP58/2)*S58-E58)/(BC58+AP58/2)</f>
        <v>418.1239533260657</v>
      </c>
      <c r="H58">
        <f>AP58*1000</f>
        <v>-0.68643716085381179</v>
      </c>
      <c r="I58">
        <f>(AU58-BA58)</f>
        <v>0.21366723151725497</v>
      </c>
      <c r="J58">
        <f>(P58+AT58*D58)</f>
        <v>15.618371933103958</v>
      </c>
      <c r="K58" s="1">
        <v>4.5999999046325684</v>
      </c>
      <c r="L58">
        <f>(K58*AI58+AJ58)</f>
        <v>2</v>
      </c>
      <c r="M58" s="1">
        <v>0.5</v>
      </c>
      <c r="N58">
        <f>L58*(M58+1)*(M58+1)/(M58*M58+1)</f>
        <v>3.6</v>
      </c>
      <c r="O58" s="1">
        <v>15.331717491149902</v>
      </c>
      <c r="P58" s="1">
        <v>15.364972114562988</v>
      </c>
      <c r="Q58" s="1">
        <v>15.028648376464844</v>
      </c>
      <c r="R58" s="1">
        <v>412.837890625</v>
      </c>
      <c r="S58" s="1">
        <v>411.66217041015625</v>
      </c>
      <c r="T58" s="1">
        <v>16.084692001342773</v>
      </c>
      <c r="U58" s="1">
        <v>15.463440895080566</v>
      </c>
      <c r="V58" s="1">
        <v>93.21868896484375</v>
      </c>
      <c r="W58" s="1">
        <v>89.627876281738281</v>
      </c>
      <c r="X58" s="1">
        <v>500.40689086914063</v>
      </c>
      <c r="Y58" s="1">
        <v>8.6266547441482544E-2</v>
      </c>
      <c r="Z58" s="1">
        <v>9.080689400434494E-2</v>
      </c>
      <c r="AA58" s="1">
        <v>101.33774566650391</v>
      </c>
      <c r="AB58" s="1">
        <v>2.148313045501709</v>
      </c>
      <c r="AC58" s="1">
        <v>0.60232305526733398</v>
      </c>
      <c r="AD58" s="1">
        <v>0.16684912145137787</v>
      </c>
      <c r="AE58" s="1">
        <v>4.5538945123553276E-3</v>
      </c>
      <c r="AF58" s="1">
        <v>9.9012255668640137E-2</v>
      </c>
      <c r="AG58" s="1">
        <v>1.2846817262470722E-2</v>
      </c>
      <c r="AH58" s="1">
        <v>0.66666668653488159</v>
      </c>
      <c r="AI58" s="1">
        <v>0</v>
      </c>
      <c r="AJ58" s="1">
        <v>2</v>
      </c>
      <c r="AK58" s="1">
        <v>0</v>
      </c>
      <c r="AL58" s="1">
        <v>1</v>
      </c>
      <c r="AM58" s="1">
        <v>0.18999999761581421</v>
      </c>
      <c r="AN58" s="1">
        <v>111115</v>
      </c>
      <c r="AO58">
        <f>X58*0.000001/(K58*0.0001)</f>
        <v>1.0878410896600035</v>
      </c>
      <c r="AP58">
        <f>(U58-T58)/(1000-U58)*AO58</f>
        <v>-6.8643716085381174E-4</v>
      </c>
      <c r="AQ58">
        <f>(P58+273.15)</f>
        <v>288.51497211456297</v>
      </c>
      <c r="AR58">
        <f>(O58+273.15)</f>
        <v>288.48171749114988</v>
      </c>
      <c r="AS58">
        <f>(Y58*AK58+Z58*AL58)*AM58</f>
        <v>1.7253309644325032E-2</v>
      </c>
      <c r="AT58">
        <f>((AS58+0.00000010773*(AR58^4-AQ58^4))-AP58*44100)/(L58*0.92*2*29.3+0.00000043092*AQ58^3)</f>
        <v>0.25339981854097038</v>
      </c>
      <c r="AU58">
        <f>0.61365*EXP(17.502*J58/(240.97+J58))</f>
        <v>1.7806974720719448</v>
      </c>
      <c r="AV58">
        <f>AU58*1000/AA58</f>
        <v>17.571907292393369</v>
      </c>
      <c r="AW58">
        <f>(AV58-U58)</f>
        <v>2.1084663973128031</v>
      </c>
      <c r="AX58">
        <f>IF(D58,P58,(O58+P58)/2)</f>
        <v>15.364972114562988</v>
      </c>
      <c r="AY58">
        <f>0.61365*EXP(17.502*AX58/(240.97+AX58))</f>
        <v>1.7519976809452467</v>
      </c>
      <c r="AZ58">
        <f>IF(AW58&lt;&gt;0,(1000-(AV58+U58)/2)/AW58*AP58,0)</f>
        <v>-0.32018476386694988</v>
      </c>
      <c r="BA58">
        <f>U58*AA58/1000</f>
        <v>1.5670302405546899</v>
      </c>
      <c r="BB58">
        <f>(AY58-BA58)</f>
        <v>0.18496744039055679</v>
      </c>
      <c r="BC58">
        <f>1/(1.6/F58+1.37/N58)</f>
        <v>-0.19758926790127232</v>
      </c>
      <c r="BD58">
        <f>G58*AA58*0.001</f>
        <v>42.371738839229998</v>
      </c>
      <c r="BE58">
        <f>G58/S58</f>
        <v>1.0156968101039532</v>
      </c>
      <c r="BF58">
        <f>(1-AP58*AA58/AU58/F58)*100</f>
        <v>86.714275062356009</v>
      </c>
      <c r="BG58">
        <f>(S58-E58/(N58/1.35))</f>
        <v>411.07657904597943</v>
      </c>
      <c r="BH58">
        <f>E58*BF58/100/BG58</f>
        <v>3.294058136821547E-3</v>
      </c>
    </row>
    <row r="59" spans="1:60" x14ac:dyDescent="0.25">
      <c r="A59" s="1">
        <v>14</v>
      </c>
      <c r="B59" s="1" t="s">
        <v>121</v>
      </c>
      <c r="C59" s="1">
        <v>4505.9999995529652</v>
      </c>
      <c r="D59" s="1">
        <v>1</v>
      </c>
      <c r="E59">
        <f>(R59-S59*(1000-T59)/(1000-U59))*AO59</f>
        <v>2.2389015830519146</v>
      </c>
      <c r="F59">
        <f>IF(AZ59&lt;&gt;0,1/(1/AZ59-1/N59),0)</f>
        <v>-0.2962729830490734</v>
      </c>
      <c r="G59">
        <f>((BC59-AP59/2)*S59-E59)/(BC59+AP59/2)</f>
        <v>421.95803557933357</v>
      </c>
      <c r="H59">
        <f>AP59*1000</f>
        <v>-0.69146249638749879</v>
      </c>
      <c r="I59">
        <f>(AU59-BA59)</f>
        <v>0.21345821006169308</v>
      </c>
      <c r="J59">
        <f>(P59+AT59*D59)</f>
        <v>15.623562443956716</v>
      </c>
      <c r="K59" s="1">
        <v>4.5999999046325684</v>
      </c>
      <c r="L59">
        <f>(K59*AI59+AJ59)</f>
        <v>2</v>
      </c>
      <c r="M59" s="1">
        <v>0.5</v>
      </c>
      <c r="N59">
        <f>L59*(M59+1)*(M59+1)/(M59*M59+1)</f>
        <v>3.6</v>
      </c>
      <c r="O59" s="1">
        <v>15.334131240844727</v>
      </c>
      <c r="P59" s="1">
        <v>15.368410110473633</v>
      </c>
      <c r="Q59" s="1">
        <v>15.02858829498291</v>
      </c>
      <c r="R59" s="1">
        <v>413.96273803710938</v>
      </c>
      <c r="S59" s="1">
        <v>412.16668701171875</v>
      </c>
      <c r="T59" s="1">
        <v>16.097118377685547</v>
      </c>
      <c r="U59" s="1">
        <v>15.471351623535156</v>
      </c>
      <c r="V59" s="1">
        <v>93.278526306152344</v>
      </c>
      <c r="W59" s="1">
        <v>89.658744812011719</v>
      </c>
      <c r="X59" s="1">
        <v>500.4288330078125</v>
      </c>
      <c r="Y59" s="1">
        <v>6.7197315394878387E-2</v>
      </c>
      <c r="Z59" s="1">
        <v>7.0734016597270966E-2</v>
      </c>
      <c r="AA59" s="1">
        <v>101.33771514892578</v>
      </c>
      <c r="AB59" s="1">
        <v>2.148313045501709</v>
      </c>
      <c r="AC59" s="1">
        <v>0.60232305526733398</v>
      </c>
      <c r="AD59" s="1">
        <v>0.16684912145137787</v>
      </c>
      <c r="AE59" s="1">
        <v>4.5538945123553276E-3</v>
      </c>
      <c r="AF59" s="1">
        <v>9.9012255668640137E-2</v>
      </c>
      <c r="AG59" s="1">
        <v>1.2846817262470722E-2</v>
      </c>
      <c r="AH59" s="1">
        <v>0.66666668653488159</v>
      </c>
      <c r="AI59" s="1">
        <v>0</v>
      </c>
      <c r="AJ59" s="1">
        <v>2</v>
      </c>
      <c r="AK59" s="1">
        <v>0</v>
      </c>
      <c r="AL59" s="1">
        <v>1</v>
      </c>
      <c r="AM59" s="1">
        <v>0.18999999761581421</v>
      </c>
      <c r="AN59" s="1">
        <v>111115</v>
      </c>
      <c r="AO59">
        <f>X59*0.000001/(K59*0.0001)</f>
        <v>1.0878887899624532</v>
      </c>
      <c r="AP59">
        <f>(U59-T59)/(1000-U59)*AO59</f>
        <v>-6.9146249638749881E-4</v>
      </c>
      <c r="AQ59">
        <f>(P59+273.15)</f>
        <v>288.51841011047361</v>
      </c>
      <c r="AR59">
        <f>(O59+273.15)</f>
        <v>288.4841312408447</v>
      </c>
      <c r="AS59">
        <f>(Y59*AK59+Z59*AL59)*AM59</f>
        <v>1.3439462984838446E-2</v>
      </c>
      <c r="AT59">
        <f>((AS59+0.00000010773*(AR59^4-AQ59^4))-AP59*44100)/(L59*0.92*2*29.3+0.00000043092*AQ59^3)</f>
        <v>0.2551523334830843</v>
      </c>
      <c r="AU59">
        <f>0.61365*EXP(17.502*J59/(240.97+J59))</f>
        <v>1.7812896338563691</v>
      </c>
      <c r="AV59">
        <f>AU59*1000/AA59</f>
        <v>17.577756033265484</v>
      </c>
      <c r="AW59">
        <f>(AV59-U59)</f>
        <v>2.1064044097303274</v>
      </c>
      <c r="AX59">
        <f>IF(D59,P59,(O59+P59)/2)</f>
        <v>15.368410110473633</v>
      </c>
      <c r="AY59">
        <f>0.61365*EXP(17.502*AX59/(240.97+AX59))</f>
        <v>1.7523843290713903</v>
      </c>
      <c r="AZ59">
        <f>IF(AW59&lt;&gt;0,(1000-(AV59+U59)/2)/AW59*AP59,0)</f>
        <v>-0.32284227283434391</v>
      </c>
      <c r="BA59">
        <f>U59*AA59/1000</f>
        <v>1.567831423794676</v>
      </c>
      <c r="BB59">
        <f>(AY59-BA59)</f>
        <v>0.18455290527671431</v>
      </c>
      <c r="BC59">
        <f>1/(1.6/F59+1.37/N59)</f>
        <v>-0.19920837135883709</v>
      </c>
      <c r="BD59">
        <f>G59*AA59*0.001</f>
        <v>42.760263214338799</v>
      </c>
      <c r="BE59">
        <f>G59/S59</f>
        <v>1.0237557980209508</v>
      </c>
      <c r="BF59">
        <f>(1-AP59*AA59/AU59/F59)*100</f>
        <v>86.722596701738595</v>
      </c>
      <c r="BG59">
        <f>(S59-E59/(N59/1.35))</f>
        <v>411.32709891807428</v>
      </c>
      <c r="BH59">
        <f>E59*BF59/100/BG59</f>
        <v>4.7204125269793519E-3</v>
      </c>
    </row>
    <row r="60" spans="1:60" x14ac:dyDescent="0.25">
      <c r="A60" s="1">
        <v>15</v>
      </c>
      <c r="B60" s="1" t="s">
        <v>122</v>
      </c>
      <c r="C60" s="1">
        <v>4510.9999994412065</v>
      </c>
      <c r="D60" s="1">
        <v>1</v>
      </c>
      <c r="E60">
        <f>(R60-S60*(1000-T60)/(1000-U60))*AO60</f>
        <v>1.6657668060490998</v>
      </c>
      <c r="F60">
        <f>IF(AZ60&lt;&gt;0,1/(1/AZ60-1/N60),0)</f>
        <v>-0.29746253283868457</v>
      </c>
      <c r="G60">
        <f>((BC60-AP60/2)*S60-E60)/(BC60+AP60/2)</f>
        <v>419.55532042012942</v>
      </c>
      <c r="H60">
        <f>AP60*1000</f>
        <v>-0.69400503513158973</v>
      </c>
      <c r="I60">
        <f>(AU60-BA60)</f>
        <v>0.21330742190938468</v>
      </c>
      <c r="J60">
        <f>(P60+AT60*D60)</f>
        <v>15.629874279192601</v>
      </c>
      <c r="K60" s="1">
        <v>4.5999999046325684</v>
      </c>
      <c r="L60">
        <f>(K60*AI60+AJ60)</f>
        <v>2</v>
      </c>
      <c r="M60" s="1">
        <v>0.5</v>
      </c>
      <c r="N60">
        <f>L60*(M60+1)*(M60+1)/(M60*M60+1)</f>
        <v>3.6</v>
      </c>
      <c r="O60" s="1">
        <v>15.335556983947754</v>
      </c>
      <c r="P60" s="1">
        <v>15.374198913574219</v>
      </c>
      <c r="Q60" s="1">
        <v>15.028435707092285</v>
      </c>
      <c r="R60" s="1">
        <v>413.94073486328125</v>
      </c>
      <c r="S60" s="1">
        <v>412.67279052734375</v>
      </c>
      <c r="T60" s="1">
        <v>16.108043670654297</v>
      </c>
      <c r="U60" s="1">
        <v>15.479975700378418</v>
      </c>
      <c r="V60" s="1">
        <v>93.335533142089844</v>
      </c>
      <c r="W60" s="1">
        <v>89.699272155761719</v>
      </c>
      <c r="X60" s="1">
        <v>500.42425537109375</v>
      </c>
      <c r="Y60" s="1">
        <v>4.2217563837766647E-2</v>
      </c>
      <c r="Z60" s="1">
        <v>4.4439543038606644E-2</v>
      </c>
      <c r="AA60" s="1">
        <v>101.33753204345703</v>
      </c>
      <c r="AB60" s="1">
        <v>2.148313045501709</v>
      </c>
      <c r="AC60" s="1">
        <v>0.60232305526733398</v>
      </c>
      <c r="AD60" s="1">
        <v>0.16684912145137787</v>
      </c>
      <c r="AE60" s="1">
        <v>4.5538945123553276E-3</v>
      </c>
      <c r="AF60" s="1">
        <v>9.9012255668640137E-2</v>
      </c>
      <c r="AG60" s="1">
        <v>1.2846817262470722E-2</v>
      </c>
      <c r="AH60" s="1">
        <v>0.66666668653488159</v>
      </c>
      <c r="AI60" s="1">
        <v>0</v>
      </c>
      <c r="AJ60" s="1">
        <v>2</v>
      </c>
      <c r="AK60" s="1">
        <v>0</v>
      </c>
      <c r="AL60" s="1">
        <v>1</v>
      </c>
      <c r="AM60" s="1">
        <v>0.18999999761581421</v>
      </c>
      <c r="AN60" s="1">
        <v>111115</v>
      </c>
      <c r="AO60">
        <f>X60*0.000001/(K60*0.0001)</f>
        <v>1.0878788385780755</v>
      </c>
      <c r="AP60">
        <f>(U60-T60)/(1000-U60)*AO60</f>
        <v>-6.9400503513158973E-4</v>
      </c>
      <c r="AQ60">
        <f>(P60+273.15)</f>
        <v>288.5241989135742</v>
      </c>
      <c r="AR60">
        <f>(O60+273.15)</f>
        <v>288.48555698394773</v>
      </c>
      <c r="AS60">
        <f>(Y60*AK60+Z60*AL60)*AM60</f>
        <v>8.4435130713831352E-3</v>
      </c>
      <c r="AT60">
        <f>((AS60+0.00000010773*(AR60^4-AQ60^4))-AP60*44100)/(L60*0.92*2*29.3+0.00000043092*AQ60^3)</f>
        <v>0.25567536561838139</v>
      </c>
      <c r="AU60">
        <f>0.61365*EXP(17.502*J60/(240.97+J60))</f>
        <v>1.7820099554784188</v>
      </c>
      <c r="AV60">
        <f>AU60*1000/AA60</f>
        <v>17.584895936820637</v>
      </c>
      <c r="AW60">
        <f>(AV60-U60)</f>
        <v>2.1049202364422186</v>
      </c>
      <c r="AX60">
        <f>IF(D60,P60,(O60+P60)/2)</f>
        <v>15.374198913574219</v>
      </c>
      <c r="AY60">
        <f>0.61365*EXP(17.502*AX60/(240.97+AX60))</f>
        <v>1.7530355259293078</v>
      </c>
      <c r="AZ60">
        <f>IF(AW60&lt;&gt;0,(1000-(AV60+U60)/2)/AW60*AP60,0)</f>
        <v>-0.32425525186841336</v>
      </c>
      <c r="BA60">
        <f>U60*AA60/1000</f>
        <v>1.5687025335690341</v>
      </c>
      <c r="BB60">
        <f>(AY60-BA60)</f>
        <v>0.18433299236027367</v>
      </c>
      <c r="BC60">
        <f>1/(1.6/F60+1.37/N60)</f>
        <v>-0.20006909927186228</v>
      </c>
      <c r="BD60">
        <f>G60*AA60*0.001</f>
        <v>42.516700727077748</v>
      </c>
      <c r="BE60">
        <f>G60/S60</f>
        <v>1.0166779347966961</v>
      </c>
      <c r="BF60">
        <f>(1-AP60*AA60/AU60/F60)*100</f>
        <v>86.732455676118164</v>
      </c>
      <c r="BG60">
        <f>(S60-E60/(N60/1.35))</f>
        <v>412.04812797507532</v>
      </c>
      <c r="BH60">
        <f>E60*BF60/100/BG60</f>
        <v>3.5062905486890551E-3</v>
      </c>
    </row>
    <row r="61" spans="1:60" x14ac:dyDescent="0.25">
      <c r="A61" s="1" t="s">
        <v>9</v>
      </c>
      <c r="B61" s="1" t="s">
        <v>123</v>
      </c>
    </row>
    <row r="62" spans="1:60" x14ac:dyDescent="0.25">
      <c r="A62" s="1" t="s">
        <v>9</v>
      </c>
      <c r="B62" s="1" t="s">
        <v>124</v>
      </c>
    </row>
    <row r="63" spans="1:60" x14ac:dyDescent="0.25">
      <c r="A63" s="1" t="s">
        <v>9</v>
      </c>
      <c r="B63" s="1" t="s">
        <v>125</v>
      </c>
    </row>
    <row r="64" spans="1:60" x14ac:dyDescent="0.25">
      <c r="A64" s="1" t="s">
        <v>9</v>
      </c>
      <c r="B64" s="1" t="s">
        <v>126</v>
      </c>
    </row>
    <row r="65" spans="1:60" x14ac:dyDescent="0.25">
      <c r="A65" s="1" t="s">
        <v>9</v>
      </c>
      <c r="B65" s="1" t="s">
        <v>127</v>
      </c>
    </row>
    <row r="66" spans="1:60" x14ac:dyDescent="0.25">
      <c r="A66" s="1" t="s">
        <v>9</v>
      </c>
      <c r="B66" s="1" t="s">
        <v>128</v>
      </c>
    </row>
    <row r="67" spans="1:60" x14ac:dyDescent="0.25">
      <c r="A67" s="1" t="s">
        <v>9</v>
      </c>
      <c r="B67" s="1" t="s">
        <v>129</v>
      </c>
    </row>
    <row r="68" spans="1:60" x14ac:dyDescent="0.25">
      <c r="A68" s="1" t="s">
        <v>9</v>
      </c>
      <c r="B68" s="1" t="s">
        <v>130</v>
      </c>
    </row>
    <row r="69" spans="1:60" x14ac:dyDescent="0.25">
      <c r="A69" s="1" t="s">
        <v>9</v>
      </c>
      <c r="B69" s="1" t="s">
        <v>131</v>
      </c>
    </row>
    <row r="70" spans="1:60" x14ac:dyDescent="0.25">
      <c r="A70" s="1" t="s">
        <v>9</v>
      </c>
      <c r="B70" s="1" t="s">
        <v>132</v>
      </c>
    </row>
    <row r="71" spans="1:60" x14ac:dyDescent="0.25">
      <c r="A71" s="1">
        <v>16</v>
      </c>
      <c r="B71" s="1" t="s">
        <v>133</v>
      </c>
      <c r="C71" s="1">
        <v>4859.4999998994172</v>
      </c>
      <c r="D71" s="1">
        <v>1</v>
      </c>
      <c r="E71">
        <f>(R71-S71*(1000-T71)/(1000-U71))*AO71</f>
        <v>-1.2499809311538941</v>
      </c>
      <c r="F71">
        <f>IF(AZ71&lt;&gt;0,1/(1/AZ71-1/N71),0)</f>
        <v>-0.26633006271378296</v>
      </c>
      <c r="G71">
        <f>((BC71-AP71/2)*S71-E71)/(BC71+AP71/2)</f>
        <v>402.92684784236781</v>
      </c>
      <c r="H71">
        <f>AP71*1000</f>
        <v>-0.52932902209117627</v>
      </c>
      <c r="I71">
        <f>(AU71-BA71)</f>
        <v>0.18344356664956285</v>
      </c>
      <c r="J71">
        <f>(P71+AT71*D71)</f>
        <v>15.483685575050231</v>
      </c>
      <c r="K71" s="1">
        <v>4.7699999809265137</v>
      </c>
      <c r="L71">
        <f>(K71*AI71+AJ71)</f>
        <v>2</v>
      </c>
      <c r="M71" s="1">
        <v>0.5</v>
      </c>
      <c r="N71">
        <f>L71*(M71+1)*(M71+1)/(M71*M71+1)</f>
        <v>3.6</v>
      </c>
      <c r="O71" s="1">
        <v>15.331582069396973</v>
      </c>
      <c r="P71" s="1">
        <v>15.281650543212891</v>
      </c>
      <c r="Q71" s="1">
        <v>15.027307510375977</v>
      </c>
      <c r="R71" s="1">
        <v>410.00558471679688</v>
      </c>
      <c r="S71" s="1">
        <v>411.17294311523438</v>
      </c>
      <c r="T71" s="1">
        <v>16.023761749267578</v>
      </c>
      <c r="U71" s="1">
        <v>15.609302520751953</v>
      </c>
      <c r="V71" s="1">
        <v>92.845176696777344</v>
      </c>
      <c r="W71" s="1">
        <v>90.484474182128906</v>
      </c>
      <c r="X71" s="1">
        <v>599.694091796875</v>
      </c>
      <c r="Y71" s="1">
        <v>6.7245781421661377E-2</v>
      </c>
      <c r="Z71" s="1">
        <v>7.07850381731987E-2</v>
      </c>
      <c r="AA71" s="1">
        <v>101.34651947021484</v>
      </c>
      <c r="AB71" s="1">
        <v>2.6872701644897461</v>
      </c>
      <c r="AC71" s="1">
        <v>0.69347459077835083</v>
      </c>
      <c r="AD71" s="1">
        <v>1.7928309738636017E-2</v>
      </c>
      <c r="AE71" s="1">
        <v>4.5363837853074074E-3</v>
      </c>
      <c r="AF71" s="1">
        <v>4.0588531643152237E-2</v>
      </c>
      <c r="AG71" s="1">
        <v>2.9253760352730751E-2</v>
      </c>
      <c r="AH71" s="1">
        <v>0.66666668653488159</v>
      </c>
      <c r="AI71" s="1">
        <v>0</v>
      </c>
      <c r="AJ71" s="1">
        <v>2</v>
      </c>
      <c r="AK71" s="1">
        <v>0</v>
      </c>
      <c r="AL71" s="1">
        <v>1</v>
      </c>
      <c r="AM71" s="1">
        <v>0.18999999761581421</v>
      </c>
      <c r="AN71" s="1">
        <v>111115</v>
      </c>
      <c r="AO71">
        <f>X71*0.000001/(K71*0.0001)</f>
        <v>1.2572203232596069</v>
      </c>
      <c r="AP71">
        <f>(U71-T71)/(1000-U71)*AO71</f>
        <v>-5.2932902209117626E-4</v>
      </c>
      <c r="AQ71">
        <f>(P71+273.15)</f>
        <v>288.43165054321287</v>
      </c>
      <c r="AR71">
        <f>(O71+273.15)</f>
        <v>288.48158206939695</v>
      </c>
      <c r="AS71">
        <f>(Y71*AK71+Z71*AL71)*AM71</f>
        <v>1.3449157084143071E-2</v>
      </c>
      <c r="AT71">
        <f>((AS71+0.00000010773*(AR71^4-AQ71^4))-AP71*44100)/(L71*0.92*2*29.3+0.00000043092*AQ71^3)</f>
        <v>0.20203503183733978</v>
      </c>
      <c r="AU71">
        <f>0.61365*EXP(17.502*J71/(240.97+J71))</f>
        <v>1.7653920484854244</v>
      </c>
      <c r="AV71">
        <f>AU71*1000/AA71</f>
        <v>17.419365338977062</v>
      </c>
      <c r="AW71">
        <f>(AV71-U71)</f>
        <v>1.8100628182251093</v>
      </c>
      <c r="AX71">
        <f>IF(D71,P71,(O71+P71)/2)</f>
        <v>15.281650543212891</v>
      </c>
      <c r="AY71">
        <f>0.61365*EXP(17.502*AX71/(240.97+AX71))</f>
        <v>1.7426499557394339</v>
      </c>
      <c r="AZ71">
        <f>IF(AW71&lt;&gt;0,(1000-(AV71+U71)/2)/AW71*AP71,0)</f>
        <v>-0.28760742479206647</v>
      </c>
      <c r="BA71">
        <f>U71*AA71/1000</f>
        <v>1.5819484818358616</v>
      </c>
      <c r="BB71">
        <f>(AY71-BA71)</f>
        <v>0.16070147390357237</v>
      </c>
      <c r="BC71">
        <f>1/(1.6/F71+1.37/N71)</f>
        <v>-0.17771371852711867</v>
      </c>
      <c r="BD71">
        <f>G71*AA71*0.001</f>
        <v>40.835233629928823</v>
      </c>
      <c r="BE71">
        <f>G71/S71</f>
        <v>0.97994494674092514</v>
      </c>
      <c r="BF71">
        <f>(1-AP71*AA71/AU71/F71)*100</f>
        <v>88.590327281565578</v>
      </c>
      <c r="BG71">
        <f>(S71-E71/(N71/1.35))</f>
        <v>411.64168596441709</v>
      </c>
      <c r="BH71">
        <f>E71*BF71/100/BG71</f>
        <v>-2.6901118997994717E-3</v>
      </c>
    </row>
    <row r="72" spans="1:60" x14ac:dyDescent="0.25">
      <c r="A72" s="1">
        <v>17</v>
      </c>
      <c r="B72" s="1" t="s">
        <v>134</v>
      </c>
      <c r="C72" s="1">
        <v>4864.4999997876585</v>
      </c>
      <c r="D72" s="1">
        <v>1</v>
      </c>
      <c r="E72">
        <f>(R72-S72*(1000-T72)/(1000-U72))*AO72</f>
        <v>-0.20438734220371438</v>
      </c>
      <c r="F72">
        <f>IF(AZ72&lt;&gt;0,1/(1/AZ72-1/N72),0)</f>
        <v>-0.28441291497898252</v>
      </c>
      <c r="G72">
        <f>((BC72-AP72/2)*S72-E72)/(BC72+AP72/2)</f>
        <v>408.90255080607466</v>
      </c>
      <c r="H72">
        <f>AP72*1000</f>
        <v>-0.57335674736627273</v>
      </c>
      <c r="I72">
        <f>(AU72-BA72)</f>
        <v>0.18505686689155776</v>
      </c>
      <c r="J72">
        <f>(P72+AT72*D72)</f>
        <v>15.505896305643336</v>
      </c>
      <c r="K72" s="1">
        <v>4.7699999809265137</v>
      </c>
      <c r="L72">
        <f>(K72*AI72+AJ72)</f>
        <v>2</v>
      </c>
      <c r="M72" s="1">
        <v>0.5</v>
      </c>
      <c r="N72">
        <f>L72*(M72+1)*(M72+1)/(M72*M72+1)</f>
        <v>3.6</v>
      </c>
      <c r="O72" s="1">
        <v>15.335206985473633</v>
      </c>
      <c r="P72" s="1">
        <v>15.287692070007324</v>
      </c>
      <c r="Q72" s="1">
        <v>15.028088569641113</v>
      </c>
      <c r="R72" s="1">
        <v>410.85763549804688</v>
      </c>
      <c r="S72" s="1">
        <v>411.20773315429688</v>
      </c>
      <c r="T72" s="1">
        <v>16.067052841186523</v>
      </c>
      <c r="U72" s="1">
        <v>15.618130683898926</v>
      </c>
      <c r="V72" s="1">
        <v>93.098907470703125</v>
      </c>
      <c r="W72" s="1">
        <v>90.513534545898438</v>
      </c>
      <c r="X72" s="1">
        <v>599.7025146484375</v>
      </c>
      <c r="Y72" s="1">
        <v>3.7788718938827515E-2</v>
      </c>
      <c r="Z72" s="1">
        <v>3.9777599275112152E-2</v>
      </c>
      <c r="AA72" s="1">
        <v>101.34703063964844</v>
      </c>
      <c r="AB72" s="1">
        <v>2.6872701644897461</v>
      </c>
      <c r="AC72" s="1">
        <v>0.69347459077835083</v>
      </c>
      <c r="AD72" s="1">
        <v>1.7928309738636017E-2</v>
      </c>
      <c r="AE72" s="1">
        <v>4.5363837853074074E-3</v>
      </c>
      <c r="AF72" s="1">
        <v>4.0588531643152237E-2</v>
      </c>
      <c r="AG72" s="1">
        <v>2.9253760352730751E-2</v>
      </c>
      <c r="AH72" s="1">
        <v>0.66666668653488159</v>
      </c>
      <c r="AI72" s="1">
        <v>0</v>
      </c>
      <c r="AJ72" s="1">
        <v>2</v>
      </c>
      <c r="AK72" s="1">
        <v>0</v>
      </c>
      <c r="AL72" s="1">
        <v>1</v>
      </c>
      <c r="AM72" s="1">
        <v>0.18999999761581421</v>
      </c>
      <c r="AN72" s="1">
        <v>111115</v>
      </c>
      <c r="AO72">
        <f>X72*0.000001/(K72*0.0001)</f>
        <v>1.2572379812294101</v>
      </c>
      <c r="AP72">
        <f>(U72-T72)/(1000-U72)*AO72</f>
        <v>-5.7335674736627273E-4</v>
      </c>
      <c r="AQ72">
        <f>(P72+273.15)</f>
        <v>288.4376920700073</v>
      </c>
      <c r="AR72">
        <f>(O72+273.15)</f>
        <v>288.48520698547361</v>
      </c>
      <c r="AS72">
        <f>(Y72*AK72+Z72*AL72)*AM72</f>
        <v>7.5577437674341219E-3</v>
      </c>
      <c r="AT72">
        <f>((AS72+0.00000010773*(AR72^4-AQ72^4))-AP72*44100)/(L72*0.92*2*29.3+0.00000043092*AQ72^3)</f>
        <v>0.21820423563601199</v>
      </c>
      <c r="AU72">
        <f>0.61365*EXP(17.502*J72/(240.97+J72))</f>
        <v>1.7679080358466956</v>
      </c>
      <c r="AV72">
        <f>AU72*1000/AA72</f>
        <v>17.444102946959596</v>
      </c>
      <c r="AW72">
        <f>(AV72-U72)</f>
        <v>1.8259722630606703</v>
      </c>
      <c r="AX72">
        <f>IF(D72,P72,(O72+P72)/2)</f>
        <v>15.287692070007324</v>
      </c>
      <c r="AY72">
        <f>0.61365*EXP(17.502*AX72/(240.97+AX72))</f>
        <v>1.7433262694643672</v>
      </c>
      <c r="AZ72">
        <f>IF(AW72&lt;&gt;0,(1000-(AV72+U72)/2)/AW72*AP72,0)</f>
        <v>-0.30881001393388124</v>
      </c>
      <c r="BA72">
        <f>U72*AA72/1000</f>
        <v>1.5828511689551379</v>
      </c>
      <c r="BB72">
        <f>(AY72-BA72)</f>
        <v>0.16047510050922931</v>
      </c>
      <c r="BC72">
        <f>1/(1.6/F72+1.37/N72)</f>
        <v>-0.19065529674441042</v>
      </c>
      <c r="BD72">
        <f>G72*AA72*0.001</f>
        <v>41.441059345173649</v>
      </c>
      <c r="BE72">
        <f>G72/S72</f>
        <v>0.99439411722503468</v>
      </c>
      <c r="BF72">
        <f>(1-AP72*AA72/AU72/F72)*100</f>
        <v>88.443482714462036</v>
      </c>
      <c r="BG72">
        <f>(S72-E72/(N72/1.35))</f>
        <v>411.28437840762325</v>
      </c>
      <c r="BH72">
        <f>E72*BF72/100/BG72</f>
        <v>-4.3951896342956249E-4</v>
      </c>
    </row>
    <row r="73" spans="1:60" x14ac:dyDescent="0.25">
      <c r="A73" s="1">
        <v>18</v>
      </c>
      <c r="B73" s="1" t="s">
        <v>135</v>
      </c>
      <c r="C73" s="1">
        <v>4869.9999996647239</v>
      </c>
      <c r="D73" s="1">
        <v>1</v>
      </c>
      <c r="E73">
        <f>(R73-S73*(1000-T73)/(1000-U73))*AO73</f>
        <v>1.4074792354214589</v>
      </c>
      <c r="F73">
        <f>IF(AZ73&lt;&gt;0,1/(1/AZ73-1/N73),0)</f>
        <v>-0.28805712397139482</v>
      </c>
      <c r="G73">
        <f>((BC73-AP73/2)*S73-E73)/(BC73+AP73/2)</f>
        <v>417.53719722529695</v>
      </c>
      <c r="H73">
        <f>AP73*1000</f>
        <v>-0.5813821195895037</v>
      </c>
      <c r="I73">
        <f>(AU73-BA73)</f>
        <v>0.18506821639454518</v>
      </c>
      <c r="J73">
        <f>(P73+AT73*D73)</f>
        <v>15.514308681932523</v>
      </c>
      <c r="K73" s="1">
        <v>4.7699999809265137</v>
      </c>
      <c r="L73">
        <f>(K73*AI73+AJ73)</f>
        <v>2</v>
      </c>
      <c r="M73" s="1">
        <v>0.5</v>
      </c>
      <c r="N73">
        <f>L73*(M73+1)*(M73+1)/(M73*M73+1)</f>
        <v>3.6</v>
      </c>
      <c r="O73" s="1">
        <v>15.338774681091309</v>
      </c>
      <c r="P73" s="1">
        <v>15.29326057434082</v>
      </c>
      <c r="Q73" s="1">
        <v>15.02851390838623</v>
      </c>
      <c r="R73" s="1">
        <v>412.43115234375</v>
      </c>
      <c r="S73" s="1">
        <v>411.50192260742188</v>
      </c>
      <c r="T73" s="1">
        <v>16.082607269287109</v>
      </c>
      <c r="U73" s="1">
        <v>15.627396583557129</v>
      </c>
      <c r="V73" s="1">
        <v>93.173774719238281</v>
      </c>
      <c r="W73" s="1">
        <v>90.547218322753906</v>
      </c>
      <c r="X73" s="1">
        <v>599.6904296875</v>
      </c>
      <c r="Y73" s="1">
        <v>5.2446614950895309E-2</v>
      </c>
      <c r="Z73" s="1">
        <v>5.5206961929798126E-2</v>
      </c>
      <c r="AA73" s="1">
        <v>101.34724426269531</v>
      </c>
      <c r="AB73" s="1">
        <v>2.6872701644897461</v>
      </c>
      <c r="AC73" s="1">
        <v>0.69347459077835083</v>
      </c>
      <c r="AD73" s="1">
        <v>1.7928309738636017E-2</v>
      </c>
      <c r="AE73" s="1">
        <v>4.5363837853074074E-3</v>
      </c>
      <c r="AF73" s="1">
        <v>4.0588531643152237E-2</v>
      </c>
      <c r="AG73" s="1">
        <v>2.9253760352730751E-2</v>
      </c>
      <c r="AH73" s="1">
        <v>0.66666668653488159</v>
      </c>
      <c r="AI73" s="1">
        <v>0</v>
      </c>
      <c r="AJ73" s="1">
        <v>2</v>
      </c>
      <c r="AK73" s="1">
        <v>0</v>
      </c>
      <c r="AL73" s="1">
        <v>1</v>
      </c>
      <c r="AM73" s="1">
        <v>0.18999999761581421</v>
      </c>
      <c r="AN73" s="1">
        <v>111115</v>
      </c>
      <c r="AO73">
        <f>X73*0.000001/(K73*0.0001)</f>
        <v>1.2572126458814314</v>
      </c>
      <c r="AP73">
        <f>(U73-T73)/(1000-U73)*AO73</f>
        <v>-5.8138211958950374E-4</v>
      </c>
      <c r="AQ73">
        <f>(P73+273.15)</f>
        <v>288.4432605743408</v>
      </c>
      <c r="AR73">
        <f>(O73+273.15)</f>
        <v>288.48877468109129</v>
      </c>
      <c r="AS73">
        <f>(Y73*AK73+Z73*AL73)*AM73</f>
        <v>1.048932263503799E-2</v>
      </c>
      <c r="AT73">
        <f>((AS73+0.00000010773*(AR73^4-AQ73^4))-AP73*44100)/(L73*0.92*2*29.3+0.00000043092*AQ73^3)</f>
        <v>0.2210481075917031</v>
      </c>
      <c r="AU73">
        <f>0.61365*EXP(17.502*J73/(240.97+J73))</f>
        <v>1.7688617951383196</v>
      </c>
      <c r="AV73">
        <f>AU73*1000/AA73</f>
        <v>17.453476984074406</v>
      </c>
      <c r="AW73">
        <f>(AV73-U73)</f>
        <v>1.8260804005172773</v>
      </c>
      <c r="AX73">
        <f>IF(D73,P73,(O73+P73)/2)</f>
        <v>15.29326057434082</v>
      </c>
      <c r="AY73">
        <f>0.61365*EXP(17.502*AX73/(240.97+AX73))</f>
        <v>1.7439498352741718</v>
      </c>
      <c r="AZ73">
        <f>IF(AW73&lt;&gt;0,(1000-(AV73+U73)/2)/AW73*AP73,0)</f>
        <v>-0.31311096993934528</v>
      </c>
      <c r="BA73">
        <f>U73*AA73/1000</f>
        <v>1.5837935787437745</v>
      </c>
      <c r="BB73">
        <f>(AY73-BA73)</f>
        <v>0.16015625653039733</v>
      </c>
      <c r="BC73">
        <f>1/(1.6/F73+1.37/N73)</f>
        <v>-0.19327786205637154</v>
      </c>
      <c r="BD73">
        <f>G73*AA73*0.001</f>
        <v>42.316244315953355</v>
      </c>
      <c r="BE73">
        <f>G73/S73</f>
        <v>1.0146664554557447</v>
      </c>
      <c r="BF73">
        <f>(1-AP73*AA73/AU73/F73)*100</f>
        <v>88.436186121850994</v>
      </c>
      <c r="BG73">
        <f>(S73-E73/(N73/1.35))</f>
        <v>410.97411789413883</v>
      </c>
      <c r="BH73">
        <f>E73*BF73/100/BG73</f>
        <v>3.0287088701394802E-3</v>
      </c>
    </row>
    <row r="74" spans="1:60" x14ac:dyDescent="0.25">
      <c r="A74" s="1">
        <v>19</v>
      </c>
      <c r="B74" s="1" t="s">
        <v>136</v>
      </c>
      <c r="C74" s="1">
        <v>4874.9999995529652</v>
      </c>
      <c r="D74" s="1">
        <v>1</v>
      </c>
      <c r="E74">
        <f>(R74-S74*(1000-T74)/(1000-U74))*AO74</f>
        <v>2.5897896521244101</v>
      </c>
      <c r="F74">
        <f>IF(AZ74&lt;&gt;0,1/(1/AZ74-1/N74),0)</f>
        <v>-0.29018727759980711</v>
      </c>
      <c r="G74">
        <f>((BC74-AP74/2)*S74-E74)/(BC74+AP74/2)</f>
        <v>424.05425340833096</v>
      </c>
      <c r="H74">
        <f>AP74*1000</f>
        <v>-0.584683549730452</v>
      </c>
      <c r="I74">
        <f>(AU74-BA74)</f>
        <v>0.1846336958859176</v>
      </c>
      <c r="J74">
        <f>(P74+AT74*D74)</f>
        <v>15.516869997922674</v>
      </c>
      <c r="K74" s="1">
        <v>4.7699999809265137</v>
      </c>
      <c r="L74">
        <f>(K74*AI74+AJ74)</f>
        <v>2</v>
      </c>
      <c r="M74" s="1">
        <v>0.5</v>
      </c>
      <c r="N74">
        <f>L74*(M74+1)*(M74+1)/(M74*M74+1)</f>
        <v>3.6</v>
      </c>
      <c r="O74" s="1">
        <v>15.340630531311035</v>
      </c>
      <c r="P74" s="1">
        <v>15.294502258300781</v>
      </c>
      <c r="Q74" s="1">
        <v>15.027578353881836</v>
      </c>
      <c r="R74" s="1">
        <v>413.88348388671875</v>
      </c>
      <c r="S74" s="1">
        <v>412.01516723632813</v>
      </c>
      <c r="T74" s="1">
        <v>16.092292785644531</v>
      </c>
      <c r="U74" s="1">
        <v>15.634504318237305</v>
      </c>
      <c r="V74" s="1">
        <v>93.222785949707031</v>
      </c>
      <c r="W74" s="1">
        <v>90.575477600097656</v>
      </c>
      <c r="X74" s="1">
        <v>599.69549560546875</v>
      </c>
      <c r="Y74" s="1">
        <v>7.2501227259635925E-2</v>
      </c>
      <c r="Z74" s="1">
        <v>7.6317079365253448E-2</v>
      </c>
      <c r="AA74" s="1">
        <v>101.34754180908203</v>
      </c>
      <c r="AB74" s="1">
        <v>2.6872701644897461</v>
      </c>
      <c r="AC74" s="1">
        <v>0.69347459077835083</v>
      </c>
      <c r="AD74" s="1">
        <v>1.7928309738636017E-2</v>
      </c>
      <c r="AE74" s="1">
        <v>4.5363837853074074E-3</v>
      </c>
      <c r="AF74" s="1">
        <v>4.0588531643152237E-2</v>
      </c>
      <c r="AG74" s="1">
        <v>2.9253760352730751E-2</v>
      </c>
      <c r="AH74" s="1">
        <v>0.66666668653488159</v>
      </c>
      <c r="AI74" s="1">
        <v>0</v>
      </c>
      <c r="AJ74" s="1">
        <v>2</v>
      </c>
      <c r="AK74" s="1">
        <v>0</v>
      </c>
      <c r="AL74" s="1">
        <v>1</v>
      </c>
      <c r="AM74" s="1">
        <v>0.18999999761581421</v>
      </c>
      <c r="AN74" s="1">
        <v>111115</v>
      </c>
      <c r="AO74">
        <f>X74*0.000001/(K74*0.0001)</f>
        <v>1.2572232662545739</v>
      </c>
      <c r="AP74">
        <f>(U74-T74)/(1000-U74)*AO74</f>
        <v>-5.8468354973045204E-4</v>
      </c>
      <c r="AQ74">
        <f>(P74+273.15)</f>
        <v>288.44450225830076</v>
      </c>
      <c r="AR74">
        <f>(O74+273.15)</f>
        <v>288.49063053131101</v>
      </c>
      <c r="AS74">
        <f>(Y74*AK74+Z74*AL74)*AM74</f>
        <v>1.4500244897444059E-2</v>
      </c>
      <c r="AT74">
        <f>((AS74+0.00000010773*(AR74^4-AQ74^4))-AP74*44100)/(L74*0.92*2*29.3+0.00000043092*AQ74^3)</f>
        <v>0.22236773962189282</v>
      </c>
      <c r="AU74">
        <f>0.61365*EXP(17.502*J74/(240.97+J74))</f>
        <v>1.7691522759427465</v>
      </c>
      <c r="AV74">
        <f>AU74*1000/AA74</f>
        <v>17.456291927390467</v>
      </c>
      <c r="AW74">
        <f>(AV74-U74)</f>
        <v>1.8217876091531622</v>
      </c>
      <c r="AX74">
        <f>IF(D74,P74,(O74+P74)/2)</f>
        <v>15.294502258300781</v>
      </c>
      <c r="AY74">
        <f>0.61365*EXP(17.502*AX74/(240.97+AX74))</f>
        <v>1.7440889068042265</v>
      </c>
      <c r="AZ74">
        <f>IF(AW74&lt;&gt;0,(1000-(AV74+U74)/2)/AW74*AP74,0)</f>
        <v>-0.31562939869351103</v>
      </c>
      <c r="BA74">
        <f>U74*AA74/1000</f>
        <v>1.5845185800568289</v>
      </c>
      <c r="BB74">
        <f>(AY74-BA74)</f>
        <v>0.15957032674739757</v>
      </c>
      <c r="BC74">
        <f>1/(1.6/F74+1.37/N74)</f>
        <v>-0.19481309463809779</v>
      </c>
      <c r="BD74">
        <f>G74*AA74*0.001</f>
        <v>42.97685617661989</v>
      </c>
      <c r="BE74">
        <f>G74/S74</f>
        <v>1.0292200072457462</v>
      </c>
      <c r="BF74">
        <f>(1-AP74*AA74/AU74/F74)*100</f>
        <v>88.457749097321241</v>
      </c>
      <c r="BG74">
        <f>(S74-E74/(N74/1.35))</f>
        <v>411.04399611678144</v>
      </c>
      <c r="BH74">
        <f>E74*BF74/100/BG74</f>
        <v>5.5732954483386776E-3</v>
      </c>
    </row>
    <row r="75" spans="1:60" x14ac:dyDescent="0.25">
      <c r="A75" s="1">
        <v>20</v>
      </c>
      <c r="B75" s="1" t="s">
        <v>137</v>
      </c>
      <c r="C75" s="1">
        <v>4879.9999994412065</v>
      </c>
      <c r="D75" s="1">
        <v>1</v>
      </c>
      <c r="E75">
        <f>(R75-S75*(1000-T75)/(1000-U75))*AO75</f>
        <v>2.1144929946658175</v>
      </c>
      <c r="F75">
        <f>IF(AZ75&lt;&gt;0,1/(1/AZ75-1/N75),0)</f>
        <v>-0.29334781382599501</v>
      </c>
      <c r="G75">
        <f>((BC75-AP75/2)*S75-E75)/(BC75+AP75/2)</f>
        <v>422.03087810661583</v>
      </c>
      <c r="H75">
        <f>AP75*1000</f>
        <v>-0.59047777227188891</v>
      </c>
      <c r="I75">
        <f>(AU75-BA75)</f>
        <v>0.18427767518415705</v>
      </c>
      <c r="J75">
        <f>(P75+AT75*D75)</f>
        <v>15.5197298152386</v>
      </c>
      <c r="K75" s="1">
        <v>4.7699999809265137</v>
      </c>
      <c r="L75">
        <f>(K75*AI75+AJ75)</f>
        <v>2</v>
      </c>
      <c r="M75" s="1">
        <v>0.5</v>
      </c>
      <c r="N75">
        <f>L75*(M75+1)*(M75+1)/(M75*M75+1)</f>
        <v>3.6</v>
      </c>
      <c r="O75" s="1">
        <v>15.341476440429688</v>
      </c>
      <c r="P75" s="1">
        <v>15.295149803161621</v>
      </c>
      <c r="Q75" s="1">
        <v>15.027339935302734</v>
      </c>
      <c r="R75" s="1">
        <v>414.04083251953125</v>
      </c>
      <c r="S75" s="1">
        <v>412.55270385742188</v>
      </c>
      <c r="T75" s="1">
        <v>16.103521347045898</v>
      </c>
      <c r="U75" s="1">
        <v>15.641194343566895</v>
      </c>
      <c r="V75" s="1">
        <v>93.282249450683594</v>
      </c>
      <c r="W75" s="1">
        <v>90.60906982421875</v>
      </c>
      <c r="X75" s="1">
        <v>599.68902587890625</v>
      </c>
      <c r="Y75" s="1">
        <v>9.174676239490509E-2</v>
      </c>
      <c r="Z75" s="1">
        <v>9.6575535833835602E-2</v>
      </c>
      <c r="AA75" s="1">
        <v>101.34769439697266</v>
      </c>
      <c r="AB75" s="1">
        <v>2.6872701644897461</v>
      </c>
      <c r="AC75" s="1">
        <v>0.69347459077835083</v>
      </c>
      <c r="AD75" s="1">
        <v>1.7928309738636017E-2</v>
      </c>
      <c r="AE75" s="1">
        <v>4.5363837853074074E-3</v>
      </c>
      <c r="AF75" s="1">
        <v>4.0588531643152237E-2</v>
      </c>
      <c r="AG75" s="1">
        <v>2.9253760352730751E-2</v>
      </c>
      <c r="AH75" s="1">
        <v>0.66666668653488159</v>
      </c>
      <c r="AI75" s="1">
        <v>0</v>
      </c>
      <c r="AJ75" s="1">
        <v>2</v>
      </c>
      <c r="AK75" s="1">
        <v>0</v>
      </c>
      <c r="AL75" s="1">
        <v>1</v>
      </c>
      <c r="AM75" s="1">
        <v>0.18999999761581421</v>
      </c>
      <c r="AN75" s="1">
        <v>111115</v>
      </c>
      <c r="AO75">
        <f>X75*0.000001/(K75*0.0001)</f>
        <v>1.2572097028864644</v>
      </c>
      <c r="AP75">
        <f>(U75-T75)/(1000-U75)*AO75</f>
        <v>-5.9047777227188897E-4</v>
      </c>
      <c r="AQ75">
        <f>(P75+273.15)</f>
        <v>288.4451498031616</v>
      </c>
      <c r="AR75">
        <f>(O75+273.15)</f>
        <v>288.49147644042966</v>
      </c>
      <c r="AS75">
        <f>(Y75*AK75+Z75*AL75)*AM75</f>
        <v>1.8349351578174744E-2</v>
      </c>
      <c r="AT75">
        <f>((AS75+0.00000010773*(AR75^4-AQ75^4))-AP75*44100)/(L75*0.92*2*29.3+0.00000043092*AQ75^3)</f>
        <v>0.22458001207697925</v>
      </c>
      <c r="AU75">
        <f>0.61365*EXP(17.502*J75/(240.97+J75))</f>
        <v>1.7694766595196321</v>
      </c>
      <c r="AV75">
        <f>AU75*1000/AA75</f>
        <v>17.459466345516468</v>
      </c>
      <c r="AW75">
        <f>(AV75-U75)</f>
        <v>1.8182720019495733</v>
      </c>
      <c r="AX75">
        <f>IF(D75,P75,(O75+P75)/2)</f>
        <v>15.295149803161621</v>
      </c>
      <c r="AY75">
        <f>0.61365*EXP(17.502*AX75/(240.97+AX75))</f>
        <v>1.7441614372199894</v>
      </c>
      <c r="AZ75">
        <f>IF(AW75&lt;&gt;0,(1000-(AV75+U75)/2)/AW75*AP75,0)</f>
        <v>-0.31937200235005597</v>
      </c>
      <c r="BA75">
        <f>U75*AA75/1000</f>
        <v>1.585198984335475</v>
      </c>
      <c r="BB75">
        <f>(AY75-BA75)</f>
        <v>0.15896245288451438</v>
      </c>
      <c r="BC75">
        <f>1/(1.6/F75+1.37/N75)</f>
        <v>-0.19709402026432329</v>
      </c>
      <c r="BD75">
        <f>G75*AA75*0.001</f>
        <v>42.771856460435316</v>
      </c>
      <c r="BE75">
        <f>G75/S75</f>
        <v>1.0229744567435186</v>
      </c>
      <c r="BF75">
        <f>(1-AP75*AA75/AU75/F75)*100</f>
        <v>88.471050612102147</v>
      </c>
      <c r="BG75">
        <f>(S75-E75/(N75/1.35))</f>
        <v>411.75976898442218</v>
      </c>
      <c r="BH75">
        <f>E75*BF75/100/BG75</f>
        <v>4.5432174496166551E-3</v>
      </c>
    </row>
    <row r="76" spans="1:60" x14ac:dyDescent="0.25">
      <c r="A76" s="1" t="s">
        <v>9</v>
      </c>
      <c r="B76" s="1" t="s">
        <v>138</v>
      </c>
    </row>
    <row r="77" spans="1:60" x14ac:dyDescent="0.25">
      <c r="A77" s="1" t="s">
        <v>9</v>
      </c>
      <c r="B77" s="1" t="s">
        <v>139</v>
      </c>
    </row>
    <row r="78" spans="1:60" x14ac:dyDescent="0.25">
      <c r="A78" s="1" t="s">
        <v>9</v>
      </c>
      <c r="B78" s="1" t="s">
        <v>140</v>
      </c>
    </row>
    <row r="79" spans="1:60" x14ac:dyDescent="0.25">
      <c r="A79" s="1" t="s">
        <v>9</v>
      </c>
      <c r="B79" s="1" t="s">
        <v>141</v>
      </c>
    </row>
    <row r="80" spans="1:60" x14ac:dyDescent="0.25">
      <c r="A80" s="1" t="s">
        <v>9</v>
      </c>
      <c r="B80" s="1" t="s">
        <v>142</v>
      </c>
    </row>
    <row r="81" spans="1:60" x14ac:dyDescent="0.25">
      <c r="A81" s="1" t="s">
        <v>9</v>
      </c>
      <c r="B81" s="1" t="s">
        <v>143</v>
      </c>
    </row>
    <row r="82" spans="1:60" x14ac:dyDescent="0.25">
      <c r="A82" s="1" t="s">
        <v>9</v>
      </c>
      <c r="B82" s="1" t="s">
        <v>144</v>
      </c>
    </row>
    <row r="83" spans="1:60" x14ac:dyDescent="0.25">
      <c r="A83" s="1">
        <v>21</v>
      </c>
      <c r="B83" s="1" t="s">
        <v>145</v>
      </c>
      <c r="C83" s="1">
        <v>4950.4999998994172</v>
      </c>
      <c r="D83" s="1">
        <v>1</v>
      </c>
      <c r="E83">
        <f>(R83-S83*(1000-T83)/(1000-U83))*AO83</f>
        <v>-2.1211309952932127</v>
      </c>
      <c r="F83">
        <f>IF(AZ83&lt;&gt;0,1/(1/AZ83-1/N83),0)</f>
        <v>-0.2789903996971308</v>
      </c>
      <c r="G83">
        <f>((BC83-AP83/2)*S83-E83)/(BC83+AP83/2)</f>
        <v>399.22279581077498</v>
      </c>
      <c r="H83">
        <f>AP83*1000</f>
        <v>-0.56746890169949771</v>
      </c>
      <c r="I83">
        <f>(AU83-BA83)</f>
        <v>0.18700573592643477</v>
      </c>
      <c r="J83">
        <f>(P83+AT83*D83)</f>
        <v>15.617250130026028</v>
      </c>
      <c r="K83" s="1">
        <v>4.7699999809265137</v>
      </c>
      <c r="L83">
        <f>(K83*AI83+AJ83)</f>
        <v>2</v>
      </c>
      <c r="M83" s="1">
        <v>0.5</v>
      </c>
      <c r="N83">
        <f>L83*(M83+1)*(M83+1)/(M83*M83+1)</f>
        <v>3.6</v>
      </c>
      <c r="O83" s="1">
        <v>15.369609832763672</v>
      </c>
      <c r="P83" s="1">
        <v>15.40866756439209</v>
      </c>
      <c r="Q83" s="1">
        <v>15.027705192565918</v>
      </c>
      <c r="R83" s="1">
        <v>409.939453125</v>
      </c>
      <c r="S83" s="1">
        <v>411.81234741210938</v>
      </c>
      <c r="T83" s="1">
        <v>16.167579650878906</v>
      </c>
      <c r="U83" s="1">
        <v>15.723342895507813</v>
      </c>
      <c r="V83" s="1">
        <v>93.501167297363281</v>
      </c>
      <c r="W83" s="1">
        <v>90.927993774414063</v>
      </c>
      <c r="X83" s="1">
        <v>599.74017333984375</v>
      </c>
      <c r="Y83" s="1">
        <v>0.14379791915416718</v>
      </c>
      <c r="Z83" s="1">
        <v>0.15136623382568359</v>
      </c>
      <c r="AA83" s="1">
        <v>101.35018920898438</v>
      </c>
      <c r="AB83" s="1">
        <v>2.6872701644897461</v>
      </c>
      <c r="AC83" s="1">
        <v>0.69347459077835083</v>
      </c>
      <c r="AD83" s="1">
        <v>1.7928309738636017E-2</v>
      </c>
      <c r="AE83" s="1">
        <v>4.5363837853074074E-3</v>
      </c>
      <c r="AF83" s="1">
        <v>4.0588531643152237E-2</v>
      </c>
      <c r="AG83" s="1">
        <v>2.9253760352730751E-2</v>
      </c>
      <c r="AH83" s="1">
        <v>0.3333333432674408</v>
      </c>
      <c r="AI83" s="1">
        <v>0</v>
      </c>
      <c r="AJ83" s="1">
        <v>2</v>
      </c>
      <c r="AK83" s="1">
        <v>0</v>
      </c>
      <c r="AL83" s="1">
        <v>1</v>
      </c>
      <c r="AM83" s="1">
        <v>0.18999999761581421</v>
      </c>
      <c r="AN83" s="1">
        <v>111115</v>
      </c>
      <c r="AO83">
        <f>X83*0.000001/(K83*0.0001)</f>
        <v>1.2573169302683134</v>
      </c>
      <c r="AP83">
        <f>(U83-T83)/(1000-U83)*AO83</f>
        <v>-5.6746890169949774E-4</v>
      </c>
      <c r="AQ83">
        <f>(P83+273.15)</f>
        <v>288.55866756439207</v>
      </c>
      <c r="AR83">
        <f>(O83+273.15)</f>
        <v>288.51960983276365</v>
      </c>
      <c r="AS83">
        <f>(Y83*AK83+Z83*AL83)*AM83</f>
        <v>2.8759584065994659E-2</v>
      </c>
      <c r="AT83">
        <f>((AS83+0.00000010773*(AR83^4-AQ83^4))-AP83*44100)/(L83*0.92*2*29.3+0.00000043092*AQ83^3)</f>
        <v>0.20858256563393768</v>
      </c>
      <c r="AU83">
        <f>0.61365*EXP(17.502*J83/(240.97+J83))</f>
        <v>1.7805695133838919</v>
      </c>
      <c r="AV83">
        <f>AU83*1000/AA83</f>
        <v>17.568487313944257</v>
      </c>
      <c r="AW83">
        <f>(AV83-U83)</f>
        <v>1.8451444184364441</v>
      </c>
      <c r="AX83">
        <f>IF(D83,P83,(O83+P83)/2)</f>
        <v>15.40866756439209</v>
      </c>
      <c r="AY83">
        <f>0.61365*EXP(17.502*AX83/(240.97+AX83))</f>
        <v>1.7569173931840911</v>
      </c>
      <c r="AZ83">
        <f>IF(AW83&lt;&gt;0,(1000-(AV83+U83)/2)/AW83*AP83,0)</f>
        <v>-0.30242774330374561</v>
      </c>
      <c r="BA83">
        <f>U83*AA83/1000</f>
        <v>1.5935637774574571</v>
      </c>
      <c r="BB83">
        <f>(AY83-BA83)</f>
        <v>0.16335361572663398</v>
      </c>
      <c r="BC83">
        <f>1/(1.6/F83+1.37/N83)</f>
        <v>-0.18676198173938149</v>
      </c>
      <c r="BD83">
        <f>G83*AA83*0.001</f>
        <v>40.461305891961779</v>
      </c>
      <c r="BE83">
        <f>G83/S83</f>
        <v>0.96942891178360968</v>
      </c>
      <c r="BF83">
        <f>(1-AP83*AA83/AU83/F83)*100</f>
        <v>88.422402742900147</v>
      </c>
      <c r="BG83">
        <f>(S83-E83/(N83/1.35))</f>
        <v>412.60777153534434</v>
      </c>
      <c r="BH83">
        <f>E83*BF83/100/BG83</f>
        <v>-4.5456123726985822E-3</v>
      </c>
    </row>
    <row r="84" spans="1:60" x14ac:dyDescent="0.25">
      <c r="A84" s="1">
        <v>22</v>
      </c>
      <c r="B84" s="1" t="s">
        <v>146</v>
      </c>
      <c r="C84" s="1">
        <v>4955.9999997764826</v>
      </c>
      <c r="D84" s="1">
        <v>1</v>
      </c>
      <c r="E84">
        <f>(R84-S84*(1000-T84)/(1000-U84))*AO84</f>
        <v>-1.0499488469297835</v>
      </c>
      <c r="F84">
        <f>IF(AZ84&lt;&gt;0,1/(1/AZ84-1/N84),0)</f>
        <v>-0.26952600470627563</v>
      </c>
      <c r="G84">
        <f>((BC84-AP84/2)*S84-E84)/(BC84+AP84/2)</f>
        <v>404.47633543236509</v>
      </c>
      <c r="H84">
        <f>AP84*1000</f>
        <v>-0.55499773504540395</v>
      </c>
      <c r="I84">
        <f>(AU84-BA84)</f>
        <v>0.18985392032020076</v>
      </c>
      <c r="J84">
        <f>(P84+AT84*D84)</f>
        <v>15.652965042715538</v>
      </c>
      <c r="K84" s="1">
        <v>4.7699999809265137</v>
      </c>
      <c r="L84">
        <f>(K84*AI84+AJ84)</f>
        <v>2</v>
      </c>
      <c r="M84" s="1">
        <v>0.5</v>
      </c>
      <c r="N84">
        <f>L84*(M84+1)*(M84+1)/(M84*M84+1)</f>
        <v>3.6</v>
      </c>
      <c r="O84" s="1">
        <v>15.379789352416992</v>
      </c>
      <c r="P84" s="1">
        <v>15.452051162719727</v>
      </c>
      <c r="Q84" s="1">
        <v>15.027878761291504</v>
      </c>
      <c r="R84" s="1">
        <v>410.55096435546875</v>
      </c>
      <c r="S84" s="1">
        <v>411.5677490234375</v>
      </c>
      <c r="T84" s="1">
        <v>16.169870376586914</v>
      </c>
      <c r="U84" s="1">
        <v>15.735383987426758</v>
      </c>
      <c r="V84" s="1">
        <v>93.458335876464844</v>
      </c>
      <c r="W84" s="1">
        <v>90.940437316894531</v>
      </c>
      <c r="X84" s="1">
        <v>599.71551513671875</v>
      </c>
      <c r="Y84" s="1">
        <v>8.6672462522983551E-2</v>
      </c>
      <c r="Z84" s="1">
        <v>9.1234177350997925E-2</v>
      </c>
      <c r="AA84" s="1">
        <v>101.35077667236328</v>
      </c>
      <c r="AB84" s="1">
        <v>2.6872701644897461</v>
      </c>
      <c r="AC84" s="1">
        <v>0.69347459077835083</v>
      </c>
      <c r="AD84" s="1">
        <v>1.7928309738636017E-2</v>
      </c>
      <c r="AE84" s="1">
        <v>4.5363837853074074E-3</v>
      </c>
      <c r="AF84" s="1">
        <v>4.0588531643152237E-2</v>
      </c>
      <c r="AG84" s="1">
        <v>2.9253760352730751E-2</v>
      </c>
      <c r="AH84" s="1">
        <v>0.3333333432674408</v>
      </c>
      <c r="AI84" s="1">
        <v>0</v>
      </c>
      <c r="AJ84" s="1">
        <v>2</v>
      </c>
      <c r="AK84" s="1">
        <v>0</v>
      </c>
      <c r="AL84" s="1">
        <v>1</v>
      </c>
      <c r="AM84" s="1">
        <v>0.18999999761581421</v>
      </c>
      <c r="AN84" s="1">
        <v>111115</v>
      </c>
      <c r="AO84">
        <f>X84*0.000001/(K84*0.0001)</f>
        <v>1.2572652359219325</v>
      </c>
      <c r="AP84">
        <f>(U84-T84)/(1000-U84)*AO84</f>
        <v>-5.5499773504540399E-4</v>
      </c>
      <c r="AQ84">
        <f>(P84+273.15)</f>
        <v>288.6020511627197</v>
      </c>
      <c r="AR84">
        <f>(O84+273.15)</f>
        <v>288.52978935241697</v>
      </c>
      <c r="AS84">
        <f>(Y84*AK84+Z84*AL84)*AM84</f>
        <v>1.7334493479170376E-2</v>
      </c>
      <c r="AT84">
        <f>((AS84+0.00000010773*(AR84^4-AQ84^4))-AP84*44100)/(L84*0.92*2*29.3+0.00000043092*AQ84^3)</f>
        <v>0.20091387999581198</v>
      </c>
      <c r="AU84">
        <f>0.61365*EXP(17.502*J84/(240.97+J84))</f>
        <v>1.7846473086837713</v>
      </c>
      <c r="AV84">
        <f>AU84*1000/AA84</f>
        <v>17.608619956145002</v>
      </c>
      <c r="AW84">
        <f>(AV84-U84)</f>
        <v>1.8732359687182445</v>
      </c>
      <c r="AX84">
        <f>IF(D84,P84,(O84+P84)/2)</f>
        <v>15.452051162719727</v>
      </c>
      <c r="AY84">
        <f>0.61365*EXP(17.502*AX84/(240.97+AX84))</f>
        <v>1.7618139952419301</v>
      </c>
      <c r="AZ84">
        <f>IF(AW84&lt;&gt;0,(1000-(AV84+U84)/2)/AW84*AP84,0)</f>
        <v>-0.29133799522641796</v>
      </c>
      <c r="BA84">
        <f>U84*AA84/1000</f>
        <v>1.5947933883635705</v>
      </c>
      <c r="BB84">
        <f>(AY84-BA84)</f>
        <v>0.16702060687835951</v>
      </c>
      <c r="BC84">
        <f>1/(1.6/F84+1.37/N84)</f>
        <v>-0.17999234423751126</v>
      </c>
      <c r="BD84">
        <f>G84*AA84*0.001</f>
        <v>40.993990741661534</v>
      </c>
      <c r="BE84">
        <f>G84/S84</f>
        <v>0.98276975392775834</v>
      </c>
      <c r="BF84">
        <f>(1-AP84*AA84/AU84/F84)*100</f>
        <v>88.305942717016336</v>
      </c>
      <c r="BG84">
        <f>(S84-E84/(N84/1.35))</f>
        <v>411.96147984103618</v>
      </c>
      <c r="BH84">
        <f>E84*BF84/100/BG84</f>
        <v>-2.2506163141407173E-3</v>
      </c>
    </row>
    <row r="85" spans="1:60" x14ac:dyDescent="0.25">
      <c r="A85" s="1">
        <v>23</v>
      </c>
      <c r="B85" s="1" t="s">
        <v>147</v>
      </c>
      <c r="C85" s="1">
        <v>4960.9999996647239</v>
      </c>
      <c r="D85" s="1">
        <v>1</v>
      </c>
      <c r="E85">
        <f>(R85-S85*(1000-T85)/(1000-U85))*AO85</f>
        <v>6.8242732672631964E-2</v>
      </c>
      <c r="F85">
        <f>IF(AZ85&lt;&gt;0,1/(1/AZ85-1/N85),0)</f>
        <v>-0.26280824232487421</v>
      </c>
      <c r="G85">
        <f>((BC85-AP85/2)*S85-E85)/(BC85+AP85/2)</f>
        <v>410.61683874082087</v>
      </c>
      <c r="H85">
        <f>AP85*1000</f>
        <v>-0.54586605042161174</v>
      </c>
      <c r="I85">
        <f>(AU85-BA85)</f>
        <v>0.19188605895487609</v>
      </c>
      <c r="J85">
        <f>(P85+AT85*D85)</f>
        <v>15.678420646062289</v>
      </c>
      <c r="K85" s="1">
        <v>4.7699999809265137</v>
      </c>
      <c r="L85">
        <f>(K85*AI85+AJ85)</f>
        <v>2</v>
      </c>
      <c r="M85" s="1">
        <v>0.5</v>
      </c>
      <c r="N85">
        <f>L85*(M85+1)*(M85+1)/(M85*M85+1)</f>
        <v>3.6</v>
      </c>
      <c r="O85" s="1">
        <v>15.390127182006836</v>
      </c>
      <c r="P85" s="1">
        <v>15.482718467712402</v>
      </c>
      <c r="Q85" s="1">
        <v>15.027889251708984</v>
      </c>
      <c r="R85" s="1">
        <v>411.38363647460938</v>
      </c>
      <c r="S85" s="1">
        <v>411.50802612304688</v>
      </c>
      <c r="T85" s="1">
        <v>16.171392440795898</v>
      </c>
      <c r="U85" s="1">
        <v>15.744044303894043</v>
      </c>
      <c r="V85" s="1">
        <v>93.409774780273438</v>
      </c>
      <c r="W85" s="1">
        <v>90.93353271484375</v>
      </c>
      <c r="X85" s="1">
        <v>599.69537353515625</v>
      </c>
      <c r="Y85" s="1">
        <v>7.7318079769611359E-2</v>
      </c>
      <c r="Z85" s="1">
        <v>8.1387452781200409E-2</v>
      </c>
      <c r="AA85" s="1">
        <v>101.35087585449219</v>
      </c>
      <c r="AB85" s="1">
        <v>2.6872701644897461</v>
      </c>
      <c r="AC85" s="1">
        <v>0.69347459077835083</v>
      </c>
      <c r="AD85" s="1">
        <v>1.7928309738636017E-2</v>
      </c>
      <c r="AE85" s="1">
        <v>4.5363837853074074E-3</v>
      </c>
      <c r="AF85" s="1">
        <v>4.0588531643152237E-2</v>
      </c>
      <c r="AG85" s="1">
        <v>2.9253760352730751E-2</v>
      </c>
      <c r="AH85" s="1">
        <v>0.66666668653488159</v>
      </c>
      <c r="AI85" s="1">
        <v>0</v>
      </c>
      <c r="AJ85" s="1">
        <v>2</v>
      </c>
      <c r="AK85" s="1">
        <v>0</v>
      </c>
      <c r="AL85" s="1">
        <v>1</v>
      </c>
      <c r="AM85" s="1">
        <v>0.18999999761581421</v>
      </c>
      <c r="AN85" s="1">
        <v>111115</v>
      </c>
      <c r="AO85">
        <f>X85*0.000001/(K85*0.0001)</f>
        <v>1.2572230103419682</v>
      </c>
      <c r="AP85">
        <f>(U85-T85)/(1000-U85)*AO85</f>
        <v>-5.4586605042161176E-4</v>
      </c>
      <c r="AQ85">
        <f>(P85+273.15)</f>
        <v>288.63271846771238</v>
      </c>
      <c r="AR85">
        <f>(O85+273.15)</f>
        <v>288.54012718200681</v>
      </c>
      <c r="AS85">
        <f>(Y85*AK85+Z85*AL85)*AM85</f>
        <v>1.5463615834385269E-2</v>
      </c>
      <c r="AT85">
        <f>((AS85+0.00000010773*(AR85^4-AQ85^4))-AP85*44100)/(L85*0.92*2*29.3+0.00000043092*AQ85^3)</f>
        <v>0.19570217834988637</v>
      </c>
      <c r="AU85">
        <f>0.61365*EXP(17.502*J85/(240.97+J85))</f>
        <v>1.7875587386464662</v>
      </c>
      <c r="AV85">
        <f>AU85*1000/AA85</f>
        <v>17.637328968057815</v>
      </c>
      <c r="AW85">
        <f>(AV85-U85)</f>
        <v>1.8932846641637724</v>
      </c>
      <c r="AX85">
        <f>IF(D85,P85,(O85+P85)/2)</f>
        <v>15.482718467712402</v>
      </c>
      <c r="AY85">
        <f>0.61365*EXP(17.502*AX85/(240.97+AX85))</f>
        <v>1.7652825679826489</v>
      </c>
      <c r="AZ85">
        <f>IF(AW85&lt;&gt;0,(1000-(AV85+U85)/2)/AW85*AP85,0)</f>
        <v>-0.28350473723711339</v>
      </c>
      <c r="BA85">
        <f>U85*AA85/1000</f>
        <v>1.5956726796915901</v>
      </c>
      <c r="BB85">
        <f>(AY85-BA85)</f>
        <v>0.16960988829105883</v>
      </c>
      <c r="BC85">
        <f>1/(1.6/F85+1.37/N85)</f>
        <v>-0.17520702930699308</v>
      </c>
      <c r="BD85">
        <f>G85*AA85*0.001</f>
        <v>41.616376246984977</v>
      </c>
      <c r="BE85">
        <f>G85/S85</f>
        <v>0.99783433778771657</v>
      </c>
      <c r="BF85">
        <f>(1-AP85*AA85/AU85/F85)*100</f>
        <v>88.22355284414914</v>
      </c>
      <c r="BG85">
        <f>(S85-E85/(N85/1.35))</f>
        <v>411.48243509829462</v>
      </c>
      <c r="BH85">
        <f>E85*BF85/100/BG85</f>
        <v>1.4631526934399735E-4</v>
      </c>
    </row>
    <row r="86" spans="1:60" x14ac:dyDescent="0.25">
      <c r="A86" s="1" t="s">
        <v>9</v>
      </c>
      <c r="B86" s="1" t="s">
        <v>148</v>
      </c>
    </row>
    <row r="87" spans="1:60" x14ac:dyDescent="0.25">
      <c r="A87" s="1" t="s">
        <v>9</v>
      </c>
      <c r="B87" s="1" t="s">
        <v>149</v>
      </c>
    </row>
    <row r="88" spans="1:60" x14ac:dyDescent="0.25">
      <c r="A88" s="1" t="s">
        <v>9</v>
      </c>
      <c r="B88" s="1" t="s">
        <v>150</v>
      </c>
    </row>
    <row r="89" spans="1:60" x14ac:dyDescent="0.25">
      <c r="A89" s="1" t="s">
        <v>9</v>
      </c>
      <c r="B89" s="1" t="s">
        <v>151</v>
      </c>
    </row>
    <row r="90" spans="1:60" x14ac:dyDescent="0.25">
      <c r="A90" s="1" t="s">
        <v>9</v>
      </c>
      <c r="B90" s="1" t="s">
        <v>152</v>
      </c>
    </row>
    <row r="91" spans="1:60" x14ac:dyDescent="0.25">
      <c r="A91" s="1" t="s">
        <v>9</v>
      </c>
      <c r="B91" s="1" t="s">
        <v>153</v>
      </c>
    </row>
    <row r="92" spans="1:60" x14ac:dyDescent="0.25">
      <c r="A92" s="1" t="s">
        <v>9</v>
      </c>
      <c r="B92" s="1" t="s">
        <v>154</v>
      </c>
    </row>
    <row r="93" spans="1:60" x14ac:dyDescent="0.25">
      <c r="A93" s="1">
        <v>24</v>
      </c>
      <c r="B93" s="1" t="s">
        <v>155</v>
      </c>
      <c r="C93" s="1">
        <v>4988.4999998994172</v>
      </c>
      <c r="D93" s="1">
        <v>1</v>
      </c>
      <c r="E93">
        <f t="shared" ref="E93:E98" si="0">(R93-S93*(1000-T93)/(1000-U93))*AO93</f>
        <v>-0.55408503141096055</v>
      </c>
      <c r="F93">
        <f t="shared" ref="F93:F98" si="1">IF(AZ93&lt;&gt;0,1/(1/AZ93-1/N93),0)</f>
        <v>-0.25514467406934116</v>
      </c>
      <c r="G93">
        <f t="shared" ref="G93:G98" si="2">((BC93-AP93/2)*S93-E93)/(BC93+AP93/2)</f>
        <v>407.96315341771179</v>
      </c>
      <c r="H93">
        <f t="shared" ref="H93:H98" si="3">AP93*1000</f>
        <v>-0.51595584823735052</v>
      </c>
      <c r="I93">
        <f t="shared" ref="I93:I98" si="4">(AU93-BA93)</f>
        <v>0.18725039423533363</v>
      </c>
      <c r="J93">
        <f t="shared" ref="J93:J98" si="5">(P93+AT93*D93)</f>
        <v>15.651903762002751</v>
      </c>
      <c r="K93" s="1">
        <v>4.7699999809265137</v>
      </c>
      <c r="L93">
        <f t="shared" ref="L93:L98" si="6">(K93*AI93+AJ93)</f>
        <v>2</v>
      </c>
      <c r="M93" s="1">
        <v>0.5</v>
      </c>
      <c r="N93">
        <f t="shared" ref="N93:N98" si="7">L93*(M93+1)*(M93+1)/(M93*M93+1)</f>
        <v>3.6</v>
      </c>
      <c r="O93" s="1">
        <v>15.398193359375</v>
      </c>
      <c r="P93" s="1">
        <v>15.465028762817383</v>
      </c>
      <c r="Q93" s="1">
        <v>15.025344848632813</v>
      </c>
      <c r="R93" s="1">
        <v>411.86367797851563</v>
      </c>
      <c r="S93" s="1">
        <v>412.47366333007813</v>
      </c>
      <c r="T93" s="1">
        <v>16.163738250732422</v>
      </c>
      <c r="U93" s="1">
        <v>15.759820938110352</v>
      </c>
      <c r="V93" s="1">
        <v>93.307014465332031</v>
      </c>
      <c r="W93" s="1">
        <v>90.971733093261719</v>
      </c>
      <c r="X93" s="1">
        <v>599.70758056640625</v>
      </c>
      <c r="Y93" s="1">
        <v>0.12059151381254196</v>
      </c>
      <c r="Z93" s="1">
        <v>0.12693843245506287</v>
      </c>
      <c r="AA93" s="1">
        <v>101.35112762451172</v>
      </c>
      <c r="AB93" s="1">
        <v>2.6872701644897461</v>
      </c>
      <c r="AC93" s="1">
        <v>0.69347459077835083</v>
      </c>
      <c r="AD93" s="1">
        <v>1.7928309738636017E-2</v>
      </c>
      <c r="AE93" s="1">
        <v>4.5363837853074074E-3</v>
      </c>
      <c r="AF93" s="1">
        <v>4.0588531643152237E-2</v>
      </c>
      <c r="AG93" s="1">
        <v>2.9253760352730751E-2</v>
      </c>
      <c r="AH93" s="1">
        <v>0.3333333432674408</v>
      </c>
      <c r="AI93" s="1">
        <v>0</v>
      </c>
      <c r="AJ93" s="1">
        <v>2</v>
      </c>
      <c r="AK93" s="1">
        <v>0</v>
      </c>
      <c r="AL93" s="1">
        <v>1</v>
      </c>
      <c r="AM93" s="1">
        <v>0.18999999761581421</v>
      </c>
      <c r="AN93" s="1">
        <v>111115</v>
      </c>
      <c r="AO93">
        <f t="shared" ref="AO93:AO98" si="8">X93*0.000001/(K93*0.0001)</f>
        <v>1.2572486016025528</v>
      </c>
      <c r="AP93">
        <f t="shared" ref="AP93:AP98" si="9">(U93-T93)/(1000-U93)*AO93</f>
        <v>-5.1595584823735049E-4</v>
      </c>
      <c r="AQ93">
        <f t="shared" ref="AQ93:AQ98" si="10">(P93+273.15)</f>
        <v>288.61502876281736</v>
      </c>
      <c r="AR93">
        <f t="shared" ref="AR93:AR98" si="11">(O93+273.15)</f>
        <v>288.54819335937498</v>
      </c>
      <c r="AS93">
        <f t="shared" ref="AS93:AS98" si="12">(Y93*AK93+Z93*AL93)*AM93</f>
        <v>2.4118301863817138E-2</v>
      </c>
      <c r="AT93">
        <f t="shared" ref="AT93:AT98" si="13">((AS93+0.00000010773*(AR93^4-AQ93^4))-AP93*44100)/(L93*0.92*2*29.3+0.00000043092*AQ93^3)</f>
        <v>0.18687499918536807</v>
      </c>
      <c r="AU93">
        <f t="shared" ref="AU93:AU98" si="14">0.61365*EXP(17.502*J93/(240.97+J93))</f>
        <v>1.7845260174732078</v>
      </c>
      <c r="AV93">
        <f t="shared" ref="AV93:AV98" si="15">AU93*1000/AA93</f>
        <v>17.607362239565465</v>
      </c>
      <c r="AW93">
        <f t="shared" ref="AW93:AW98" si="16">(AV93-U93)</f>
        <v>1.847541301455113</v>
      </c>
      <c r="AX93">
        <f t="shared" ref="AX93:AX98" si="17">IF(D93,P93,(O93+P93)/2)</f>
        <v>15.465028762817383</v>
      </c>
      <c r="AY93">
        <f t="shared" ref="AY93:AY98" si="18">0.61365*EXP(17.502*AX93/(240.97+AX93))</f>
        <v>1.7632810730197443</v>
      </c>
      <c r="AZ93">
        <f t="shared" ref="AZ93:AZ98" si="19">IF(AW93&lt;&gt;0,(1000-(AV93+U93)/2)/AW93*AP93,0)</f>
        <v>-0.27460704190369212</v>
      </c>
      <c r="BA93">
        <f t="shared" ref="BA93:BA98" si="20">U93*AA93/1000</f>
        <v>1.5972756232378742</v>
      </c>
      <c r="BB93">
        <f t="shared" ref="BB93:BB98" si="21">(AY93-BA93)</f>
        <v>0.16600544978187015</v>
      </c>
      <c r="BC93">
        <f t="shared" ref="BC93:BC98" si="22">1/(1.6/F93+1.37/N93)</f>
        <v>-0.16976786065067079</v>
      </c>
      <c r="BD93">
        <f t="shared" ref="BD93:BD98" si="23">G93*AA93*0.001</f>
        <v>41.347525628136765</v>
      </c>
      <c r="BE93">
        <f t="shared" ref="BE93:BE98" si="24">G93/S93</f>
        <v>0.98906473233720904</v>
      </c>
      <c r="BF93">
        <f t="shared" ref="BF93:BF98" si="25">(1-AP93*AA93/AU93/F93)*100</f>
        <v>88.514980601537317</v>
      </c>
      <c r="BG93">
        <f t="shared" ref="BG93:BG98" si="26">(S93-E93/(N93/1.35))</f>
        <v>412.68144521685724</v>
      </c>
      <c r="BH93">
        <f t="shared" ref="BH93:BH98" si="27">E93*BF93/100/BG93</f>
        <v>-1.1884427171464209E-3</v>
      </c>
    </row>
    <row r="94" spans="1:60" x14ac:dyDescent="0.25">
      <c r="A94" s="1">
        <v>25</v>
      </c>
      <c r="B94" s="1" t="s">
        <v>156</v>
      </c>
      <c r="C94" s="1">
        <v>4993.9999997764826</v>
      </c>
      <c r="D94" s="1">
        <v>1</v>
      </c>
      <c r="E94">
        <f t="shared" si="0"/>
        <v>-0.89593461740885361</v>
      </c>
      <c r="F94">
        <f t="shared" si="1"/>
        <v>-0.25240626317468146</v>
      </c>
      <c r="G94">
        <f t="shared" si="2"/>
        <v>406.02212733199036</v>
      </c>
      <c r="H94">
        <f t="shared" si="3"/>
        <v>-0.50737452377633463</v>
      </c>
      <c r="I94">
        <f t="shared" si="4"/>
        <v>0.18628626612303689</v>
      </c>
      <c r="J94">
        <f t="shared" si="5"/>
        <v>15.646032025439645</v>
      </c>
      <c r="K94" s="1">
        <v>4.7699999809265137</v>
      </c>
      <c r="L94">
        <f t="shared" si="6"/>
        <v>2</v>
      </c>
      <c r="M94" s="1">
        <v>0.5</v>
      </c>
      <c r="N94">
        <f t="shared" si="7"/>
        <v>3.6</v>
      </c>
      <c r="O94" s="1">
        <v>15.396936416625977</v>
      </c>
      <c r="P94" s="1">
        <v>15.462206840515137</v>
      </c>
      <c r="Q94" s="1">
        <v>15.025459289550781</v>
      </c>
      <c r="R94" s="1">
        <v>411.71878051757813</v>
      </c>
      <c r="S94" s="1">
        <v>412.597900390625</v>
      </c>
      <c r="T94" s="1">
        <v>16.159933090209961</v>
      </c>
      <c r="U94" s="1">
        <v>15.762736320495605</v>
      </c>
      <c r="V94" s="1">
        <v>93.294456481933594</v>
      </c>
      <c r="W94" s="1">
        <v>90.995086669921875</v>
      </c>
      <c r="X94" s="1">
        <v>599.70977783203125</v>
      </c>
      <c r="Y94" s="1">
        <v>0.12919202446937561</v>
      </c>
      <c r="Z94" s="1">
        <v>0.13599160313606262</v>
      </c>
      <c r="AA94" s="1">
        <v>101.35098266601563</v>
      </c>
      <c r="AB94" s="1">
        <v>2.6872701644897461</v>
      </c>
      <c r="AC94" s="1">
        <v>0.69347459077835083</v>
      </c>
      <c r="AD94" s="1">
        <v>1.7928309738636017E-2</v>
      </c>
      <c r="AE94" s="1">
        <v>4.5363837853074074E-3</v>
      </c>
      <c r="AF94" s="1">
        <v>4.0588531643152237E-2</v>
      </c>
      <c r="AG94" s="1">
        <v>2.9253760352730751E-2</v>
      </c>
      <c r="AH94" s="1">
        <v>0.66666668653488159</v>
      </c>
      <c r="AI94" s="1">
        <v>0</v>
      </c>
      <c r="AJ94" s="1">
        <v>2</v>
      </c>
      <c r="AK94" s="1">
        <v>0</v>
      </c>
      <c r="AL94" s="1">
        <v>1</v>
      </c>
      <c r="AM94" s="1">
        <v>0.18999999761581421</v>
      </c>
      <c r="AN94" s="1">
        <v>111115</v>
      </c>
      <c r="AO94">
        <f t="shared" si="8"/>
        <v>1.2572532080294578</v>
      </c>
      <c r="AP94">
        <f t="shared" si="9"/>
        <v>-5.0737452377633459E-4</v>
      </c>
      <c r="AQ94">
        <f t="shared" si="10"/>
        <v>288.61220684051511</v>
      </c>
      <c r="AR94">
        <f t="shared" si="11"/>
        <v>288.54693641662595</v>
      </c>
      <c r="AS94">
        <f t="shared" si="12"/>
        <v>2.583840427162265E-2</v>
      </c>
      <c r="AT94">
        <f t="shared" si="13"/>
        <v>0.1838251849245075</v>
      </c>
      <c r="AU94">
        <f t="shared" si="14"/>
        <v>1.7838550817105618</v>
      </c>
      <c r="AV94">
        <f t="shared" si="15"/>
        <v>17.600767499106972</v>
      </c>
      <c r="AW94">
        <f t="shared" si="16"/>
        <v>1.8380311786113666</v>
      </c>
      <c r="AX94">
        <f t="shared" si="17"/>
        <v>15.462206840515137</v>
      </c>
      <c r="AY94">
        <f t="shared" si="18"/>
        <v>1.7629619721147998</v>
      </c>
      <c r="AZ94">
        <f t="shared" si="19"/>
        <v>-0.27143752165416013</v>
      </c>
      <c r="BA94">
        <f t="shared" si="20"/>
        <v>1.5975688155875249</v>
      </c>
      <c r="BB94">
        <f t="shared" si="21"/>
        <v>0.16539315652727482</v>
      </c>
      <c r="BC94">
        <f t="shared" si="22"/>
        <v>-0.16782940666109</v>
      </c>
      <c r="BD94">
        <f t="shared" si="23"/>
        <v>41.150741589243346</v>
      </c>
      <c r="BE94">
        <f t="shared" si="24"/>
        <v>0.98406251449072069</v>
      </c>
      <c r="BF94">
        <f t="shared" si="25"/>
        <v>88.579189556883634</v>
      </c>
      <c r="BG94">
        <f t="shared" si="26"/>
        <v>412.93387587215329</v>
      </c>
      <c r="BH94">
        <f t="shared" si="27"/>
        <v>-1.9218854868328489E-3</v>
      </c>
    </row>
    <row r="95" spans="1:60" x14ac:dyDescent="0.25">
      <c r="A95" s="1">
        <v>26</v>
      </c>
      <c r="B95" s="1" t="s">
        <v>157</v>
      </c>
      <c r="C95" s="1">
        <v>4998.9999996647239</v>
      </c>
      <c r="D95" s="1">
        <v>1</v>
      </c>
      <c r="E95">
        <f t="shared" si="0"/>
        <v>-1.1229240448983293</v>
      </c>
      <c r="F95">
        <f t="shared" si="1"/>
        <v>-0.249267232195067</v>
      </c>
      <c r="G95">
        <f t="shared" si="2"/>
        <v>404.65567702387477</v>
      </c>
      <c r="H95">
        <f t="shared" si="3"/>
        <v>-0.49875051751105515</v>
      </c>
      <c r="I95">
        <f t="shared" si="4"/>
        <v>0.1855997094929025</v>
      </c>
      <c r="J95">
        <f t="shared" si="5"/>
        <v>15.642087197399549</v>
      </c>
      <c r="K95" s="1">
        <v>4.7699999809265137</v>
      </c>
      <c r="L95">
        <f t="shared" si="6"/>
        <v>2</v>
      </c>
      <c r="M95" s="1">
        <v>0.5</v>
      </c>
      <c r="N95">
        <f t="shared" si="7"/>
        <v>3.6</v>
      </c>
      <c r="O95" s="1">
        <v>15.396390914916992</v>
      </c>
      <c r="P95" s="1">
        <v>15.461455345153809</v>
      </c>
      <c r="Q95" s="1">
        <v>15.025460243225098</v>
      </c>
      <c r="R95" s="1">
        <v>411.61001586914063</v>
      </c>
      <c r="S95" s="1">
        <v>412.66690063476563</v>
      </c>
      <c r="T95" s="1">
        <v>16.155542373657227</v>
      </c>
      <c r="U95" s="1">
        <v>15.76508903503418</v>
      </c>
      <c r="V95" s="1">
        <v>93.27301025390625</v>
      </c>
      <c r="W95" s="1">
        <v>91.011146545410156</v>
      </c>
      <c r="X95" s="1">
        <v>599.6962890625</v>
      </c>
      <c r="Y95" s="1">
        <v>0.13302631676197052</v>
      </c>
      <c r="Z95" s="1">
        <v>0.14002770185470581</v>
      </c>
      <c r="AA95" s="1">
        <v>101.35082244873047</v>
      </c>
      <c r="AB95" s="1">
        <v>2.6872701644897461</v>
      </c>
      <c r="AC95" s="1">
        <v>0.69347459077835083</v>
      </c>
      <c r="AD95" s="1">
        <v>1.7928309738636017E-2</v>
      </c>
      <c r="AE95" s="1">
        <v>4.5363837853074074E-3</v>
      </c>
      <c r="AF95" s="1">
        <v>4.0588531643152237E-2</v>
      </c>
      <c r="AG95" s="1">
        <v>2.9253760352730751E-2</v>
      </c>
      <c r="AH95" s="1">
        <v>1</v>
      </c>
      <c r="AI95" s="1">
        <v>0</v>
      </c>
      <c r="AJ95" s="1">
        <v>2</v>
      </c>
      <c r="AK95" s="1">
        <v>0</v>
      </c>
      <c r="AL95" s="1">
        <v>1</v>
      </c>
      <c r="AM95" s="1">
        <v>0.18999999761581421</v>
      </c>
      <c r="AN95" s="1">
        <v>111115</v>
      </c>
      <c r="AO95">
        <f t="shared" si="8"/>
        <v>1.2572249296865121</v>
      </c>
      <c r="AP95">
        <f t="shared" si="9"/>
        <v>-4.9875051751105512E-4</v>
      </c>
      <c r="AQ95">
        <f t="shared" si="10"/>
        <v>288.61145534515379</v>
      </c>
      <c r="AR95">
        <f t="shared" si="11"/>
        <v>288.54639091491697</v>
      </c>
      <c r="AS95">
        <f t="shared" si="12"/>
        <v>2.6605263018542047E-2</v>
      </c>
      <c r="AT95">
        <f t="shared" si="13"/>
        <v>0.18063185224574085</v>
      </c>
      <c r="AU95">
        <f t="shared" si="14"/>
        <v>1.7834044491710792</v>
      </c>
      <c r="AV95">
        <f t="shared" si="15"/>
        <v>17.596349058471979</v>
      </c>
      <c r="AW95">
        <f t="shared" si="16"/>
        <v>1.8312600234377996</v>
      </c>
      <c r="AX95">
        <f t="shared" si="17"/>
        <v>15.461455345153809</v>
      </c>
      <c r="AY95">
        <f t="shared" si="18"/>
        <v>1.7628770021237157</v>
      </c>
      <c r="AZ95">
        <f t="shared" si="19"/>
        <v>-0.26781068443428974</v>
      </c>
      <c r="BA95">
        <f t="shared" si="20"/>
        <v>1.5978047396781767</v>
      </c>
      <c r="BB95">
        <f t="shared" si="21"/>
        <v>0.16507226244553896</v>
      </c>
      <c r="BC95">
        <f t="shared" si="22"/>
        <v>-0.16561066556487794</v>
      </c>
      <c r="BD95">
        <f t="shared" si="23"/>
        <v>41.012185674917561</v>
      </c>
      <c r="BE95">
        <f t="shared" si="24"/>
        <v>0.98058670661841796</v>
      </c>
      <c r="BF95">
        <f t="shared" si="25"/>
        <v>88.629080121395347</v>
      </c>
      <c r="BG95">
        <f t="shared" si="26"/>
        <v>413.08799715160251</v>
      </c>
      <c r="BH95">
        <f t="shared" si="27"/>
        <v>-2.4092620902032738E-3</v>
      </c>
    </row>
    <row r="96" spans="1:60" x14ac:dyDescent="0.25">
      <c r="A96" s="1">
        <v>27</v>
      </c>
      <c r="B96" s="1" t="s">
        <v>158</v>
      </c>
      <c r="C96" s="1">
        <v>5003.9999995529652</v>
      </c>
      <c r="D96" s="1">
        <v>1</v>
      </c>
      <c r="E96">
        <f t="shared" si="0"/>
        <v>-1.1757768104409811</v>
      </c>
      <c r="F96">
        <f t="shared" si="1"/>
        <v>-0.24688849012376399</v>
      </c>
      <c r="G96">
        <f t="shared" si="2"/>
        <v>404.29842791521065</v>
      </c>
      <c r="H96">
        <f t="shared" si="3"/>
        <v>-0.49128517304188124</v>
      </c>
      <c r="I96">
        <f t="shared" si="4"/>
        <v>0.18471524817106011</v>
      </c>
      <c r="J96">
        <f t="shared" si="5"/>
        <v>15.635249028045138</v>
      </c>
      <c r="K96" s="1">
        <v>4.7699999809265137</v>
      </c>
      <c r="L96">
        <f t="shared" si="6"/>
        <v>2</v>
      </c>
      <c r="M96" s="1">
        <v>0.5</v>
      </c>
      <c r="N96">
        <f t="shared" si="7"/>
        <v>3.6</v>
      </c>
      <c r="O96" s="1">
        <v>15.39600944519043</v>
      </c>
      <c r="P96" s="1">
        <v>15.45701789855957</v>
      </c>
      <c r="Q96" s="1">
        <v>15.024826049804688</v>
      </c>
      <c r="R96" s="1">
        <v>411.59848022460938</v>
      </c>
      <c r="S96" s="1">
        <v>412.69500732421875</v>
      </c>
      <c r="T96" s="1">
        <v>16.150693893432617</v>
      </c>
      <c r="U96" s="1">
        <v>15.766070365905762</v>
      </c>
      <c r="V96" s="1">
        <v>93.249603271484375</v>
      </c>
      <c r="W96" s="1">
        <v>91.0211181640625</v>
      </c>
      <c r="X96" s="1">
        <v>599.67303466796875</v>
      </c>
      <c r="Y96" s="1">
        <v>0.14998342096805573</v>
      </c>
      <c r="Z96" s="1">
        <v>0.15787728130817413</v>
      </c>
      <c r="AA96" s="1">
        <v>101.35108184814453</v>
      </c>
      <c r="AB96" s="1">
        <v>2.6872701644897461</v>
      </c>
      <c r="AC96" s="1">
        <v>0.69347459077835083</v>
      </c>
      <c r="AD96" s="1">
        <v>1.7928309738636017E-2</v>
      </c>
      <c r="AE96" s="1">
        <v>4.5363837853074074E-3</v>
      </c>
      <c r="AF96" s="1">
        <v>4.0588531643152237E-2</v>
      </c>
      <c r="AG96" s="1">
        <v>2.9253760352730751E-2</v>
      </c>
      <c r="AH96" s="1">
        <v>1</v>
      </c>
      <c r="AI96" s="1">
        <v>0</v>
      </c>
      <c r="AJ96" s="1">
        <v>2</v>
      </c>
      <c r="AK96" s="1">
        <v>0</v>
      </c>
      <c r="AL96" s="1">
        <v>1</v>
      </c>
      <c r="AM96" s="1">
        <v>0.18999999761581421</v>
      </c>
      <c r="AN96" s="1">
        <v>111115</v>
      </c>
      <c r="AO96">
        <f t="shared" si="8"/>
        <v>1.2571761783350985</v>
      </c>
      <c r="AP96">
        <f t="shared" si="9"/>
        <v>-4.9128517304188122E-4</v>
      </c>
      <c r="AQ96">
        <f t="shared" si="10"/>
        <v>288.60701789855955</v>
      </c>
      <c r="AR96">
        <f t="shared" si="11"/>
        <v>288.54600944519041</v>
      </c>
      <c r="AS96">
        <f t="shared" si="12"/>
        <v>2.9996683072144315E-2</v>
      </c>
      <c r="AT96">
        <f t="shared" si="13"/>
        <v>0.1782311294855666</v>
      </c>
      <c r="AU96">
        <f t="shared" si="14"/>
        <v>1.782623536249581</v>
      </c>
      <c r="AV96">
        <f t="shared" si="15"/>
        <v>17.588598994143013</v>
      </c>
      <c r="AW96">
        <f t="shared" si="16"/>
        <v>1.8225286282372508</v>
      </c>
      <c r="AX96">
        <f t="shared" si="17"/>
        <v>15.45701789855957</v>
      </c>
      <c r="AY96">
        <f t="shared" si="18"/>
        <v>1.7623753427530227</v>
      </c>
      <c r="AZ96">
        <f t="shared" si="19"/>
        <v>-0.26506680789699</v>
      </c>
      <c r="BA96">
        <f t="shared" si="20"/>
        <v>1.5979082880785209</v>
      </c>
      <c r="BB96">
        <f t="shared" si="21"/>
        <v>0.16446705467450173</v>
      </c>
      <c r="BC96">
        <f t="shared" si="22"/>
        <v>-0.16393165883325012</v>
      </c>
      <c r="BD96">
        <f t="shared" si="23"/>
        <v>40.976083058710678</v>
      </c>
      <c r="BE96">
        <f t="shared" si="24"/>
        <v>0.97965427431882734</v>
      </c>
      <c r="BF96">
        <f t="shared" si="25"/>
        <v>88.686380558819039</v>
      </c>
      <c r="BG96">
        <f t="shared" si="26"/>
        <v>413.13592362813409</v>
      </c>
      <c r="BH96">
        <f t="shared" si="27"/>
        <v>-2.5239971568500573E-3</v>
      </c>
    </row>
    <row r="97" spans="1:60" x14ac:dyDescent="0.25">
      <c r="A97" s="1">
        <v>28</v>
      </c>
      <c r="B97" s="1" t="s">
        <v>159</v>
      </c>
      <c r="C97" s="1">
        <v>5009.4999994300306</v>
      </c>
      <c r="D97" s="1">
        <v>1</v>
      </c>
      <c r="E97">
        <f t="shared" si="0"/>
        <v>-1.3961214465079557</v>
      </c>
      <c r="F97">
        <f t="shared" si="1"/>
        <v>-0.24388543386003469</v>
      </c>
      <c r="G97">
        <f t="shared" si="2"/>
        <v>402.86221447175768</v>
      </c>
      <c r="H97">
        <f t="shared" si="3"/>
        <v>-0.48337651822149102</v>
      </c>
      <c r="I97">
        <f t="shared" si="4"/>
        <v>0.18414531263124134</v>
      </c>
      <c r="J97">
        <f t="shared" si="5"/>
        <v>15.63140462711749</v>
      </c>
      <c r="K97" s="1">
        <v>4.7699999809265137</v>
      </c>
      <c r="L97">
        <f t="shared" si="6"/>
        <v>2</v>
      </c>
      <c r="M97" s="1">
        <v>0.5</v>
      </c>
      <c r="N97">
        <f t="shared" si="7"/>
        <v>3.6</v>
      </c>
      <c r="O97" s="1">
        <v>15.396524429321289</v>
      </c>
      <c r="P97" s="1">
        <v>15.456042289733887</v>
      </c>
      <c r="Q97" s="1">
        <v>15.024984359741211</v>
      </c>
      <c r="R97" s="1">
        <v>411.43905639648438</v>
      </c>
      <c r="S97" s="1">
        <v>412.708251953125</v>
      </c>
      <c r="T97" s="1">
        <v>16.145734786987305</v>
      </c>
      <c r="U97" s="1">
        <v>15.767306327819824</v>
      </c>
      <c r="V97" s="1">
        <v>93.217849731445313</v>
      </c>
      <c r="W97" s="1">
        <v>91.026504516601563</v>
      </c>
      <c r="X97" s="1">
        <v>599.677734375</v>
      </c>
      <c r="Y97" s="1">
        <v>0.1213495135307312</v>
      </c>
      <c r="Z97" s="1">
        <v>0.12773633003234863</v>
      </c>
      <c r="AA97" s="1">
        <v>101.35144805908203</v>
      </c>
      <c r="AB97" s="1">
        <v>2.6872701644897461</v>
      </c>
      <c r="AC97" s="1">
        <v>0.69347459077835083</v>
      </c>
      <c r="AD97" s="1">
        <v>1.7928309738636017E-2</v>
      </c>
      <c r="AE97" s="1">
        <v>4.5363837853074074E-3</v>
      </c>
      <c r="AF97" s="1">
        <v>4.0588531643152237E-2</v>
      </c>
      <c r="AG97" s="1">
        <v>2.9253760352730751E-2</v>
      </c>
      <c r="AH97" s="1">
        <v>1</v>
      </c>
      <c r="AI97" s="1">
        <v>0</v>
      </c>
      <c r="AJ97" s="1">
        <v>2</v>
      </c>
      <c r="AK97" s="1">
        <v>0</v>
      </c>
      <c r="AL97" s="1">
        <v>1</v>
      </c>
      <c r="AM97" s="1">
        <v>0.18999999761581421</v>
      </c>
      <c r="AN97" s="1">
        <v>111115</v>
      </c>
      <c r="AO97">
        <f t="shared" si="8"/>
        <v>1.2571860309704237</v>
      </c>
      <c r="AP97">
        <f t="shared" si="9"/>
        <v>-4.8337651822149104E-4</v>
      </c>
      <c r="AQ97">
        <f t="shared" si="10"/>
        <v>288.60604228973386</v>
      </c>
      <c r="AR97">
        <f t="shared" si="11"/>
        <v>288.54652442932127</v>
      </c>
      <c r="AS97">
        <f t="shared" si="12"/>
        <v>2.4269902401599097E-2</v>
      </c>
      <c r="AT97">
        <f t="shared" si="13"/>
        <v>0.17536233738360327</v>
      </c>
      <c r="AU97">
        <f t="shared" si="14"/>
        <v>1.7821846409469078</v>
      </c>
      <c r="AV97">
        <f t="shared" si="15"/>
        <v>17.584205012127672</v>
      </c>
      <c r="AW97">
        <f t="shared" si="16"/>
        <v>1.8168986843078478</v>
      </c>
      <c r="AX97">
        <f t="shared" si="17"/>
        <v>15.456042289733887</v>
      </c>
      <c r="AY97">
        <f t="shared" si="18"/>
        <v>1.7622650656658021</v>
      </c>
      <c r="AZ97">
        <f t="shared" si="19"/>
        <v>-0.26160834041668074</v>
      </c>
      <c r="BA97">
        <f t="shared" si="20"/>
        <v>1.5980393283156664</v>
      </c>
      <c r="BB97">
        <f t="shared" si="21"/>
        <v>0.16422573735013568</v>
      </c>
      <c r="BC97">
        <f t="shared" si="22"/>
        <v>-0.16181486773083931</v>
      </c>
      <c r="BD97">
        <f t="shared" si="23"/>
        <v>40.830668805001118</v>
      </c>
      <c r="BE97">
        <f t="shared" si="24"/>
        <v>0.97614286257962779</v>
      </c>
      <c r="BF97">
        <f t="shared" si="25"/>
        <v>88.728623731089655</v>
      </c>
      <c r="BG97">
        <f t="shared" si="26"/>
        <v>413.2317974955655</v>
      </c>
      <c r="BH97">
        <f t="shared" si="27"/>
        <v>-2.9977348127823672E-3</v>
      </c>
    </row>
    <row r="98" spans="1:60" x14ac:dyDescent="0.25">
      <c r="A98" s="1">
        <v>29</v>
      </c>
      <c r="B98" s="1" t="s">
        <v>160</v>
      </c>
      <c r="C98" s="1">
        <v>5014.4999993182719</v>
      </c>
      <c r="D98" s="1">
        <v>1</v>
      </c>
      <c r="E98">
        <f t="shared" si="0"/>
        <v>-1.9651100633808349</v>
      </c>
      <c r="F98">
        <f t="shared" si="1"/>
        <v>-0.24093630636585217</v>
      </c>
      <c r="G98">
        <f t="shared" si="2"/>
        <v>399.15473134634692</v>
      </c>
      <c r="H98">
        <f t="shared" si="3"/>
        <v>-0.47582580739441505</v>
      </c>
      <c r="I98">
        <f t="shared" si="4"/>
        <v>0.18364908771876354</v>
      </c>
      <c r="J98">
        <f t="shared" si="5"/>
        <v>15.628719050022525</v>
      </c>
      <c r="K98" s="1">
        <v>4.7699999809265137</v>
      </c>
      <c r="L98">
        <f t="shared" si="6"/>
        <v>2</v>
      </c>
      <c r="M98" s="1">
        <v>0.5</v>
      </c>
      <c r="N98">
        <f t="shared" si="7"/>
        <v>3.6</v>
      </c>
      <c r="O98" s="1">
        <v>15.396525382995605</v>
      </c>
      <c r="P98" s="1">
        <v>15.45616626739502</v>
      </c>
      <c r="Q98" s="1">
        <v>15.025452613830566</v>
      </c>
      <c r="R98" s="1">
        <v>410.94656372070313</v>
      </c>
      <c r="S98" s="1">
        <v>412.66583251953125</v>
      </c>
      <c r="T98" s="1">
        <v>16.141677856445313</v>
      </c>
      <c r="U98" s="1">
        <v>15.769165992736816</v>
      </c>
      <c r="V98" s="1">
        <v>93.194694519042969</v>
      </c>
      <c r="W98" s="1">
        <v>91.037162780761719</v>
      </c>
      <c r="X98" s="1">
        <v>599.68505859375</v>
      </c>
      <c r="Y98" s="1">
        <v>0.13245835900306702</v>
      </c>
      <c r="Z98" s="1">
        <v>0.13942985236644745</v>
      </c>
      <c r="AA98" s="1">
        <v>101.35152435302734</v>
      </c>
      <c r="AB98" s="1">
        <v>2.6872701644897461</v>
      </c>
      <c r="AC98" s="1">
        <v>0.69347459077835083</v>
      </c>
      <c r="AD98" s="1">
        <v>1.7928309738636017E-2</v>
      </c>
      <c r="AE98" s="1">
        <v>4.5363837853074074E-3</v>
      </c>
      <c r="AF98" s="1">
        <v>4.0588531643152237E-2</v>
      </c>
      <c r="AG98" s="1">
        <v>2.9253760352730751E-2</v>
      </c>
      <c r="AH98" s="1">
        <v>1</v>
      </c>
      <c r="AI98" s="1">
        <v>0</v>
      </c>
      <c r="AJ98" s="1">
        <v>2</v>
      </c>
      <c r="AK98" s="1">
        <v>0</v>
      </c>
      <c r="AL98" s="1">
        <v>1</v>
      </c>
      <c r="AM98" s="1">
        <v>0.18999999761581421</v>
      </c>
      <c r="AN98" s="1">
        <v>111115</v>
      </c>
      <c r="AO98">
        <f t="shared" si="8"/>
        <v>1.2572013857267741</v>
      </c>
      <c r="AP98">
        <f t="shared" si="9"/>
        <v>-4.7582580739441503E-4</v>
      </c>
      <c r="AQ98">
        <f t="shared" si="10"/>
        <v>288.606166267395</v>
      </c>
      <c r="AR98">
        <f t="shared" si="11"/>
        <v>288.54652538299558</v>
      </c>
      <c r="AS98">
        <f t="shared" si="12"/>
        <v>2.6491671617198342E-2</v>
      </c>
      <c r="AT98">
        <f t="shared" si="13"/>
        <v>0.17255278262750601</v>
      </c>
      <c r="AU98">
        <f t="shared" si="14"/>
        <v>1.7818780988585596</v>
      </c>
      <c r="AV98">
        <f t="shared" si="15"/>
        <v>17.581167231900004</v>
      </c>
      <c r="AW98">
        <f t="shared" si="16"/>
        <v>1.8120012391631874</v>
      </c>
      <c r="AX98">
        <f t="shared" si="17"/>
        <v>15.45616626739502</v>
      </c>
      <c r="AY98">
        <f t="shared" si="18"/>
        <v>1.7622790790357086</v>
      </c>
      <c r="AZ98">
        <f t="shared" si="19"/>
        <v>-0.25821799823589098</v>
      </c>
      <c r="BA98">
        <f t="shared" si="20"/>
        <v>1.5982290111397961</v>
      </c>
      <c r="BB98">
        <f t="shared" si="21"/>
        <v>0.16405006789591248</v>
      </c>
      <c r="BC98">
        <f t="shared" si="22"/>
        <v>-0.15973921173018671</v>
      </c>
      <c r="BD98">
        <f t="shared" si="23"/>
        <v>40.454940474675368</v>
      </c>
      <c r="BE98">
        <f t="shared" si="24"/>
        <v>0.96725897782549064</v>
      </c>
      <c r="BF98">
        <f t="shared" si="25"/>
        <v>88.766940997240823</v>
      </c>
      <c r="BG98">
        <f t="shared" si="26"/>
        <v>413.40274879329905</v>
      </c>
      <c r="BH98">
        <f t="shared" si="27"/>
        <v>-4.2195367485674115E-3</v>
      </c>
    </row>
    <row r="99" spans="1:60" x14ac:dyDescent="0.25">
      <c r="A99" s="1" t="s">
        <v>9</v>
      </c>
      <c r="B99" s="1" t="s">
        <v>161</v>
      </c>
    </row>
    <row r="100" spans="1:60" x14ac:dyDescent="0.25">
      <c r="A100" s="1" t="s">
        <v>9</v>
      </c>
      <c r="B100" s="1" t="s">
        <v>162</v>
      </c>
    </row>
    <row r="101" spans="1:60" x14ac:dyDescent="0.25">
      <c r="A101" s="1" t="s">
        <v>9</v>
      </c>
      <c r="B101" s="1" t="s">
        <v>163</v>
      </c>
    </row>
    <row r="102" spans="1:60" x14ac:dyDescent="0.25">
      <c r="A102" s="1" t="s">
        <v>9</v>
      </c>
      <c r="B102" s="1" t="s">
        <v>164</v>
      </c>
    </row>
    <row r="103" spans="1:60" x14ac:dyDescent="0.25">
      <c r="A103" s="1" t="s">
        <v>9</v>
      </c>
      <c r="B103" s="1" t="s">
        <v>165</v>
      </c>
    </row>
    <row r="104" spans="1:60" x14ac:dyDescent="0.25">
      <c r="A104" s="1" t="s">
        <v>9</v>
      </c>
      <c r="B104" s="1" t="s">
        <v>166</v>
      </c>
    </row>
    <row r="105" spans="1:60" x14ac:dyDescent="0.25">
      <c r="A105" s="1" t="s">
        <v>9</v>
      </c>
      <c r="B105" s="1" t="s">
        <v>167</v>
      </c>
    </row>
    <row r="106" spans="1:60" x14ac:dyDescent="0.25">
      <c r="A106" s="1" t="s">
        <v>9</v>
      </c>
      <c r="B106" s="1" t="s">
        <v>168</v>
      </c>
    </row>
    <row r="107" spans="1:60" x14ac:dyDescent="0.25">
      <c r="A107" s="1" t="s">
        <v>9</v>
      </c>
      <c r="B107" s="1" t="s">
        <v>169</v>
      </c>
    </row>
    <row r="108" spans="1:60" x14ac:dyDescent="0.25">
      <c r="A108" s="1">
        <v>30</v>
      </c>
      <c r="B108" s="1" t="s">
        <v>170</v>
      </c>
      <c r="C108" s="1">
        <v>5304.4999998994172</v>
      </c>
      <c r="D108" s="1">
        <v>1</v>
      </c>
      <c r="E108">
        <f>(R108-S108*(1000-T108)/(1000-U108))*AO108</f>
        <v>-0.92463599560397891</v>
      </c>
      <c r="F108">
        <f>IF(AZ108&lt;&gt;0,1/(1/AZ108-1/N108),0)</f>
        <v>-5.7680117922592505E-2</v>
      </c>
      <c r="G108">
        <f>((BC108-AP108/2)*S108-E108)/(BC108+AP108/2)</f>
        <v>386.80634912819079</v>
      </c>
      <c r="H108">
        <f>AP108*1000</f>
        <v>-9.1942329291804265E-2</v>
      </c>
      <c r="I108">
        <f>(AU108-BA108)</f>
        <v>0.15635225240902639</v>
      </c>
      <c r="J108">
        <f>(P108+AT108*D108)</f>
        <v>15.326655998372015</v>
      </c>
      <c r="K108" s="1">
        <v>19.260000228881836</v>
      </c>
      <c r="L108">
        <f>(K108*AI108+AJ108)</f>
        <v>2</v>
      </c>
      <c r="M108" s="1">
        <v>0.5</v>
      </c>
      <c r="N108">
        <f>L108*(M108+1)*(M108+1)/(M108*M108+1)</f>
        <v>3.6</v>
      </c>
      <c r="O108" s="1">
        <v>15.348052024841309</v>
      </c>
      <c r="P108" s="1">
        <v>15.286801338195801</v>
      </c>
      <c r="Q108" s="1">
        <v>15.024528503417969</v>
      </c>
      <c r="R108" s="1">
        <v>410.01779174804688</v>
      </c>
      <c r="S108" s="1">
        <v>413.10919189453125</v>
      </c>
      <c r="T108" s="1">
        <v>15.991387367248535</v>
      </c>
      <c r="U108" s="1">
        <v>15.70075511932373</v>
      </c>
      <c r="V108" s="1">
        <v>92.577201843261719</v>
      </c>
      <c r="W108" s="1">
        <v>90.926467895507813</v>
      </c>
      <c r="X108" s="1">
        <v>599.7291259765625</v>
      </c>
      <c r="Y108" s="1">
        <v>0.1059056892991066</v>
      </c>
      <c r="Z108" s="1">
        <v>0.11147967725992203</v>
      </c>
      <c r="AA108" s="1">
        <v>101.35444641113281</v>
      </c>
      <c r="AB108" s="1">
        <v>3.931485652923584</v>
      </c>
      <c r="AC108" s="1">
        <v>0.77268701791763306</v>
      </c>
      <c r="AD108" s="1">
        <v>0.23284780979156494</v>
      </c>
      <c r="AE108" s="1">
        <v>3.6901645362377167E-3</v>
      </c>
      <c r="AF108" s="1">
        <v>0.32107779383659363</v>
      </c>
      <c r="AG108" s="1">
        <v>2.216423861682415E-2</v>
      </c>
      <c r="AH108" s="1">
        <v>0.66666668653488159</v>
      </c>
      <c r="AI108" s="1">
        <v>0</v>
      </c>
      <c r="AJ108" s="1">
        <v>2</v>
      </c>
      <c r="AK108" s="1">
        <v>0</v>
      </c>
      <c r="AL108" s="1">
        <v>1</v>
      </c>
      <c r="AM108" s="1">
        <v>0.18999999761581421</v>
      </c>
      <c r="AN108" s="1">
        <v>111115</v>
      </c>
      <c r="AO108">
        <f>X108*0.000001/(K108*0.0001)</f>
        <v>0.31138583533203851</v>
      </c>
      <c r="AP108">
        <f>(U108-T108)/(1000-U108)*AO108</f>
        <v>-9.1942329291804268E-5</v>
      </c>
      <c r="AQ108">
        <f>(P108+273.15)</f>
        <v>288.43680133819578</v>
      </c>
      <c r="AR108">
        <f>(O108+273.15)</f>
        <v>288.49805202484129</v>
      </c>
      <c r="AS108">
        <f>(Y108*AK108+Z108*AL108)*AM108</f>
        <v>2.1181138413596923E-2</v>
      </c>
      <c r="AT108">
        <f>((AS108+0.00000010773*(AR108^4-AQ108^4))-AP108*44100)/(L108*0.92*2*29.3+0.00000043092*AQ108^3)</f>
        <v>3.9854660176214737E-2</v>
      </c>
      <c r="AU108">
        <f>0.61365*EXP(17.502*J108/(240.97+J108))</f>
        <v>1.7476935957648425</v>
      </c>
      <c r="AV108">
        <f>AU108*1000/AA108</f>
        <v>17.243383567757075</v>
      </c>
      <c r="AW108">
        <f>(AV108-U108)</f>
        <v>1.5426284484333443</v>
      </c>
      <c r="AX108">
        <f>IF(D108,P108,(O108+P108)/2)</f>
        <v>15.286801338195801</v>
      </c>
      <c r="AY108">
        <f>0.61365*EXP(17.502*AX108/(240.97+AX108))</f>
        <v>1.743226542738477</v>
      </c>
      <c r="AZ108">
        <f>IF(AW108&lt;&gt;0,(1000-(AV108+U108)/2)/AW108*AP108,0)</f>
        <v>-5.8619331803416011E-2</v>
      </c>
      <c r="BA108">
        <f>U108*AA108/1000</f>
        <v>1.5913413433558161</v>
      </c>
      <c r="BB108">
        <f>(AY108-BA108)</f>
        <v>0.15188519938266087</v>
      </c>
      <c r="BC108">
        <f>1/(1.6/F108+1.37/N108)</f>
        <v>-3.6551526129086583E-2</v>
      </c>
      <c r="BD108">
        <f>G108*AA108*0.001</f>
        <v>39.204543384199141</v>
      </c>
      <c r="BE108">
        <f>G108/S108</f>
        <v>0.93632956302493575</v>
      </c>
      <c r="BF108">
        <f>(1-AP108*AA108/AU108/F108)*100</f>
        <v>90.755852348723622</v>
      </c>
      <c r="BG108">
        <f>(S108-E108/(N108/1.35))</f>
        <v>413.45593039288275</v>
      </c>
      <c r="BH108">
        <f>E108*BF108/100/BG108</f>
        <v>-2.0296269015565751E-3</v>
      </c>
    </row>
    <row r="109" spans="1:60" x14ac:dyDescent="0.25">
      <c r="A109" s="1">
        <v>31</v>
      </c>
      <c r="B109" s="1" t="s">
        <v>171</v>
      </c>
      <c r="C109" s="1">
        <v>5309.4999997876585</v>
      </c>
      <c r="D109" s="1">
        <v>1</v>
      </c>
      <c r="E109">
        <f>(R109-S109*(1000-T109)/(1000-U109))*AO109</f>
        <v>-0.69237292420160856</v>
      </c>
      <c r="F109">
        <f>IF(AZ109&lt;&gt;0,1/(1/AZ109-1/N109),0)</f>
        <v>-6.4275625799993075E-2</v>
      </c>
      <c r="G109">
        <f>((BC109-AP109/2)*S109-E109)/(BC109+AP109/2)</f>
        <v>395.06705014447033</v>
      </c>
      <c r="H109">
        <f>AP109*1000</f>
        <v>-0.10285681550945648</v>
      </c>
      <c r="I109">
        <f>(AU109-BA109)</f>
        <v>0.15667151340340535</v>
      </c>
      <c r="J109">
        <f>(P109+AT109*D109)</f>
        <v>15.333516529258254</v>
      </c>
      <c r="K109" s="1">
        <v>19.260000228881836</v>
      </c>
      <c r="L109">
        <f>(K109*AI109+AJ109)</f>
        <v>2</v>
      </c>
      <c r="M109" s="1">
        <v>0.5</v>
      </c>
      <c r="N109">
        <f>L109*(M109+1)*(M109+1)/(M109*M109+1)</f>
        <v>3.6</v>
      </c>
      <c r="O109" s="1">
        <v>15.348692893981934</v>
      </c>
      <c r="P109" s="1">
        <v>15.289768218994141</v>
      </c>
      <c r="Q109" s="1">
        <v>15.021448135375977</v>
      </c>
      <c r="R109" s="1">
        <v>410.69732666015625</v>
      </c>
      <c r="S109" s="1">
        <v>413.05740356445313</v>
      </c>
      <c r="T109" s="1">
        <v>16.030330657958984</v>
      </c>
      <c r="U109" s="1">
        <v>15.705183029174805</v>
      </c>
      <c r="V109" s="1">
        <v>92.810409545898438</v>
      </c>
      <c r="W109" s="1">
        <v>90.947166442871094</v>
      </c>
      <c r="X109" s="1">
        <v>599.69989013671875</v>
      </c>
      <c r="Y109" s="1">
        <v>0.12003438919782639</v>
      </c>
      <c r="Z109" s="1">
        <v>0.12635199725627899</v>
      </c>
      <c r="AA109" s="1">
        <v>101.35456848144531</v>
      </c>
      <c r="AB109" s="1">
        <v>3.931485652923584</v>
      </c>
      <c r="AC109" s="1">
        <v>0.77268701791763306</v>
      </c>
      <c r="AD109" s="1">
        <v>0.23284780979156494</v>
      </c>
      <c r="AE109" s="1">
        <v>3.6901645362377167E-3</v>
      </c>
      <c r="AF109" s="1">
        <v>0.32107779383659363</v>
      </c>
      <c r="AG109" s="1">
        <v>2.216423861682415E-2</v>
      </c>
      <c r="AH109" s="1">
        <v>0.3333333432674408</v>
      </c>
      <c r="AI109" s="1">
        <v>0</v>
      </c>
      <c r="AJ109" s="1">
        <v>2</v>
      </c>
      <c r="AK109" s="1">
        <v>0</v>
      </c>
      <c r="AL109" s="1">
        <v>1</v>
      </c>
      <c r="AM109" s="1">
        <v>0.18999999761581421</v>
      </c>
      <c r="AN109" s="1">
        <v>111115</v>
      </c>
      <c r="AO109">
        <f>X109*0.000001/(K109*0.0001)</f>
        <v>0.31137065576843714</v>
      </c>
      <c r="AP109">
        <f>(U109-T109)/(1000-U109)*AO109</f>
        <v>-1.0285681550945648E-4</v>
      </c>
      <c r="AQ109">
        <f>(P109+273.15)</f>
        <v>288.43976821899412</v>
      </c>
      <c r="AR109">
        <f>(O109+273.15)</f>
        <v>288.49869289398191</v>
      </c>
      <c r="AS109">
        <f>(Y109*AK109+Z109*AL109)*AM109</f>
        <v>2.4006879177446372E-2</v>
      </c>
      <c r="AT109">
        <f>((AS109+0.00000010773*(AR109^4-AQ109^4))-AP109*44100)/(L109*0.92*2*29.3+0.00000043092*AQ109^3)</f>
        <v>4.3748310264113584E-2</v>
      </c>
      <c r="AU109">
        <f>0.61365*EXP(17.502*J109/(240.97+J109))</f>
        <v>1.7484635622475357</v>
      </c>
      <c r="AV109">
        <f>AU109*1000/AA109</f>
        <v>17.250959561508289</v>
      </c>
      <c r="AW109">
        <f>(AV109-U109)</f>
        <v>1.545776532333484</v>
      </c>
      <c r="AX109">
        <f>IF(D109,P109,(O109+P109)/2)</f>
        <v>15.289768218994141</v>
      </c>
      <c r="AY109">
        <f>0.61365*EXP(17.502*AX109/(240.97+AX109))</f>
        <v>1.7435587354746418</v>
      </c>
      <c r="AZ109">
        <f>IF(AW109&lt;&gt;0,(1000-(AV109+U109)/2)/AW109*AP109,0)</f>
        <v>-6.5444086809603161E-2</v>
      </c>
      <c r="BA109">
        <f>U109*AA109/1000</f>
        <v>1.5917920488441304</v>
      </c>
      <c r="BB109">
        <f>(AY109-BA109)</f>
        <v>0.1517666866305114</v>
      </c>
      <c r="BC109">
        <f>1/(1.6/F109+1.37/N109)</f>
        <v>-4.0795945526467564E-2</v>
      </c>
      <c r="BD109">
        <f>G109*AA109*0.001</f>
        <v>40.041850388630309</v>
      </c>
      <c r="BE109">
        <f>G109/S109</f>
        <v>0.95644587588859042</v>
      </c>
      <c r="BF109">
        <f>(1-AP109*AA109/AU109/F109)*100</f>
        <v>90.723727384377852</v>
      </c>
      <c r="BG109">
        <f>(S109-E109/(N109/1.35))</f>
        <v>413.31704341102875</v>
      </c>
      <c r="BH109">
        <f>E109*BF109/100/BG109</f>
        <v>-1.5197692286094372E-3</v>
      </c>
    </row>
    <row r="110" spans="1:60" x14ac:dyDescent="0.25">
      <c r="A110" s="1">
        <v>32</v>
      </c>
      <c r="B110" s="1" t="s">
        <v>172</v>
      </c>
      <c r="C110" s="1">
        <v>5314.9999996647239</v>
      </c>
      <c r="D110" s="1">
        <v>1</v>
      </c>
      <c r="E110">
        <f>(R110-S110*(1000-T110)/(1000-U110))*AO110</f>
        <v>-0.3665882851906262</v>
      </c>
      <c r="F110">
        <f>IF(AZ110&lt;&gt;0,1/(1/AZ110-1/N110),0)</f>
        <v>-6.6215333282970121E-2</v>
      </c>
      <c r="G110">
        <f>((BC110-AP110/2)*S110-E110)/(BC110+AP110/2)</f>
        <v>403.4761253733688</v>
      </c>
      <c r="H110">
        <f>AP110*1000</f>
        <v>-0.10606843354673091</v>
      </c>
      <c r="I110">
        <f>(AU110-BA110)</f>
        <v>0.1567439131259476</v>
      </c>
      <c r="J110">
        <f>(P110+AT110*D110)</f>
        <v>15.339405588572543</v>
      </c>
      <c r="K110" s="1">
        <v>19.260000228881836</v>
      </c>
      <c r="L110">
        <f>(K110*AI110+AJ110)</f>
        <v>2</v>
      </c>
      <c r="M110" s="1">
        <v>0.5</v>
      </c>
      <c r="N110">
        <f>L110*(M110+1)*(M110+1)/(M110*M110+1)</f>
        <v>3.6</v>
      </c>
      <c r="O110" s="1">
        <v>15.34971809387207</v>
      </c>
      <c r="P110" s="1">
        <v>15.294879913330078</v>
      </c>
      <c r="Q110" s="1">
        <v>15.022249221801758</v>
      </c>
      <c r="R110" s="1">
        <v>411.90670776367188</v>
      </c>
      <c r="S110" s="1">
        <v>413.22482299804688</v>
      </c>
      <c r="T110" s="1">
        <v>16.046262741088867</v>
      </c>
      <c r="U110" s="1">
        <v>15.71096134185791</v>
      </c>
      <c r="V110" s="1">
        <v>92.902503967285156</v>
      </c>
      <c r="W110" s="1">
        <v>90.975990295410156</v>
      </c>
      <c r="X110" s="1">
        <v>599.69403076171875</v>
      </c>
      <c r="Y110" s="1">
        <v>8.2547858357429504E-2</v>
      </c>
      <c r="Z110" s="1">
        <v>8.6892478168010712E-2</v>
      </c>
      <c r="AA110" s="1">
        <v>101.35476684570313</v>
      </c>
      <c r="AB110" s="1">
        <v>3.931485652923584</v>
      </c>
      <c r="AC110" s="1">
        <v>0.77268701791763306</v>
      </c>
      <c r="AD110" s="1">
        <v>0.23284780979156494</v>
      </c>
      <c r="AE110" s="1">
        <v>3.6901645362377167E-3</v>
      </c>
      <c r="AF110" s="1">
        <v>0.32107779383659363</v>
      </c>
      <c r="AG110" s="1">
        <v>2.216423861682415E-2</v>
      </c>
      <c r="AH110" s="1">
        <v>0.66666668653488159</v>
      </c>
      <c r="AI110" s="1">
        <v>0</v>
      </c>
      <c r="AJ110" s="1">
        <v>2</v>
      </c>
      <c r="AK110" s="1">
        <v>0</v>
      </c>
      <c r="AL110" s="1">
        <v>1</v>
      </c>
      <c r="AM110" s="1">
        <v>0.18999999761581421</v>
      </c>
      <c r="AN110" s="1">
        <v>111115</v>
      </c>
      <c r="AO110">
        <f>X110*0.000001/(K110*0.0001)</f>
        <v>0.31136761351769449</v>
      </c>
      <c r="AP110">
        <f>(U110-T110)/(1000-U110)*AO110</f>
        <v>-1.0606843354673092E-4</v>
      </c>
      <c r="AQ110">
        <f>(P110+273.15)</f>
        <v>288.44487991333006</v>
      </c>
      <c r="AR110">
        <f>(O110+273.15)</f>
        <v>288.49971809387205</v>
      </c>
      <c r="AS110">
        <f>(Y110*AK110+Z110*AL110)*AM110</f>
        <v>1.6509570644754223E-2</v>
      </c>
      <c r="AT110">
        <f>((AS110+0.00000010773*(AR110^4-AQ110^4))-AP110*44100)/(L110*0.92*2*29.3+0.00000043092*AQ110^3)</f>
        <v>4.452567524246439E-2</v>
      </c>
      <c r="AU110">
        <f>0.61365*EXP(17.502*J110/(240.97+J110))</f>
        <v>1.7491247368518112</v>
      </c>
      <c r="AV110">
        <f>AU110*1000/AA110</f>
        <v>17.257449168765607</v>
      </c>
      <c r="AW110">
        <f>(AV110-U110)</f>
        <v>1.5464878269076969</v>
      </c>
      <c r="AX110">
        <f>IF(D110,P110,(O110+P110)/2)</f>
        <v>15.294879913330078</v>
      </c>
      <c r="AY110">
        <f>0.61365*EXP(17.502*AX110/(240.97+AX110))</f>
        <v>1.7441312069897636</v>
      </c>
      <c r="AZ110">
        <f>IF(AW110&lt;&gt;0,(1000-(AV110+U110)/2)/AW110*AP110,0)</f>
        <v>-6.7456062635573286E-2</v>
      </c>
      <c r="BA110">
        <f>U110*AA110/1000</f>
        <v>1.5923808237258636</v>
      </c>
      <c r="BB110">
        <f>(AY110-BA110)</f>
        <v>0.1517503832639</v>
      </c>
      <c r="BC110">
        <f>1/(1.6/F110+1.37/N110)</f>
        <v>-4.2046783694258308E-2</v>
      </c>
      <c r="BD110">
        <f>G110*AA110*0.001</f>
        <v>40.894228615025483</v>
      </c>
      <c r="BE110">
        <f>G110/S110</f>
        <v>0.9764082478057613</v>
      </c>
      <c r="BF110">
        <f>(1-AP110*AA110/AU110/F110)*100</f>
        <v>90.717798693294441</v>
      </c>
      <c r="BG110">
        <f>(S110-E110/(N110/1.35))</f>
        <v>413.36229360499334</v>
      </c>
      <c r="BH110">
        <f>E110*BF110/100/BG110</f>
        <v>-8.0452626603196074E-4</v>
      </c>
    </row>
    <row r="111" spans="1:60" x14ac:dyDescent="0.25">
      <c r="A111" s="1">
        <v>33</v>
      </c>
      <c r="B111" s="1" t="s">
        <v>173</v>
      </c>
      <c r="C111" s="1">
        <v>5319.9999995529652</v>
      </c>
      <c r="D111" s="1">
        <v>1</v>
      </c>
      <c r="E111">
        <f>(R111-S111*(1000-T111)/(1000-U111))*AO111</f>
        <v>-0.18065326954911853</v>
      </c>
      <c r="F111">
        <f>IF(AZ111&lt;&gt;0,1/(1/AZ111-1/N111),0)</f>
        <v>-6.6165382375086026E-2</v>
      </c>
      <c r="G111">
        <f>((BC111-AP111/2)*S111-E111)/(BC111+AP111/2)</f>
        <v>408.21031081259986</v>
      </c>
      <c r="H111">
        <f>AP111*1000</f>
        <v>-0.10592661351576378</v>
      </c>
      <c r="I111">
        <f>(AU111-BA111)</f>
        <v>0.15665467940795841</v>
      </c>
      <c r="J111">
        <f>(P111+AT111*D111)</f>
        <v>15.340219185854993</v>
      </c>
      <c r="K111" s="1">
        <v>19.260000228881836</v>
      </c>
      <c r="L111">
        <f>(K111*AI111+AJ111)</f>
        <v>2</v>
      </c>
      <c r="M111" s="1">
        <v>0.5</v>
      </c>
      <c r="N111">
        <f>L111*(M111+1)*(M111+1)/(M111*M111+1)</f>
        <v>3.6</v>
      </c>
      <c r="O111" s="1">
        <v>15.350868225097656</v>
      </c>
      <c r="P111" s="1">
        <v>15.295642852783203</v>
      </c>
      <c r="Q111" s="1">
        <v>15.026040077209473</v>
      </c>
      <c r="R111" s="1">
        <v>412.8250732421875</v>
      </c>
      <c r="S111" s="1">
        <v>413.54598999023438</v>
      </c>
      <c r="T111" s="1">
        <v>16.047595977783203</v>
      </c>
      <c r="U111" s="1">
        <v>15.712726593017578</v>
      </c>
      <c r="V111" s="1">
        <v>92.91815185546875</v>
      </c>
      <c r="W111" s="1">
        <v>90.98028564453125</v>
      </c>
      <c r="X111" s="1">
        <v>599.66375732421875</v>
      </c>
      <c r="Y111" s="1">
        <v>0.12371258437633514</v>
      </c>
      <c r="Z111" s="1">
        <v>0.13022378087043762</v>
      </c>
      <c r="AA111" s="1">
        <v>101.35487365722656</v>
      </c>
      <c r="AB111" s="1">
        <v>3.931485652923584</v>
      </c>
      <c r="AC111" s="1">
        <v>0.77268701791763306</v>
      </c>
      <c r="AD111" s="1">
        <v>0.23284780979156494</v>
      </c>
      <c r="AE111" s="1">
        <v>3.6901645362377167E-3</v>
      </c>
      <c r="AF111" s="1">
        <v>0.32107779383659363</v>
      </c>
      <c r="AG111" s="1">
        <v>2.216423861682415E-2</v>
      </c>
      <c r="AH111" s="1">
        <v>0.66666668653488159</v>
      </c>
      <c r="AI111" s="1">
        <v>0</v>
      </c>
      <c r="AJ111" s="1">
        <v>2</v>
      </c>
      <c r="AK111" s="1">
        <v>0</v>
      </c>
      <c r="AL111" s="1">
        <v>1</v>
      </c>
      <c r="AM111" s="1">
        <v>0.18999999761581421</v>
      </c>
      <c r="AN111" s="1">
        <v>111115</v>
      </c>
      <c r="AO111">
        <f>X111*0.000001/(K111*0.0001)</f>
        <v>0.3113518952221907</v>
      </c>
      <c r="AP111">
        <f>(U111-T111)/(1000-U111)*AO111</f>
        <v>-1.0592661351576379E-4</v>
      </c>
      <c r="AQ111">
        <f>(P111+273.15)</f>
        <v>288.44564285278318</v>
      </c>
      <c r="AR111">
        <f>(O111+273.15)</f>
        <v>288.50086822509763</v>
      </c>
      <c r="AS111">
        <f>(Y111*AK111+Z111*AL111)*AM111</f>
        <v>2.474251805490546E-2</v>
      </c>
      <c r="AT111">
        <f>((AS111+0.00000010773*(AR111^4-AQ111^4))-AP111*44100)/(L111*0.92*2*29.3+0.00000043092*AQ111^3)</f>
        <v>4.4576333071790292E-2</v>
      </c>
      <c r="AU111">
        <f>0.61365*EXP(17.502*J111/(240.97+J111))</f>
        <v>1.749216098053799</v>
      </c>
      <c r="AV111">
        <f>AU111*1000/AA111</f>
        <v>17.258332381425454</v>
      </c>
      <c r="AW111">
        <f>(AV111-U111)</f>
        <v>1.545605788407876</v>
      </c>
      <c r="AX111">
        <f>IF(D111,P111,(O111+P111)/2)</f>
        <v>15.295642852783203</v>
      </c>
      <c r="AY111">
        <f>0.61365*EXP(17.502*AX111/(240.97+AX111))</f>
        <v>1.744216664659499</v>
      </c>
      <c r="AZ111">
        <f>IF(AW111&lt;&gt;0,(1000-(AV111+U111)/2)/AW111*AP111,0)</f>
        <v>-6.7404222982681783E-2</v>
      </c>
      <c r="BA111">
        <f>U111*AA111/1000</f>
        <v>1.5925614186458406</v>
      </c>
      <c r="BB111">
        <f>(AY111-BA111)</f>
        <v>0.15165524601365843</v>
      </c>
      <c r="BC111">
        <f>1/(1.6/F111+1.37/N111)</f>
        <v>-4.2014557683384413E-2</v>
      </c>
      <c r="BD111">
        <f>G111*AA111*0.001</f>
        <v>41.374104477988247</v>
      </c>
      <c r="BE111">
        <f>G111/S111</f>
        <v>0.98709773687381053</v>
      </c>
      <c r="BF111">
        <f>(1-AP111*AA111/AU111/F111)*100</f>
        <v>90.723686179852365</v>
      </c>
      <c r="BG111">
        <f>(S111-E111/(N111/1.35))</f>
        <v>413.61373496631529</v>
      </c>
      <c r="BH111">
        <f>E111*BF111/100/BG111</f>
        <v>-3.9625208614683146E-4</v>
      </c>
    </row>
    <row r="112" spans="1:60" x14ac:dyDescent="0.25">
      <c r="A112" s="1">
        <v>34</v>
      </c>
      <c r="B112" s="1" t="s">
        <v>174</v>
      </c>
      <c r="C112" s="1">
        <v>5324.9999994412065</v>
      </c>
      <c r="D112" s="1">
        <v>1</v>
      </c>
      <c r="E112">
        <f>(R112-S112*(1000-T112)/(1000-U112))*AO112</f>
        <v>-0.23453100371676433</v>
      </c>
      <c r="F112">
        <f>IF(AZ112&lt;&gt;0,1/(1/AZ112-1/N112),0)</f>
        <v>-6.4494981987747738E-2</v>
      </c>
      <c r="G112">
        <f>((BC112-AP112/2)*S112-E112)/(BC112+AP112/2)</f>
        <v>407.09698791475762</v>
      </c>
      <c r="H112">
        <f>AP112*1000</f>
        <v>-0.10311290775075135</v>
      </c>
      <c r="I112">
        <f>(AU112-BA112)</f>
        <v>0.15651736853508136</v>
      </c>
      <c r="J112">
        <f>(P112+AT112*D112)</f>
        <v>15.338280267892214</v>
      </c>
      <c r="K112" s="1">
        <v>19.260000228881836</v>
      </c>
      <c r="L112">
        <f>(K112*AI112+AJ112)</f>
        <v>2</v>
      </c>
      <c r="M112" s="1">
        <v>0.5</v>
      </c>
      <c r="N112">
        <f>L112*(M112+1)*(M112+1)/(M112*M112+1)</f>
        <v>3.6</v>
      </c>
      <c r="O112" s="1">
        <v>15.352360725402832</v>
      </c>
      <c r="P112" s="1">
        <v>15.294492721557617</v>
      </c>
      <c r="Q112" s="1">
        <v>15.026240348815918</v>
      </c>
      <c r="R112" s="1">
        <v>412.9696044921875</v>
      </c>
      <c r="S112" s="1">
        <v>413.85992431640625</v>
      </c>
      <c r="T112" s="1">
        <v>16.03788948059082</v>
      </c>
      <c r="U112" s="1">
        <v>15.711917877197266</v>
      </c>
      <c r="V112" s="1">
        <v>92.867362976074219</v>
      </c>
      <c r="W112" s="1">
        <v>90.971328735351563</v>
      </c>
      <c r="X112" s="1">
        <v>599.66925048828125</v>
      </c>
      <c r="Y112" s="1">
        <v>0.14138020575046539</v>
      </c>
      <c r="Z112" s="1">
        <v>0.14882127940654755</v>
      </c>
      <c r="AA112" s="1">
        <v>101.35497283935547</v>
      </c>
      <c r="AB112" s="1">
        <v>3.931485652923584</v>
      </c>
      <c r="AC112" s="1">
        <v>0.77268701791763306</v>
      </c>
      <c r="AD112" s="1">
        <v>0.23284780979156494</v>
      </c>
      <c r="AE112" s="1">
        <v>3.6901645362377167E-3</v>
      </c>
      <c r="AF112" s="1">
        <v>0.32107779383659363</v>
      </c>
      <c r="AG112" s="1">
        <v>2.216423861682415E-2</v>
      </c>
      <c r="AH112" s="1">
        <v>0.66666668653488159</v>
      </c>
      <c r="AI112" s="1">
        <v>0</v>
      </c>
      <c r="AJ112" s="1">
        <v>2</v>
      </c>
      <c r="AK112" s="1">
        <v>0</v>
      </c>
      <c r="AL112" s="1">
        <v>1</v>
      </c>
      <c r="AM112" s="1">
        <v>0.18999999761581421</v>
      </c>
      <c r="AN112" s="1">
        <v>111115</v>
      </c>
      <c r="AO112">
        <f>X112*0.000001/(K112*0.0001)</f>
        <v>0.31135474733226198</v>
      </c>
      <c r="AP112">
        <f>(U112-T112)/(1000-U112)*AO112</f>
        <v>-1.0311290775075136E-4</v>
      </c>
      <c r="AQ112">
        <f>(P112+273.15)</f>
        <v>288.44449272155759</v>
      </c>
      <c r="AR112">
        <f>(O112+273.15)</f>
        <v>288.50236072540281</v>
      </c>
      <c r="AS112">
        <f>(Y112*AK112+Z112*AL112)*AM112</f>
        <v>2.8276042732426454E-2</v>
      </c>
      <c r="AT112">
        <f>((AS112+0.00000010773*(AR112^4-AQ112^4))-AP112*44100)/(L112*0.92*2*29.3+0.00000043092*AQ112^3)</f>
        <v>4.3787546334596771E-2</v>
      </c>
      <c r="AU112">
        <f>0.61365*EXP(17.502*J112/(240.97+J112))</f>
        <v>1.7489983782325937</v>
      </c>
      <c r="AV112">
        <f>AU112*1000/AA112</f>
        <v>17.256167400929627</v>
      </c>
      <c r="AW112">
        <f>(AV112-U112)</f>
        <v>1.5442495237323612</v>
      </c>
      <c r="AX112">
        <f>IF(D112,P112,(O112+P112)/2)</f>
        <v>15.294492721557617</v>
      </c>
      <c r="AY112">
        <f>0.61365*EXP(17.502*AX112/(240.97+AX112))</f>
        <v>1.7440878386293894</v>
      </c>
      <c r="AZ112">
        <f>IF(AW112&lt;&gt;0,(1000-(AV112+U112)/2)/AW112*AP112,0)</f>
        <v>-6.5671504911745324E-2</v>
      </c>
      <c r="BA112">
        <f>U112*AA112/1000</f>
        <v>1.5924810096975124</v>
      </c>
      <c r="BB112">
        <f>(AY112-BA112)</f>
        <v>0.15160682893187705</v>
      </c>
      <c r="BC112">
        <f>1/(1.6/F112+1.37/N112)</f>
        <v>-4.0937340594891389E-2</v>
      </c>
      <c r="BD112">
        <f>G112*AA112*0.001</f>
        <v>41.261304153083678</v>
      </c>
      <c r="BE112">
        <f>G112/S112</f>
        <v>0.98365887585559453</v>
      </c>
      <c r="BF112">
        <f>(1-AP112*AA112/AU112/F112)*100</f>
        <v>90.735056760432286</v>
      </c>
      <c r="BG112">
        <f>(S112-E112/(N112/1.35))</f>
        <v>413.94787344280002</v>
      </c>
      <c r="BH112">
        <f>E112*BF112/100/BG112</f>
        <v>-5.140788321325269E-4</v>
      </c>
    </row>
    <row r="113" spans="1:60" x14ac:dyDescent="0.25">
      <c r="A113" s="1" t="s">
        <v>9</v>
      </c>
      <c r="B113" s="1" t="s">
        <v>175</v>
      </c>
    </row>
    <row r="114" spans="1:60" x14ac:dyDescent="0.25">
      <c r="A114" s="1" t="s">
        <v>9</v>
      </c>
      <c r="B114" s="1" t="s">
        <v>176</v>
      </c>
    </row>
    <row r="115" spans="1:60" x14ac:dyDescent="0.25">
      <c r="A115" s="1" t="s">
        <v>9</v>
      </c>
      <c r="B115" s="1" t="s">
        <v>177</v>
      </c>
    </row>
    <row r="116" spans="1:60" x14ac:dyDescent="0.25">
      <c r="A116" s="1" t="s">
        <v>9</v>
      </c>
      <c r="B116" s="1" t="s">
        <v>178</v>
      </c>
    </row>
    <row r="117" spans="1:60" x14ac:dyDescent="0.25">
      <c r="A117" s="1" t="s">
        <v>9</v>
      </c>
      <c r="B117" s="1" t="s">
        <v>179</v>
      </c>
    </row>
    <row r="118" spans="1:60" x14ac:dyDescent="0.25">
      <c r="A118" s="1" t="s">
        <v>9</v>
      </c>
      <c r="B118" s="1" t="s">
        <v>180</v>
      </c>
    </row>
    <row r="119" spans="1:60" x14ac:dyDescent="0.25">
      <c r="A119" s="1" t="s">
        <v>9</v>
      </c>
      <c r="B119" s="1" t="s">
        <v>181</v>
      </c>
    </row>
    <row r="120" spans="1:60" x14ac:dyDescent="0.25">
      <c r="A120" s="1" t="s">
        <v>9</v>
      </c>
      <c r="B120" s="1" t="s">
        <v>182</v>
      </c>
    </row>
    <row r="121" spans="1:60" x14ac:dyDescent="0.25">
      <c r="A121" s="1" t="s">
        <v>9</v>
      </c>
      <c r="B121" s="1" t="s">
        <v>183</v>
      </c>
    </row>
    <row r="122" spans="1:60" x14ac:dyDescent="0.25">
      <c r="A122" s="1">
        <v>35</v>
      </c>
      <c r="B122" s="1" t="s">
        <v>184</v>
      </c>
      <c r="C122" s="1">
        <v>5576.4999998994172</v>
      </c>
      <c r="D122" s="1">
        <v>1</v>
      </c>
      <c r="E122">
        <f t="shared" ref="E122:E127" si="28">(R122-S122*(1000-T122)/(1000-U122))*AO122</f>
        <v>-0.86237359937546743</v>
      </c>
      <c r="F122">
        <f t="shared" ref="F122:F127" si="29">IF(AZ122&lt;&gt;0,1/(1/AZ122-1/N122),0)</f>
        <v>-0.10743581493615696</v>
      </c>
      <c r="G122">
        <f t="shared" ref="G122:G127" si="30">((BC122-AP122/2)*S122-E122)/(BC122+AP122/2)</f>
        <v>397.81856169927545</v>
      </c>
      <c r="H122">
        <f t="shared" ref="H122:H127" si="31">AP122*1000</f>
        <v>-0.24899370702421481</v>
      </c>
      <c r="I122">
        <f t="shared" ref="I122:I127" si="32">(AU122-BA122)</f>
        <v>0.22421158337626079</v>
      </c>
      <c r="J122">
        <f t="shared" ref="J122:J127" si="33">(P122+AT122*D122)</f>
        <v>15.338085752762073</v>
      </c>
      <c r="K122" s="1">
        <v>12.199999809265137</v>
      </c>
      <c r="L122">
        <f t="shared" ref="L122:L127" si="34">(K122*AI122+AJ122)</f>
        <v>2</v>
      </c>
      <c r="M122" s="1">
        <v>0.5</v>
      </c>
      <c r="N122">
        <f t="shared" ref="N122:N127" si="35">L122*(M122+1)*(M122+1)/(M122*M122+1)</f>
        <v>3.6</v>
      </c>
      <c r="O122" s="1">
        <v>15.308567047119141</v>
      </c>
      <c r="P122" s="1">
        <v>15.238921165466309</v>
      </c>
      <c r="Q122" s="1">
        <v>15.030433654785156</v>
      </c>
      <c r="R122" s="1">
        <v>409.83319091796875</v>
      </c>
      <c r="S122" s="1">
        <v>411.79611206054688</v>
      </c>
      <c r="T122" s="1">
        <v>15.542622566223145</v>
      </c>
      <c r="U122" s="1">
        <v>15.043712615966797</v>
      </c>
      <c r="V122" s="1">
        <v>90.168098449707031</v>
      </c>
      <c r="W122" s="1">
        <v>87.342193603515625</v>
      </c>
      <c r="X122" s="1">
        <v>599.71234130859375</v>
      </c>
      <c r="Y122" s="1">
        <v>8.2651905715465546E-2</v>
      </c>
      <c r="Z122" s="1">
        <v>8.7002001702785492E-2</v>
      </c>
      <c r="AA122" s="1">
        <v>101.35562896728516</v>
      </c>
      <c r="AB122" s="1">
        <v>1.2908011674880981</v>
      </c>
      <c r="AC122" s="1">
        <v>0.47338259220123291</v>
      </c>
      <c r="AD122" s="1">
        <v>1.5820968896150589E-2</v>
      </c>
      <c r="AE122" s="1">
        <v>2.7779126539826393E-3</v>
      </c>
      <c r="AF122" s="1">
        <v>5.8110512793064117E-2</v>
      </c>
      <c r="AG122" s="1">
        <v>1.5099287964403629E-2</v>
      </c>
      <c r="AH122" s="1">
        <v>0.66666668653488159</v>
      </c>
      <c r="AI122" s="1">
        <v>0</v>
      </c>
      <c r="AJ122" s="1">
        <v>2</v>
      </c>
      <c r="AK122" s="1">
        <v>0</v>
      </c>
      <c r="AL122" s="1">
        <v>1</v>
      </c>
      <c r="AM122" s="1">
        <v>0.18999999761581421</v>
      </c>
      <c r="AN122" s="1">
        <v>111115</v>
      </c>
      <c r="AO122">
        <f t="shared" ref="AO122:AO127" si="36">X122*0.000001/(K122*0.0001)</f>
        <v>0.49156750056106541</v>
      </c>
      <c r="AP122">
        <f t="shared" ref="AP122:AP127" si="37">(U122-T122)/(1000-U122)*AO122</f>
        <v>-2.4899370702421482E-4</v>
      </c>
      <c r="AQ122">
        <f t="shared" ref="AQ122:AQ127" si="38">(P122+273.15)</f>
        <v>288.38892116546629</v>
      </c>
      <c r="AR122">
        <f t="shared" ref="AR122:AR127" si="39">(O122+273.15)</f>
        <v>288.45856704711912</v>
      </c>
      <c r="AS122">
        <f t="shared" ref="AS122:AS127" si="40">(Y122*AK122+Z122*AL122)*AM122</f>
        <v>1.6530380116100307E-2</v>
      </c>
      <c r="AT122">
        <f t="shared" ref="AT122:AT127" si="41">((AS122+0.00000010773*(AR122^4-AQ122^4))-AP122*44100)/(L122*0.92*2*29.3+0.00000043092*AQ122^3)</f>
        <v>9.9164587295764398E-2</v>
      </c>
      <c r="AU122">
        <f t="shared" ref="AU122:AU127" si="42">0.61365*EXP(17.502*J122/(240.97+J122))</f>
        <v>1.7489765375706583</v>
      </c>
      <c r="AV122">
        <f t="shared" ref="AV122:AV127" si="43">AU122*1000/AA122</f>
        <v>17.25584020730788</v>
      </c>
      <c r="AW122">
        <f t="shared" ref="AW122:AW127" si="44">(AV122-U122)</f>
        <v>2.2121275913410834</v>
      </c>
      <c r="AX122">
        <f t="shared" ref="AX122:AX127" si="45">IF(D122,P122,(O122+P122)/2)</f>
        <v>15.238921165466309</v>
      </c>
      <c r="AY122">
        <f t="shared" ref="AY122:AY127" si="46">0.61365*EXP(17.502*AX122/(240.97+AX122))</f>
        <v>1.7378732271146495</v>
      </c>
      <c r="AZ122">
        <f t="shared" ref="AZ122:AZ127" si="47">IF(AW122&lt;&gt;0,(1000-(AV122+U122)/2)/AW122*AP122,0)</f>
        <v>-0.11074068027846283</v>
      </c>
      <c r="BA122">
        <f t="shared" ref="BA122:BA127" si="48">U122*AA122/1000</f>
        <v>1.5247649541943975</v>
      </c>
      <c r="BB122">
        <f t="shared" ref="BB122:BB127" si="49">(AY122-BA122)</f>
        <v>0.21310827292025203</v>
      </c>
      <c r="BC122">
        <f t="shared" ref="BC122:BC127" si="50">1/(1.6/F122+1.37/N122)</f>
        <v>-6.8908217385824158E-2</v>
      </c>
      <c r="BD122">
        <f t="shared" ref="BD122:BD127" si="51">G122*AA122*0.001</f>
        <v>40.321150535890801</v>
      </c>
      <c r="BE122">
        <f t="shared" ref="BE122:BE127" si="52">G122/S122</f>
        <v>0.96605710944833711</v>
      </c>
      <c r="BF122">
        <f t="shared" ref="BF122:BF127" si="53">(1-AP122*AA122/AU122/F122)*100</f>
        <v>86.569159916564971</v>
      </c>
      <c r="BG122">
        <f t="shared" ref="BG122:BG127" si="54">(S122-E122/(N122/1.35))</f>
        <v>412.11950216031266</v>
      </c>
      <c r="BH122">
        <f t="shared" ref="BH122:BH127" si="55">E122*BF122/100/BG122</f>
        <v>-1.8114881154815657E-3</v>
      </c>
    </row>
    <row r="123" spans="1:60" x14ac:dyDescent="0.25">
      <c r="A123" s="1">
        <v>36</v>
      </c>
      <c r="B123" s="1" t="s">
        <v>185</v>
      </c>
      <c r="C123" s="1">
        <v>5581.4999997876585</v>
      </c>
      <c r="D123" s="1">
        <v>1</v>
      </c>
      <c r="E123">
        <f t="shared" si="28"/>
        <v>-0.83716384750276596</v>
      </c>
      <c r="F123">
        <f t="shared" si="29"/>
        <v>-0.11843349815088722</v>
      </c>
      <c r="G123">
        <f t="shared" si="30"/>
        <v>399.30611491652968</v>
      </c>
      <c r="H123">
        <f t="shared" si="31"/>
        <v>-0.27568619915875625</v>
      </c>
      <c r="I123">
        <f t="shared" si="32"/>
        <v>0.22448366323003865</v>
      </c>
      <c r="J123">
        <f t="shared" si="33"/>
        <v>15.347922439441989</v>
      </c>
      <c r="K123" s="1">
        <v>12.199999809265137</v>
      </c>
      <c r="L123">
        <f t="shared" si="34"/>
        <v>2</v>
      </c>
      <c r="M123" s="1">
        <v>0.5</v>
      </c>
      <c r="N123">
        <f t="shared" si="35"/>
        <v>3.6</v>
      </c>
      <c r="O123" s="1">
        <v>15.310302734375</v>
      </c>
      <c r="P123" s="1">
        <v>15.23859691619873</v>
      </c>
      <c r="Q123" s="1">
        <v>15.029335021972656</v>
      </c>
      <c r="R123" s="1">
        <v>409.83123779296875</v>
      </c>
      <c r="S123" s="1">
        <v>411.76519775390625</v>
      </c>
      <c r="T123" s="1">
        <v>15.604331016540527</v>
      </c>
      <c r="U123" s="1">
        <v>15.051947593688965</v>
      </c>
      <c r="V123" s="1">
        <v>90.560455322265625</v>
      </c>
      <c r="W123" s="1">
        <v>87.378059387207031</v>
      </c>
      <c r="X123" s="1">
        <v>599.7186279296875</v>
      </c>
      <c r="Y123" s="1">
        <v>9.3476578593254089E-2</v>
      </c>
      <c r="Z123" s="1">
        <v>9.839639812707901E-2</v>
      </c>
      <c r="AA123" s="1">
        <v>101.35549926757813</v>
      </c>
      <c r="AB123" s="1">
        <v>1.2908011674880981</v>
      </c>
      <c r="AC123" s="1">
        <v>0.47338259220123291</v>
      </c>
      <c r="AD123" s="1">
        <v>1.5820968896150589E-2</v>
      </c>
      <c r="AE123" s="1">
        <v>2.7779126539826393E-3</v>
      </c>
      <c r="AF123" s="1">
        <v>5.8110512793064117E-2</v>
      </c>
      <c r="AG123" s="1">
        <v>1.5099287964403629E-2</v>
      </c>
      <c r="AH123" s="1">
        <v>1</v>
      </c>
      <c r="AI123" s="1">
        <v>0</v>
      </c>
      <c r="AJ123" s="1">
        <v>2</v>
      </c>
      <c r="AK123" s="1">
        <v>0</v>
      </c>
      <c r="AL123" s="1">
        <v>1</v>
      </c>
      <c r="AM123" s="1">
        <v>0.18999999761581421</v>
      </c>
      <c r="AN123" s="1">
        <v>111115</v>
      </c>
      <c r="AO123">
        <f t="shared" si="36"/>
        <v>0.49157265352925555</v>
      </c>
      <c r="AP123">
        <f t="shared" si="37"/>
        <v>-2.7568619915875625E-4</v>
      </c>
      <c r="AQ123">
        <f t="shared" si="38"/>
        <v>288.38859691619871</v>
      </c>
      <c r="AR123">
        <f t="shared" si="39"/>
        <v>288.46030273437498</v>
      </c>
      <c r="AS123">
        <f t="shared" si="40"/>
        <v>1.8695315409549718E-2</v>
      </c>
      <c r="AT123">
        <f t="shared" si="41"/>
        <v>0.10932552324325935</v>
      </c>
      <c r="AU123">
        <f t="shared" si="42"/>
        <v>1.7500813265378048</v>
      </c>
      <c r="AV123">
        <f t="shared" si="43"/>
        <v>17.266762427143661</v>
      </c>
      <c r="AW123">
        <f t="shared" si="44"/>
        <v>2.214814833454696</v>
      </c>
      <c r="AX123">
        <f t="shared" si="45"/>
        <v>15.23859691619873</v>
      </c>
      <c r="AY123">
        <f t="shared" si="46"/>
        <v>1.7378370232207012</v>
      </c>
      <c r="AZ123">
        <f t="shared" si="47"/>
        <v>-0.12246228619121519</v>
      </c>
      <c r="BA123">
        <f t="shared" si="48"/>
        <v>1.5255976633077661</v>
      </c>
      <c r="BB123">
        <f t="shared" si="49"/>
        <v>0.21223935991293508</v>
      </c>
      <c r="BC123">
        <f t="shared" si="50"/>
        <v>-7.6166475783782023E-2</v>
      </c>
      <c r="BD123">
        <f t="shared" si="51"/>
        <v>40.471870637961786</v>
      </c>
      <c r="BE123">
        <f t="shared" si="52"/>
        <v>0.96974226353917647</v>
      </c>
      <c r="BF123">
        <f t="shared" si="53"/>
        <v>86.518768852307687</v>
      </c>
      <c r="BG123">
        <f t="shared" si="54"/>
        <v>412.07913419671979</v>
      </c>
      <c r="BH123">
        <f t="shared" si="55"/>
        <v>-1.7576814597708627E-3</v>
      </c>
    </row>
    <row r="124" spans="1:60" x14ac:dyDescent="0.25">
      <c r="A124" s="1">
        <v>37</v>
      </c>
      <c r="B124" s="1" t="s">
        <v>186</v>
      </c>
      <c r="C124" s="1">
        <v>5586.4999996758997</v>
      </c>
      <c r="D124" s="1">
        <v>1</v>
      </c>
      <c r="E124">
        <f t="shared" si="28"/>
        <v>-0.79890815071793531</v>
      </c>
      <c r="F124">
        <f t="shared" si="29"/>
        <v>-0.11991205131384136</v>
      </c>
      <c r="G124">
        <f t="shared" si="30"/>
        <v>399.93005879138713</v>
      </c>
      <c r="H124">
        <f t="shared" si="31"/>
        <v>-0.27825739707571695</v>
      </c>
      <c r="I124">
        <f t="shared" si="32"/>
        <v>0.2236873933423269</v>
      </c>
      <c r="J124">
        <f t="shared" si="33"/>
        <v>15.346783683745889</v>
      </c>
      <c r="K124" s="1">
        <v>12.199999809265137</v>
      </c>
      <c r="L124">
        <f t="shared" si="34"/>
        <v>2</v>
      </c>
      <c r="M124" s="1">
        <v>0.5</v>
      </c>
      <c r="N124">
        <f t="shared" si="35"/>
        <v>3.6</v>
      </c>
      <c r="O124" s="1">
        <v>15.311585426330566</v>
      </c>
      <c r="P124" s="1">
        <v>15.2362060546875</v>
      </c>
      <c r="Q124" s="1">
        <v>15.028127670288086</v>
      </c>
      <c r="R124" s="1">
        <v>409.8914794921875</v>
      </c>
      <c r="S124" s="1">
        <v>411.74978637695313</v>
      </c>
      <c r="T124" s="1">
        <v>15.616114616394043</v>
      </c>
      <c r="U124" s="1">
        <v>15.058575630187988</v>
      </c>
      <c r="V124" s="1">
        <v>90.629180908203125</v>
      </c>
      <c r="W124" s="1">
        <v>87.408027648925781</v>
      </c>
      <c r="X124" s="1">
        <v>599.7105712890625</v>
      </c>
      <c r="Y124" s="1">
        <v>7.6238043606281281E-2</v>
      </c>
      <c r="Z124" s="1">
        <v>8.0250576138496399E-2</v>
      </c>
      <c r="AA124" s="1">
        <v>101.35527038574219</v>
      </c>
      <c r="AB124" s="1">
        <v>1.2908011674880981</v>
      </c>
      <c r="AC124" s="1">
        <v>0.47338259220123291</v>
      </c>
      <c r="AD124" s="1">
        <v>1.5820968896150589E-2</v>
      </c>
      <c r="AE124" s="1">
        <v>2.7779126539826393E-3</v>
      </c>
      <c r="AF124" s="1">
        <v>5.8110512793064117E-2</v>
      </c>
      <c r="AG124" s="1">
        <v>1.5099287964403629E-2</v>
      </c>
      <c r="AH124" s="1">
        <v>1</v>
      </c>
      <c r="AI124" s="1">
        <v>0</v>
      </c>
      <c r="AJ124" s="1">
        <v>2</v>
      </c>
      <c r="AK124" s="1">
        <v>0</v>
      </c>
      <c r="AL124" s="1">
        <v>1</v>
      </c>
      <c r="AM124" s="1">
        <v>0.18999999761581421</v>
      </c>
      <c r="AN124" s="1">
        <v>111115</v>
      </c>
      <c r="AO124">
        <f t="shared" si="36"/>
        <v>0.49156604972536128</v>
      </c>
      <c r="AP124">
        <f t="shared" si="37"/>
        <v>-2.7825739707571694E-4</v>
      </c>
      <c r="AQ124">
        <f t="shared" si="38"/>
        <v>288.38620605468748</v>
      </c>
      <c r="AR124">
        <f t="shared" si="39"/>
        <v>288.46158542633054</v>
      </c>
      <c r="AS124">
        <f t="shared" si="40"/>
        <v>1.5247609274982032E-2</v>
      </c>
      <c r="AT124">
        <f t="shared" si="41"/>
        <v>0.11057762905838919</v>
      </c>
      <c r="AU124">
        <f t="shared" si="42"/>
        <v>1.7499533979641786</v>
      </c>
      <c r="AV124">
        <f t="shared" si="43"/>
        <v>17.265539239391615</v>
      </c>
      <c r="AW124">
        <f t="shared" si="44"/>
        <v>2.2069636092036262</v>
      </c>
      <c r="AX124">
        <f t="shared" si="45"/>
        <v>15.2362060546875</v>
      </c>
      <c r="AY124">
        <f t="shared" si="46"/>
        <v>1.7375700931977167</v>
      </c>
      <c r="AZ124">
        <f t="shared" si="47"/>
        <v>-0.12404381472393616</v>
      </c>
      <c r="BA124">
        <f t="shared" si="48"/>
        <v>1.5262660046218517</v>
      </c>
      <c r="BB124">
        <f t="shared" si="49"/>
        <v>0.21130408857586502</v>
      </c>
      <c r="BC124">
        <f t="shared" si="50"/>
        <v>-7.7145272985743724E-2</v>
      </c>
      <c r="BD124">
        <f t="shared" si="51"/>
        <v>40.535019244186813</v>
      </c>
      <c r="BE124">
        <f t="shared" si="52"/>
        <v>0.97129390718190889</v>
      </c>
      <c r="BF124">
        <f t="shared" si="53"/>
        <v>86.559861659113537</v>
      </c>
      <c r="BG124">
        <f t="shared" si="54"/>
        <v>412.04937693347233</v>
      </c>
      <c r="BH124">
        <f t="shared" si="55"/>
        <v>-1.6782789363530067E-3</v>
      </c>
    </row>
    <row r="125" spans="1:60" x14ac:dyDescent="0.25">
      <c r="A125" s="1">
        <v>38</v>
      </c>
      <c r="B125" s="1" t="s">
        <v>187</v>
      </c>
      <c r="C125" s="1">
        <v>5591.499999564141</v>
      </c>
      <c r="D125" s="1">
        <v>1</v>
      </c>
      <c r="E125">
        <f t="shared" si="28"/>
        <v>-0.82888930776263869</v>
      </c>
      <c r="F125">
        <f t="shared" si="29"/>
        <v>-0.11865678737132089</v>
      </c>
      <c r="G125">
        <f t="shared" si="30"/>
        <v>399.41785703916088</v>
      </c>
      <c r="H125">
        <f t="shared" si="31"/>
        <v>-0.27392374964550587</v>
      </c>
      <c r="I125">
        <f t="shared" si="32"/>
        <v>0.22261380331101166</v>
      </c>
      <c r="J125">
        <f t="shared" si="33"/>
        <v>15.342387478613913</v>
      </c>
      <c r="K125" s="1">
        <v>12.199999809265137</v>
      </c>
      <c r="L125">
        <f t="shared" si="34"/>
        <v>2</v>
      </c>
      <c r="M125" s="1">
        <v>0.5</v>
      </c>
      <c r="N125">
        <f t="shared" si="35"/>
        <v>3.6</v>
      </c>
      <c r="O125" s="1">
        <v>15.311827659606934</v>
      </c>
      <c r="P125" s="1">
        <v>15.233166694641113</v>
      </c>
      <c r="Q125" s="1">
        <v>15.027052879333496</v>
      </c>
      <c r="R125" s="1">
        <v>409.81942749023438</v>
      </c>
      <c r="S125" s="1">
        <v>411.73516845703125</v>
      </c>
      <c r="T125" s="1">
        <v>15.613140106201172</v>
      </c>
      <c r="U125" s="1">
        <v>15.064264297485352</v>
      </c>
      <c r="V125" s="1">
        <v>90.616348266601563</v>
      </c>
      <c r="W125" s="1">
        <v>87.438201904296875</v>
      </c>
      <c r="X125" s="1">
        <v>599.6851806640625</v>
      </c>
      <c r="Y125" s="1">
        <v>6.0422562062740326E-2</v>
      </c>
      <c r="Z125" s="1">
        <v>6.360270082950592E-2</v>
      </c>
      <c r="AA125" s="1">
        <v>101.35548400878906</v>
      </c>
      <c r="AB125" s="1">
        <v>1.2908011674880981</v>
      </c>
      <c r="AC125" s="1">
        <v>0.47338259220123291</v>
      </c>
      <c r="AD125" s="1">
        <v>1.5820968896150589E-2</v>
      </c>
      <c r="AE125" s="1">
        <v>2.7779126539826393E-3</v>
      </c>
      <c r="AF125" s="1">
        <v>5.8110512793064117E-2</v>
      </c>
      <c r="AG125" s="1">
        <v>1.5099287964403629E-2</v>
      </c>
      <c r="AH125" s="1">
        <v>1</v>
      </c>
      <c r="AI125" s="1">
        <v>0</v>
      </c>
      <c r="AJ125" s="1">
        <v>2</v>
      </c>
      <c r="AK125" s="1">
        <v>0</v>
      </c>
      <c r="AL125" s="1">
        <v>1</v>
      </c>
      <c r="AM125" s="1">
        <v>0.18999999761581421</v>
      </c>
      <c r="AN125" s="1">
        <v>111115</v>
      </c>
      <c r="AO125">
        <f t="shared" si="36"/>
        <v>0.491545237737331</v>
      </c>
      <c r="AP125">
        <f t="shared" si="37"/>
        <v>-2.7392374964550585E-4</v>
      </c>
      <c r="AQ125">
        <f t="shared" si="38"/>
        <v>288.38316669464109</v>
      </c>
      <c r="AR125">
        <f t="shared" si="39"/>
        <v>288.46182765960691</v>
      </c>
      <c r="AS125">
        <f t="shared" si="40"/>
        <v>1.2084513005965469E-2</v>
      </c>
      <c r="AT125">
        <f t="shared" si="41"/>
        <v>0.10922078397280058</v>
      </c>
      <c r="AU125">
        <f t="shared" si="42"/>
        <v>1.7494596024189601</v>
      </c>
      <c r="AV125">
        <f t="shared" si="43"/>
        <v>17.260630932089036</v>
      </c>
      <c r="AW125">
        <f t="shared" si="44"/>
        <v>2.1963666346036845</v>
      </c>
      <c r="AX125">
        <f t="shared" si="45"/>
        <v>15.233166694641113</v>
      </c>
      <c r="AY125">
        <f t="shared" si="46"/>
        <v>1.737230812933517</v>
      </c>
      <c r="AZ125">
        <f t="shared" si="47"/>
        <v>-0.12270104050275858</v>
      </c>
      <c r="BA125">
        <f t="shared" si="48"/>
        <v>1.5268457991079485</v>
      </c>
      <c r="BB125">
        <f t="shared" si="49"/>
        <v>0.21038501382556851</v>
      </c>
      <c r="BC125">
        <f t="shared" si="50"/>
        <v>-7.6314247079843439E-2</v>
      </c>
      <c r="BD125">
        <f t="shared" si="51"/>
        <v>40.483190221957472</v>
      </c>
      <c r="BE125">
        <f t="shared" si="52"/>
        <v>0.97008438345446846</v>
      </c>
      <c r="BF125">
        <f t="shared" si="53"/>
        <v>86.625411286946445</v>
      </c>
      <c r="BG125">
        <f t="shared" si="54"/>
        <v>412.04600194744222</v>
      </c>
      <c r="BH125">
        <f t="shared" si="55"/>
        <v>-1.7425937117926359E-3</v>
      </c>
    </row>
    <row r="126" spans="1:60" x14ac:dyDescent="0.25">
      <c r="A126" s="1">
        <v>39</v>
      </c>
      <c r="B126" s="1" t="s">
        <v>188</v>
      </c>
      <c r="C126" s="1">
        <v>5596.9999994412065</v>
      </c>
      <c r="D126" s="1">
        <v>1</v>
      </c>
      <c r="E126">
        <f t="shared" si="28"/>
        <v>-0.83038495044333738</v>
      </c>
      <c r="F126">
        <f t="shared" si="29"/>
        <v>-0.11635446766135871</v>
      </c>
      <c r="G126">
        <f t="shared" si="30"/>
        <v>399.15813227625006</v>
      </c>
      <c r="H126">
        <f t="shared" si="31"/>
        <v>-0.2670796087364532</v>
      </c>
      <c r="I126">
        <f t="shared" si="32"/>
        <v>0.22149299898700137</v>
      </c>
      <c r="J126">
        <f t="shared" si="33"/>
        <v>15.337943787058226</v>
      </c>
      <c r="K126" s="1">
        <v>12.199999809265137</v>
      </c>
      <c r="L126">
        <f t="shared" si="34"/>
        <v>2</v>
      </c>
      <c r="M126" s="1">
        <v>0.5</v>
      </c>
      <c r="N126">
        <f t="shared" si="35"/>
        <v>3.6</v>
      </c>
      <c r="O126" s="1">
        <v>15.312005996704102</v>
      </c>
      <c r="P126" s="1">
        <v>15.231063842773438</v>
      </c>
      <c r="Q126" s="1">
        <v>15.027233123779297</v>
      </c>
      <c r="R126" s="1">
        <v>409.79559326171875</v>
      </c>
      <c r="S126" s="1">
        <v>411.7086181640625</v>
      </c>
      <c r="T126" s="1">
        <v>15.605537414550781</v>
      </c>
      <c r="U126" s="1">
        <v>15.070382118225098</v>
      </c>
      <c r="V126" s="1">
        <v>90.594253540039063</v>
      </c>
      <c r="W126" s="1">
        <v>87.473876953125</v>
      </c>
      <c r="X126" s="1">
        <v>599.68878173828125</v>
      </c>
      <c r="Y126" s="1">
        <v>6.8593889474868774E-2</v>
      </c>
      <c r="Z126" s="1">
        <v>7.2204098105430603E-2</v>
      </c>
      <c r="AA126" s="1">
        <v>101.35559844970703</v>
      </c>
      <c r="AB126" s="1">
        <v>1.2908011674880981</v>
      </c>
      <c r="AC126" s="1">
        <v>0.47338259220123291</v>
      </c>
      <c r="AD126" s="1">
        <v>1.5820968896150589E-2</v>
      </c>
      <c r="AE126" s="1">
        <v>2.7779126539826393E-3</v>
      </c>
      <c r="AF126" s="1">
        <v>5.8110512793064117E-2</v>
      </c>
      <c r="AG126" s="1">
        <v>1.5099287964403629E-2</v>
      </c>
      <c r="AH126" s="1">
        <v>1</v>
      </c>
      <c r="AI126" s="1">
        <v>0</v>
      </c>
      <c r="AJ126" s="1">
        <v>2</v>
      </c>
      <c r="AK126" s="1">
        <v>0</v>
      </c>
      <c r="AL126" s="1">
        <v>1</v>
      </c>
      <c r="AM126" s="1">
        <v>0.18999999761581421</v>
      </c>
      <c r="AN126" s="1">
        <v>111115</v>
      </c>
      <c r="AO126">
        <f t="shared" si="36"/>
        <v>0.49154818943755646</v>
      </c>
      <c r="AP126">
        <f t="shared" si="37"/>
        <v>-2.6707960873645321E-4</v>
      </c>
      <c r="AQ126">
        <f t="shared" si="38"/>
        <v>288.38106384277341</v>
      </c>
      <c r="AR126">
        <f t="shared" si="39"/>
        <v>288.46200599670408</v>
      </c>
      <c r="AS126">
        <f t="shared" si="40"/>
        <v>1.371877846788383E-2</v>
      </c>
      <c r="AT126">
        <f t="shared" si="41"/>
        <v>0.10687994428478897</v>
      </c>
      <c r="AU126">
        <f t="shared" si="42"/>
        <v>1.7489605974454696</v>
      </c>
      <c r="AV126">
        <f t="shared" si="43"/>
        <v>17.255688133628944</v>
      </c>
      <c r="AW126">
        <f t="shared" si="44"/>
        <v>2.1853060154038459</v>
      </c>
      <c r="AX126">
        <f t="shared" si="45"/>
        <v>15.231063842773438</v>
      </c>
      <c r="AY126">
        <f t="shared" si="46"/>
        <v>1.7369961080638527</v>
      </c>
      <c r="AZ126">
        <f t="shared" si="47"/>
        <v>-0.12024073049122522</v>
      </c>
      <c r="BA126">
        <f t="shared" si="48"/>
        <v>1.5274675984584682</v>
      </c>
      <c r="BB126">
        <f t="shared" si="49"/>
        <v>0.20952850960538449</v>
      </c>
      <c r="BC126">
        <f t="shared" si="50"/>
        <v>-7.4791362346964096E-2</v>
      </c>
      <c r="BD126">
        <f t="shared" si="51"/>
        <v>40.456911372926648</v>
      </c>
      <c r="BE126">
        <f t="shared" si="52"/>
        <v>0.96951609625327018</v>
      </c>
      <c r="BF126">
        <f t="shared" si="53"/>
        <v>86.697741450885971</v>
      </c>
      <c r="BG126">
        <f t="shared" si="54"/>
        <v>412.02001252047876</v>
      </c>
      <c r="BH126">
        <f t="shared" si="55"/>
        <v>-1.7473058965713456E-3</v>
      </c>
    </row>
    <row r="127" spans="1:60" x14ac:dyDescent="0.25">
      <c r="A127" s="1">
        <v>40</v>
      </c>
      <c r="B127" s="1" t="s">
        <v>189</v>
      </c>
      <c r="C127" s="1">
        <v>5601.9999993294477</v>
      </c>
      <c r="D127" s="1">
        <v>1</v>
      </c>
      <c r="E127">
        <f t="shared" si="28"/>
        <v>-0.78614396403455822</v>
      </c>
      <c r="F127">
        <f t="shared" si="29"/>
        <v>-0.11302593587442106</v>
      </c>
      <c r="G127">
        <f t="shared" si="30"/>
        <v>399.42724252128448</v>
      </c>
      <c r="H127">
        <f t="shared" si="31"/>
        <v>-0.25758403965808324</v>
      </c>
      <c r="I127">
        <f t="shared" si="32"/>
        <v>0.22011880853768306</v>
      </c>
      <c r="J127">
        <f t="shared" si="33"/>
        <v>15.331718154535219</v>
      </c>
      <c r="K127" s="1">
        <v>12.199999809265137</v>
      </c>
      <c r="L127">
        <f t="shared" si="34"/>
        <v>2</v>
      </c>
      <c r="M127" s="1">
        <v>0.5</v>
      </c>
      <c r="N127">
        <f t="shared" si="35"/>
        <v>3.6</v>
      </c>
      <c r="O127" s="1">
        <v>15.312016487121582</v>
      </c>
      <c r="P127" s="1">
        <v>15.228060722351074</v>
      </c>
      <c r="Q127" s="1">
        <v>15.027487754821777</v>
      </c>
      <c r="R127" s="1">
        <v>409.88079833984375</v>
      </c>
      <c r="S127" s="1">
        <v>411.69583129882813</v>
      </c>
      <c r="T127" s="1">
        <v>15.59319019317627</v>
      </c>
      <c r="U127" s="1">
        <v>15.077073097229004</v>
      </c>
      <c r="V127" s="1">
        <v>90.529502868652344</v>
      </c>
      <c r="W127" s="1">
        <v>87.512115478515625</v>
      </c>
      <c r="X127" s="1">
        <v>599.6982421875</v>
      </c>
      <c r="Y127" s="1">
        <v>0.10263922810554504</v>
      </c>
      <c r="Z127" s="1">
        <v>0.10804129391908646</v>
      </c>
      <c r="AA127" s="1">
        <v>101.35540771484375</v>
      </c>
      <c r="AB127" s="1">
        <v>1.2908011674880981</v>
      </c>
      <c r="AC127" s="1">
        <v>0.47338259220123291</v>
      </c>
      <c r="AD127" s="1">
        <v>1.5820968896150589E-2</v>
      </c>
      <c r="AE127" s="1">
        <v>2.7779126539826393E-3</v>
      </c>
      <c r="AF127" s="1">
        <v>5.8110512793064117E-2</v>
      </c>
      <c r="AG127" s="1">
        <v>1.5099287964403629E-2</v>
      </c>
      <c r="AH127" s="1">
        <v>1</v>
      </c>
      <c r="AI127" s="1">
        <v>0</v>
      </c>
      <c r="AJ127" s="1">
        <v>2</v>
      </c>
      <c r="AK127" s="1">
        <v>0</v>
      </c>
      <c r="AL127" s="1">
        <v>1</v>
      </c>
      <c r="AM127" s="1">
        <v>0.18999999761581421</v>
      </c>
      <c r="AN127" s="1">
        <v>111115</v>
      </c>
      <c r="AO127">
        <f t="shared" si="36"/>
        <v>0.49155594390425045</v>
      </c>
      <c r="AP127">
        <f t="shared" si="37"/>
        <v>-2.5758403965808323E-4</v>
      </c>
      <c r="AQ127">
        <f t="shared" si="38"/>
        <v>288.37806072235105</v>
      </c>
      <c r="AR127">
        <f t="shared" si="39"/>
        <v>288.46201648712156</v>
      </c>
      <c r="AS127">
        <f t="shared" si="40"/>
        <v>2.0527845587035909E-2</v>
      </c>
      <c r="AT127">
        <f t="shared" si="41"/>
        <v>0.10365743218414539</v>
      </c>
      <c r="AU127">
        <f t="shared" si="42"/>
        <v>1.7482616994538307</v>
      </c>
      <c r="AV127">
        <f t="shared" si="43"/>
        <v>17.248825088567951</v>
      </c>
      <c r="AW127">
        <f t="shared" si="44"/>
        <v>2.1717519913389474</v>
      </c>
      <c r="AX127">
        <f t="shared" si="45"/>
        <v>15.228060722351074</v>
      </c>
      <c r="AY127">
        <f t="shared" si="46"/>
        <v>1.7366609701337121</v>
      </c>
      <c r="AZ127">
        <f t="shared" si="47"/>
        <v>-0.11668953128561671</v>
      </c>
      <c r="BA127">
        <f t="shared" si="48"/>
        <v>1.5281428909161476</v>
      </c>
      <c r="BB127">
        <f t="shared" si="49"/>
        <v>0.20851807921756449</v>
      </c>
      <c r="BC127">
        <f t="shared" si="50"/>
        <v>-7.259271291837241E-2</v>
      </c>
      <c r="BD127">
        <f t="shared" si="51"/>
        <v>40.484111018160561</v>
      </c>
      <c r="BE127">
        <f t="shared" si="52"/>
        <v>0.97019987125242824</v>
      </c>
      <c r="BF127">
        <f t="shared" si="53"/>
        <v>86.787611968667264</v>
      </c>
      <c r="BG127">
        <f t="shared" si="54"/>
        <v>411.99063528534106</v>
      </c>
      <c r="BH127">
        <f t="shared" si="55"/>
        <v>-1.6560463141325373E-3</v>
      </c>
    </row>
    <row r="128" spans="1:60" x14ac:dyDescent="0.25">
      <c r="A128" s="1" t="s">
        <v>9</v>
      </c>
      <c r="B128" s="1" t="s">
        <v>190</v>
      </c>
    </row>
    <row r="129" spans="1:60" x14ac:dyDescent="0.25">
      <c r="A129" s="1" t="s">
        <v>9</v>
      </c>
      <c r="B129" s="1" t="s">
        <v>191</v>
      </c>
    </row>
    <row r="130" spans="1:60" x14ac:dyDescent="0.25">
      <c r="A130" s="1" t="s">
        <v>9</v>
      </c>
      <c r="B130" s="1" t="s">
        <v>192</v>
      </c>
    </row>
    <row r="131" spans="1:60" x14ac:dyDescent="0.25">
      <c r="A131" s="1" t="s">
        <v>9</v>
      </c>
      <c r="B131" s="1" t="s">
        <v>193</v>
      </c>
    </row>
    <row r="132" spans="1:60" x14ac:dyDescent="0.25">
      <c r="A132" s="1" t="s">
        <v>9</v>
      </c>
      <c r="B132" s="1" t="s">
        <v>194</v>
      </c>
    </row>
    <row r="133" spans="1:60" x14ac:dyDescent="0.25">
      <c r="A133" s="1" t="s">
        <v>9</v>
      </c>
      <c r="B133" s="1" t="s">
        <v>195</v>
      </c>
    </row>
    <row r="134" spans="1:60" x14ac:dyDescent="0.25">
      <c r="A134" s="1" t="s">
        <v>9</v>
      </c>
      <c r="B134" s="1" t="s">
        <v>196</v>
      </c>
    </row>
    <row r="135" spans="1:60" x14ac:dyDescent="0.25">
      <c r="A135" s="1" t="s">
        <v>9</v>
      </c>
      <c r="B135" s="1" t="s">
        <v>197</v>
      </c>
    </row>
    <row r="136" spans="1:60" x14ac:dyDescent="0.25">
      <c r="A136" s="1" t="s">
        <v>9</v>
      </c>
      <c r="B136" s="1" t="s">
        <v>198</v>
      </c>
    </row>
    <row r="137" spans="1:60" x14ac:dyDescent="0.25">
      <c r="A137" s="1">
        <v>41</v>
      </c>
      <c r="B137" s="1" t="s">
        <v>199</v>
      </c>
      <c r="C137" s="1">
        <v>5856.4999998994172</v>
      </c>
      <c r="D137" s="1">
        <v>1</v>
      </c>
      <c r="E137">
        <f>(R137-S137*(1000-T137)/(1000-U137))*AO137</f>
        <v>-0.77476291057709845</v>
      </c>
      <c r="F137">
        <f>IF(AZ137&lt;&gt;0,1/(1/AZ137-1/N137),0)</f>
        <v>-0.23247238233783662</v>
      </c>
      <c r="G137">
        <f>((BC137-AP137/2)*S137-E137)/(BC137+AP137/2)</f>
        <v>403.60998239216713</v>
      </c>
      <c r="H137">
        <f>AP137*1000</f>
        <v>-0.62189243151775897</v>
      </c>
      <c r="I137">
        <f>(AU137-BA137)</f>
        <v>0.24956508294540569</v>
      </c>
      <c r="J137">
        <f>(P137+AT137*D137)</f>
        <v>15.341113455053305</v>
      </c>
      <c r="K137" s="1">
        <v>4.630000114440918</v>
      </c>
      <c r="L137">
        <f>(K137*AI137+AJ137)</f>
        <v>2</v>
      </c>
      <c r="M137" s="1">
        <v>0.5</v>
      </c>
      <c r="N137">
        <f>L137*(M137+1)*(M137+1)/(M137*M137+1)</f>
        <v>3.6</v>
      </c>
      <c r="O137" s="1">
        <v>15.26640796661377</v>
      </c>
      <c r="P137" s="1">
        <v>15.09373950958252</v>
      </c>
      <c r="Q137" s="1">
        <v>15.035451889038086</v>
      </c>
      <c r="R137" s="1">
        <v>409.49786376953125</v>
      </c>
      <c r="S137" s="1">
        <v>410.29299926757813</v>
      </c>
      <c r="T137" s="1">
        <v>15.269919395446777</v>
      </c>
      <c r="U137" s="1">
        <v>14.796900749206543</v>
      </c>
      <c r="V137" s="1">
        <v>88.829383850097656</v>
      </c>
      <c r="W137" s="1">
        <v>86.135910034179688</v>
      </c>
      <c r="X137" s="1">
        <v>599.71343994140625</v>
      </c>
      <c r="Y137" s="1">
        <v>8.3724416792392731E-2</v>
      </c>
      <c r="Z137" s="1">
        <v>8.8130965828895569E-2</v>
      </c>
      <c r="AA137" s="1">
        <v>101.35578155517578</v>
      </c>
      <c r="AB137" s="1">
        <v>0.28909218311309814</v>
      </c>
      <c r="AC137" s="1">
        <v>0.44487059116363525</v>
      </c>
      <c r="AD137" s="1">
        <v>4.168989509344101E-2</v>
      </c>
      <c r="AE137" s="1">
        <v>5.8090491220355034E-3</v>
      </c>
      <c r="AF137" s="1">
        <v>9.7777098417282104E-2</v>
      </c>
      <c r="AG137" s="1">
        <v>4.2220752686262131E-2</v>
      </c>
      <c r="AH137" s="1">
        <v>0.3333333432674408</v>
      </c>
      <c r="AI137" s="1">
        <v>0</v>
      </c>
      <c r="AJ137" s="1">
        <v>2</v>
      </c>
      <c r="AK137" s="1">
        <v>0</v>
      </c>
      <c r="AL137" s="1">
        <v>1</v>
      </c>
      <c r="AM137" s="1">
        <v>0.18999999761581421</v>
      </c>
      <c r="AN137" s="1">
        <v>111115</v>
      </c>
      <c r="AO137">
        <f>X137*0.000001/(K137*0.0001)</f>
        <v>1.295277376065082</v>
      </c>
      <c r="AP137">
        <f>(U137-T137)/(1000-U137)*AO137</f>
        <v>-6.21892431517759E-4</v>
      </c>
      <c r="AQ137">
        <f>(P137+273.15)</f>
        <v>288.2437395095825</v>
      </c>
      <c r="AR137">
        <f>(O137+273.15)</f>
        <v>288.41640796661375</v>
      </c>
      <c r="AS137">
        <f>(Y137*AK137+Z137*AL137)*AM137</f>
        <v>1.6744883297369562E-2</v>
      </c>
      <c r="AT137">
        <f>((AS137+0.00000010773*(AR137^4-AQ137^4))-AP137*44100)/(L137*0.92*2*29.3+0.00000043092*AQ137^3)</f>
        <v>0.24737394547078495</v>
      </c>
      <c r="AU137">
        <f>0.61365*EXP(17.502*J137/(240.97+J137))</f>
        <v>1.7493165229756009</v>
      </c>
      <c r="AV137">
        <f>AU137*1000/AA137</f>
        <v>17.259168605229618</v>
      </c>
      <c r="AW137">
        <f>(AV137-U137)</f>
        <v>2.4622678560230753</v>
      </c>
      <c r="AX137">
        <f>IF(D137,P137,(O137+P137)/2)</f>
        <v>15.09373950958252</v>
      </c>
      <c r="AY137">
        <f>0.61365*EXP(17.502*AX137/(240.97+AX137))</f>
        <v>1.7217291541907596</v>
      </c>
      <c r="AZ137">
        <f>IF(AW137&lt;&gt;0,(1000-(AV137+U137)/2)/AW137*AP137,0)</f>
        <v>-0.24852077590300889</v>
      </c>
      <c r="BA137">
        <f>U137*AA137/1000</f>
        <v>1.4997514400301952</v>
      </c>
      <c r="BB137">
        <f>(AY137-BA137)</f>
        <v>0.22197771416056433</v>
      </c>
      <c r="BC137">
        <f>1/(1.6/F137+1.37/N137)</f>
        <v>-0.15379924693903416</v>
      </c>
      <c r="BD137">
        <f>G137*AA137*0.001</f>
        <v>40.908205208828832</v>
      </c>
      <c r="BE137">
        <f>G137/S137</f>
        <v>0.98371159905886529</v>
      </c>
      <c r="BF137">
        <f>(1-AP137*AA137/AU137/F137)*100</f>
        <v>84.500273538249658</v>
      </c>
      <c r="BG137">
        <f>(S137-E137/(N137/1.35))</f>
        <v>410.58353535904456</v>
      </c>
      <c r="BH137">
        <f>E137*BF137/100/BG137</f>
        <v>-1.5945032431416302E-3</v>
      </c>
    </row>
    <row r="138" spans="1:60" x14ac:dyDescent="0.25">
      <c r="A138" s="1">
        <v>42</v>
      </c>
      <c r="B138" s="1" t="s">
        <v>200</v>
      </c>
      <c r="C138" s="1">
        <v>5861.4999997876585</v>
      </c>
      <c r="D138" s="1">
        <v>1</v>
      </c>
      <c r="E138">
        <f>(R138-S138*(1000-T138)/(1000-U138))*AO138</f>
        <v>-0.23388568544668686</v>
      </c>
      <c r="F138">
        <f>IF(AZ138&lt;&gt;0,1/(1/AZ138-1/N138),0)</f>
        <v>-0.26609127062075899</v>
      </c>
      <c r="G138">
        <f>((BC138-AP138/2)*S138-E138)/(BC138+AP138/2)</f>
        <v>407.3002642425916</v>
      </c>
      <c r="H138">
        <f>AP138*1000</f>
        <v>-0.72755703403152738</v>
      </c>
      <c r="I138">
        <f>(AU138-BA138)</f>
        <v>0.25252388041508156</v>
      </c>
      <c r="J138">
        <f>(P138+AT138*D138)</f>
        <v>15.386512775525764</v>
      </c>
      <c r="K138" s="1">
        <v>4.630000114440918</v>
      </c>
      <c r="L138">
        <f>(K138*AI138+AJ138)</f>
        <v>2</v>
      </c>
      <c r="M138" s="1">
        <v>0.5</v>
      </c>
      <c r="N138">
        <f>L138*(M138+1)*(M138+1)/(M138*M138+1)</f>
        <v>3.6</v>
      </c>
      <c r="O138" s="1">
        <v>15.270975112915039</v>
      </c>
      <c r="P138" s="1">
        <v>15.09984016418457</v>
      </c>
      <c r="Q138" s="1">
        <v>15.033759117126465</v>
      </c>
      <c r="R138" s="1">
        <v>409.88177490234375</v>
      </c>
      <c r="S138" s="1">
        <v>410.29281616210938</v>
      </c>
      <c r="T138" s="1">
        <v>15.371488571166992</v>
      </c>
      <c r="U138" s="1">
        <v>14.818096160888672</v>
      </c>
      <c r="V138" s="1">
        <v>89.387077331542969</v>
      </c>
      <c r="W138" s="1">
        <v>86.228233337402344</v>
      </c>
      <c r="X138" s="1">
        <v>599.6961669921875</v>
      </c>
      <c r="Y138" s="1">
        <v>7.8819885849952698E-2</v>
      </c>
      <c r="Z138" s="1">
        <v>8.2968302071094513E-2</v>
      </c>
      <c r="AA138" s="1">
        <v>101.35563659667969</v>
      </c>
      <c r="AB138" s="1">
        <v>0.28909218311309814</v>
      </c>
      <c r="AC138" s="1">
        <v>0.44487059116363525</v>
      </c>
      <c r="AD138" s="1">
        <v>4.168989509344101E-2</v>
      </c>
      <c r="AE138" s="1">
        <v>5.8090491220355034E-3</v>
      </c>
      <c r="AF138" s="1">
        <v>9.7777098417282104E-2</v>
      </c>
      <c r="AG138" s="1">
        <v>4.2220752686262131E-2</v>
      </c>
      <c r="AH138" s="1">
        <v>0.3333333432674408</v>
      </c>
      <c r="AI138" s="1">
        <v>0</v>
      </c>
      <c r="AJ138" s="1">
        <v>2</v>
      </c>
      <c r="AK138" s="1">
        <v>0</v>
      </c>
      <c r="AL138" s="1">
        <v>1</v>
      </c>
      <c r="AM138" s="1">
        <v>0.18999999761581421</v>
      </c>
      <c r="AN138" s="1">
        <v>111115</v>
      </c>
      <c r="AO138">
        <f>X138*0.000001/(K138*0.0001)</f>
        <v>1.2952400694802186</v>
      </c>
      <c r="AP138">
        <f>(U138-T138)/(1000-U138)*AO138</f>
        <v>-7.2755703403152737E-4</v>
      </c>
      <c r="AQ138">
        <f>(P138+273.15)</f>
        <v>288.24984016418455</v>
      </c>
      <c r="AR138">
        <f>(O138+273.15)</f>
        <v>288.42097511291502</v>
      </c>
      <c r="AS138">
        <f>(Y138*AK138+Z138*AL138)*AM138</f>
        <v>1.5763977195696111E-2</v>
      </c>
      <c r="AT138">
        <f>((AS138+0.00000010773*(AR138^4-AQ138^4))-AP138*44100)/(L138*0.92*2*29.3+0.00000043092*AQ138^3)</f>
        <v>0.28667261134119376</v>
      </c>
      <c r="AU138">
        <f>0.61365*EXP(17.502*J138/(240.97+J138))</f>
        <v>1.7544214499527682</v>
      </c>
      <c r="AV138">
        <f>AU138*1000/AA138</f>
        <v>17.309559772527159</v>
      </c>
      <c r="AW138">
        <f>(AV138-U138)</f>
        <v>2.491463611638487</v>
      </c>
      <c r="AX138">
        <f>IF(D138,P138,(O138+P138)/2)</f>
        <v>15.09984016418457</v>
      </c>
      <c r="AY138">
        <f>0.61365*EXP(17.502*AX138/(240.97+AX138))</f>
        <v>1.7224048801816993</v>
      </c>
      <c r="AZ138">
        <f>IF(AW138&lt;&gt;0,(1000-(AV138+U138)/2)/AW138*AP138,0)</f>
        <v>-0.28732897388378548</v>
      </c>
      <c r="BA138">
        <f>U138*AA138/1000</f>
        <v>1.5018975695376866</v>
      </c>
      <c r="BB138">
        <f>(AY138-BA138)</f>
        <v>0.22050731064401274</v>
      </c>
      <c r="BC138">
        <f>1/(1.6/F138+1.37/N138)</f>
        <v>-0.17754361429568269</v>
      </c>
      <c r="BD138">
        <f>G138*AA138*0.001</f>
        <v>41.28217756830373</v>
      </c>
      <c r="BE138">
        <f>G138/S138</f>
        <v>0.99270630193453013</v>
      </c>
      <c r="BF138">
        <f>(1-AP138*AA138/AU138/F138)*100</f>
        <v>84.203881112900731</v>
      </c>
      <c r="BG138">
        <f>(S138-E138/(N138/1.35))</f>
        <v>410.38052329415189</v>
      </c>
      <c r="BH138">
        <f>E138*BF138/100/BG138</f>
        <v>-4.7989807833170053E-4</v>
      </c>
    </row>
    <row r="139" spans="1:60" x14ac:dyDescent="0.25">
      <c r="A139" s="1">
        <v>43</v>
      </c>
      <c r="B139" s="1" t="s">
        <v>201</v>
      </c>
      <c r="C139" s="1">
        <v>5866.9999996647239</v>
      </c>
      <c r="D139" s="1">
        <v>1</v>
      </c>
      <c r="E139">
        <f>(R139-S139*(1000-T139)/(1000-U139))*AO139</f>
        <v>0.15955571569116286</v>
      </c>
      <c r="F139">
        <f>IF(AZ139&lt;&gt;0,1/(1/AZ139-1/N139),0)</f>
        <v>-0.28977635088528075</v>
      </c>
      <c r="G139">
        <f>((BC139-AP139/2)*S139-E139)/(BC139+AP139/2)</f>
        <v>409.48214636567263</v>
      </c>
      <c r="H139">
        <f>AP139*1000</f>
        <v>-0.80321729737492487</v>
      </c>
      <c r="I139">
        <f>(AU139-BA139)</f>
        <v>0.25417119190668624</v>
      </c>
      <c r="J139">
        <f>(P139+AT139*D139)</f>
        <v>15.42218603296862</v>
      </c>
      <c r="K139" s="1">
        <v>4.630000114440918</v>
      </c>
      <c r="L139">
        <f>(K139*AI139+AJ139)</f>
        <v>2</v>
      </c>
      <c r="M139" s="1">
        <v>0.5</v>
      </c>
      <c r="N139">
        <f>L139*(M139+1)*(M139+1)/(M139*M139+1)</f>
        <v>3.6</v>
      </c>
      <c r="O139" s="1">
        <v>15.275215148925781</v>
      </c>
      <c r="P139" s="1">
        <v>15.107519149780273</v>
      </c>
      <c r="Q139" s="1">
        <v>15.031639099121094</v>
      </c>
      <c r="R139" s="1">
        <v>410.2232666015625</v>
      </c>
      <c r="S139" s="1">
        <v>410.35455322265625</v>
      </c>
      <c r="T139" s="1">
        <v>15.452419281005859</v>
      </c>
      <c r="U139" s="1">
        <v>14.841494560241699</v>
      </c>
      <c r="V139" s="1">
        <v>89.836463928222656</v>
      </c>
      <c r="W139" s="1">
        <v>86.338401794433594</v>
      </c>
      <c r="X139" s="1">
        <v>599.69781494140625</v>
      </c>
      <c r="Y139" s="1">
        <v>0.1109670102596283</v>
      </c>
      <c r="Z139" s="1">
        <v>0.11680737882852554</v>
      </c>
      <c r="AA139" s="1">
        <v>101.35574340820313</v>
      </c>
      <c r="AB139" s="1">
        <v>0.28909218311309814</v>
      </c>
      <c r="AC139" s="1">
        <v>0.44487059116363525</v>
      </c>
      <c r="AD139" s="1">
        <v>4.168989509344101E-2</v>
      </c>
      <c r="AE139" s="1">
        <v>5.8090491220355034E-3</v>
      </c>
      <c r="AF139" s="1">
        <v>9.7777098417282104E-2</v>
      </c>
      <c r="AG139" s="1">
        <v>4.2220752686262131E-2</v>
      </c>
      <c r="AH139" s="1">
        <v>0.66666668653488159</v>
      </c>
      <c r="AI139" s="1">
        <v>0</v>
      </c>
      <c r="AJ139" s="1">
        <v>2</v>
      </c>
      <c r="AK139" s="1">
        <v>0</v>
      </c>
      <c r="AL139" s="1">
        <v>1</v>
      </c>
      <c r="AM139" s="1">
        <v>0.18999999761581421</v>
      </c>
      <c r="AN139" s="1">
        <v>111115</v>
      </c>
      <c r="AO139">
        <f>X139*0.000001/(K139*0.0001)</f>
        <v>1.2952436287657003</v>
      </c>
      <c r="AP139">
        <f>(U139-T139)/(1000-U139)*AO139</f>
        <v>-8.0321729737492487E-4</v>
      </c>
      <c r="AQ139">
        <f>(P139+273.15)</f>
        <v>288.25751914978025</v>
      </c>
      <c r="AR139">
        <f>(O139+273.15)</f>
        <v>288.42521514892576</v>
      </c>
      <c r="AS139">
        <f>(Y139*AK139+Z139*AL139)*AM139</f>
        <v>2.219340169892936E-2</v>
      </c>
      <c r="AT139">
        <f>((AS139+0.00000010773*(AR139^4-AQ139^4))-AP139*44100)/(L139*0.92*2*29.3+0.00000043092*AQ139^3)</f>
        <v>0.31466688318834646</v>
      </c>
      <c r="AU139">
        <f>0.61365*EXP(17.502*J139/(240.97+J139))</f>
        <v>1.7584419063487864</v>
      </c>
      <c r="AV139">
        <f>AU139*1000/AA139</f>
        <v>17.349208315376718</v>
      </c>
      <c r="AW139">
        <f>(AV139-U139)</f>
        <v>2.5077137551350184</v>
      </c>
      <c r="AX139">
        <f>IF(D139,P139,(O139+P139)/2)</f>
        <v>15.107519149780273</v>
      </c>
      <c r="AY139">
        <f>0.61365*EXP(17.502*AX139/(240.97+AX139))</f>
        <v>1.7232557578453256</v>
      </c>
      <c r="AZ139">
        <f>IF(AW139&lt;&gt;0,(1000-(AV139+U139)/2)/AW139*AP139,0)</f>
        <v>-0.31514331772295839</v>
      </c>
      <c r="BA139">
        <f>U139*AA139/1000</f>
        <v>1.5042707144421001</v>
      </c>
      <c r="BB139">
        <f>(AY139-BA139)</f>
        <v>0.21898504340322544</v>
      </c>
      <c r="BC139">
        <f>1/(1.6/F139+1.37/N139)</f>
        <v>-0.19451680373263566</v>
      </c>
      <c r="BD139">
        <f>G139*AA139*0.001</f>
        <v>41.503367357279394</v>
      </c>
      <c r="BE139">
        <f>G139/S139</f>
        <v>0.99787401687118538</v>
      </c>
      <c r="BF139">
        <f>(1-AP139*AA139/AU139/F139)*100</f>
        <v>84.023175977625982</v>
      </c>
      <c r="BG139">
        <f>(S139-E139/(N139/1.35))</f>
        <v>410.29471982927208</v>
      </c>
      <c r="BH139">
        <f>E139*BF139/100/BG139</f>
        <v>3.2674995143328121E-4</v>
      </c>
    </row>
    <row r="140" spans="1:60" x14ac:dyDescent="0.25">
      <c r="A140" s="1">
        <v>44</v>
      </c>
      <c r="B140" s="1" t="s">
        <v>202</v>
      </c>
      <c r="C140" s="1">
        <v>5871.9999995529652</v>
      </c>
      <c r="D140" s="1">
        <v>1</v>
      </c>
      <c r="E140">
        <f>(R140-S140*(1000-T140)/(1000-U140))*AO140</f>
        <v>5.1716360623686321E-2</v>
      </c>
      <c r="F140">
        <f>IF(AZ140&lt;&gt;0,1/(1/AZ140-1/N140),0)</f>
        <v>-0.30131811045216556</v>
      </c>
      <c r="G140">
        <f>((BC140-AP140/2)*S140-E140)/(BC140+AP140/2)</f>
        <v>409.00201995283822</v>
      </c>
      <c r="H140">
        <f>AP140*1000</f>
        <v>-0.83817212714137546</v>
      </c>
      <c r="I140">
        <f>(AU140-BA140)</f>
        <v>0.25417918330685696</v>
      </c>
      <c r="J140">
        <f>(P140+AT140*D140)</f>
        <v>15.436824401523662</v>
      </c>
      <c r="K140" s="1">
        <v>4.630000114440918</v>
      </c>
      <c r="L140">
        <f>(K140*AI140+AJ140)</f>
        <v>2</v>
      </c>
      <c r="M140" s="1">
        <v>0.5</v>
      </c>
      <c r="N140">
        <f>L140*(M140+1)*(M140+1)/(M140*M140+1)</f>
        <v>3.6</v>
      </c>
      <c r="O140" s="1">
        <v>15.277243614196777</v>
      </c>
      <c r="P140" s="1">
        <v>15.109015464782715</v>
      </c>
      <c r="Q140" s="1">
        <v>15.029861450195313</v>
      </c>
      <c r="R140" s="1">
        <v>410.21426391601563</v>
      </c>
      <c r="S140" s="1">
        <v>410.43994140625</v>
      </c>
      <c r="T140" s="1">
        <v>15.495230674743652</v>
      </c>
      <c r="U140" s="1">
        <v>14.857720375061035</v>
      </c>
      <c r="V140" s="1">
        <v>90.091423034667969</v>
      </c>
      <c r="W140" s="1">
        <v>86.420845031738281</v>
      </c>
      <c r="X140" s="1">
        <v>599.6888427734375</v>
      </c>
      <c r="Y140" s="1">
        <v>0.13941033184528351</v>
      </c>
      <c r="Z140" s="1">
        <v>0.14674772322177887</v>
      </c>
      <c r="AA140" s="1">
        <v>101.355712890625</v>
      </c>
      <c r="AB140" s="1">
        <v>0.28909218311309814</v>
      </c>
      <c r="AC140" s="1">
        <v>0.44487059116363525</v>
      </c>
      <c r="AD140" s="1">
        <v>4.168989509344101E-2</v>
      </c>
      <c r="AE140" s="1">
        <v>5.8090491220355034E-3</v>
      </c>
      <c r="AF140" s="1">
        <v>9.7777098417282104E-2</v>
      </c>
      <c r="AG140" s="1">
        <v>4.2220752686262131E-2</v>
      </c>
      <c r="AH140" s="1">
        <v>1</v>
      </c>
      <c r="AI140" s="1">
        <v>0</v>
      </c>
      <c r="AJ140" s="1">
        <v>2</v>
      </c>
      <c r="AK140" s="1">
        <v>0</v>
      </c>
      <c r="AL140" s="1">
        <v>1</v>
      </c>
      <c r="AM140" s="1">
        <v>0.18999999761581421</v>
      </c>
      <c r="AN140" s="1">
        <v>111115</v>
      </c>
      <c r="AO140">
        <f>X140*0.000001/(K140*0.0001)</f>
        <v>1.2952242504336333</v>
      </c>
      <c r="AP140">
        <f>(U140-T140)/(1000-U140)*AO140</f>
        <v>-8.3817212714137543E-4</v>
      </c>
      <c r="AQ140">
        <f>(P140+273.15)</f>
        <v>288.25901546478269</v>
      </c>
      <c r="AR140">
        <f>(O140+273.15)</f>
        <v>288.42724361419675</v>
      </c>
      <c r="AS140">
        <f>(Y140*AK140+Z140*AL140)*AM140</f>
        <v>2.7882067062264149E-2</v>
      </c>
      <c r="AT140">
        <f>((AS140+0.00000010773*(AR140^4-AQ140^4))-AP140*44100)/(L140*0.92*2*29.3+0.00000043092*AQ140^3)</f>
        <v>0.32780893674094724</v>
      </c>
      <c r="AU140">
        <f>0.61365*EXP(17.502*J140/(240.97+J140))</f>
        <v>1.7600940238507323</v>
      </c>
      <c r="AV140">
        <f>AU140*1000/AA140</f>
        <v>17.365513730341824</v>
      </c>
      <c r="AW140">
        <f>(AV140-U140)</f>
        <v>2.5077933552807892</v>
      </c>
      <c r="AX140">
        <f>IF(D140,P140,(O140+P140)/2)</f>
        <v>15.109015464782715</v>
      </c>
      <c r="AY140">
        <f>0.61365*EXP(17.502*AX140/(240.97+AX140))</f>
        <v>1.7234216015068589</v>
      </c>
      <c r="AZ140">
        <f>IF(AW140&lt;&gt;0,(1000-(AV140+U140)/2)/AW140*AP140,0)</f>
        <v>-0.3288420144618695</v>
      </c>
      <c r="BA140">
        <f>U140*AA140/1000</f>
        <v>1.5059148405438754</v>
      </c>
      <c r="BB140">
        <f>(AY140-BA140)</f>
        <v>0.21750676096298349</v>
      </c>
      <c r="BC140">
        <f>1/(1.6/F140+1.37/N140)</f>
        <v>-0.20286250309070342</v>
      </c>
      <c r="BD140">
        <f>G140*AA140*0.001</f>
        <v>41.454691306025545</v>
      </c>
      <c r="BE140">
        <f>G140/S140</f>
        <v>0.99649663371336339</v>
      </c>
      <c r="BF140">
        <f>(1-AP140*AA140/AU140/F140)*100</f>
        <v>83.981555402115475</v>
      </c>
      <c r="BG140">
        <f>(S140-E140/(N140/1.35))</f>
        <v>410.42054777101612</v>
      </c>
      <c r="BH140">
        <f>E140*BF140/100/BG140</f>
        <v>1.0582365889090639E-4</v>
      </c>
    </row>
    <row r="141" spans="1:60" x14ac:dyDescent="0.25">
      <c r="A141" s="1">
        <v>45</v>
      </c>
      <c r="B141" s="1" t="s">
        <v>203</v>
      </c>
      <c r="C141" s="1">
        <v>5876.9999994412065</v>
      </c>
      <c r="D141" s="1">
        <v>1</v>
      </c>
      <c r="E141">
        <f>(R141-S141*(1000-T141)/(1000-U141))*AO141</f>
        <v>-0.10036087380735563</v>
      </c>
      <c r="F141">
        <f>IF(AZ141&lt;&gt;0,1/(1/AZ141-1/N141),0)</f>
        <v>-0.3095507409262554</v>
      </c>
      <c r="G141">
        <f>((BC141-AP141/2)*S141-E141)/(BC141+AP141/2)</f>
        <v>408.32384488799363</v>
      </c>
      <c r="H141">
        <f>AP141*1000</f>
        <v>-0.86252353646311375</v>
      </c>
      <c r="I141">
        <f>(AU141-BA141)</f>
        <v>0.25396929919395861</v>
      </c>
      <c r="J141">
        <f>(P141+AT141*D141)</f>
        <v>15.449737250584491</v>
      </c>
      <c r="K141" s="1">
        <v>4.630000114440918</v>
      </c>
      <c r="L141">
        <f>(K141*AI141+AJ141)</f>
        <v>2</v>
      </c>
      <c r="M141" s="1">
        <v>0.5</v>
      </c>
      <c r="N141">
        <f>L141*(M141+1)*(M141+1)/(M141*M141+1)</f>
        <v>3.6</v>
      </c>
      <c r="O141" s="1">
        <v>15.279336929321289</v>
      </c>
      <c r="P141" s="1">
        <v>15.112946510314941</v>
      </c>
      <c r="Q141" s="1">
        <v>15.02903938293457</v>
      </c>
      <c r="R141" s="1">
        <v>410.1444091796875</v>
      </c>
      <c r="S141" s="1">
        <v>410.4952392578125</v>
      </c>
      <c r="T141" s="1">
        <v>15.530101776123047</v>
      </c>
      <c r="U141" s="1">
        <v>14.87410831451416</v>
      </c>
      <c r="V141" s="1">
        <v>90.298088073730469</v>
      </c>
      <c r="W141" s="1">
        <v>86.506706237792969</v>
      </c>
      <c r="X141" s="1">
        <v>599.7139892578125</v>
      </c>
      <c r="Y141" s="1">
        <v>0.17109166085720062</v>
      </c>
      <c r="Z141" s="1">
        <v>0.18009649217128754</v>
      </c>
      <c r="AA141" s="1">
        <v>101.35620880126953</v>
      </c>
      <c r="AB141" s="1">
        <v>0.28909218311309814</v>
      </c>
      <c r="AC141" s="1">
        <v>0.44487059116363525</v>
      </c>
      <c r="AD141" s="1">
        <v>4.168989509344101E-2</v>
      </c>
      <c r="AE141" s="1">
        <v>5.8090491220355034E-3</v>
      </c>
      <c r="AF141" s="1">
        <v>9.7777098417282104E-2</v>
      </c>
      <c r="AG141" s="1">
        <v>4.2220752686262131E-2</v>
      </c>
      <c r="AH141" s="1">
        <v>1</v>
      </c>
      <c r="AI141" s="1">
        <v>0</v>
      </c>
      <c r="AJ141" s="1">
        <v>2</v>
      </c>
      <c r="AK141" s="1">
        <v>0</v>
      </c>
      <c r="AL141" s="1">
        <v>1</v>
      </c>
      <c r="AM141" s="1">
        <v>0.18999999761581421</v>
      </c>
      <c r="AN141" s="1">
        <v>111115</v>
      </c>
      <c r="AO141">
        <f>X141*0.000001/(K141*0.0001)</f>
        <v>1.2952785624935761</v>
      </c>
      <c r="AP141">
        <f>(U141-T141)/(1000-U141)*AO141</f>
        <v>-8.6252353646311375E-4</v>
      </c>
      <c r="AQ141">
        <f>(P141+273.15)</f>
        <v>288.26294651031492</v>
      </c>
      <c r="AR141">
        <f>(O141+273.15)</f>
        <v>288.42933692932127</v>
      </c>
      <c r="AS141">
        <f>(Y141*AK141+Z141*AL141)*AM141</f>
        <v>3.4218333083161134E-2</v>
      </c>
      <c r="AT141">
        <f>((AS141+0.00000010773*(AR141^4-AQ141^4))-AP141*44100)/(L141*0.92*2*29.3+0.00000043092*AQ141^3)</f>
        <v>0.33679074026954875</v>
      </c>
      <c r="AU141">
        <f>0.61365*EXP(17.502*J141/(240.97+J141))</f>
        <v>1.761552527252555</v>
      </c>
      <c r="AV141">
        <f>AU141*1000/AA141</f>
        <v>17.379818642451934</v>
      </c>
      <c r="AW141">
        <f>(AV141-U141)</f>
        <v>2.5057103279377735</v>
      </c>
      <c r="AX141">
        <f>IF(D141,P141,(O141+P141)/2)</f>
        <v>15.112946510314941</v>
      </c>
      <c r="AY141">
        <f>0.61365*EXP(17.502*AX141/(240.97+AX141))</f>
        <v>1.7238573646684643</v>
      </c>
      <c r="AZ141">
        <f>IF(AW141&lt;&gt;0,(1000-(AV141+U141)/2)/AW141*AP141,0)</f>
        <v>-0.33867188933593101</v>
      </c>
      <c r="BA141">
        <f>U141*AA141/1000</f>
        <v>1.5075832280585963</v>
      </c>
      <c r="BB141">
        <f>(AY141-BA141)</f>
        <v>0.21627413660986794</v>
      </c>
      <c r="BC141">
        <f>1/(1.6/F141+1.37/N141)</f>
        <v>-0.20884563679496199</v>
      </c>
      <c r="BD141">
        <f>G141*AA141*0.001</f>
        <v>41.386156881004673</v>
      </c>
      <c r="BE141">
        <f>G141/S141</f>
        <v>0.99471030559636986</v>
      </c>
      <c r="BF141">
        <f>(1-AP141*AA141/AU141/F141)*100</f>
        <v>83.967772507368494</v>
      </c>
      <c r="BG141">
        <f>(S141-E141/(N141/1.35))</f>
        <v>410.53287458549028</v>
      </c>
      <c r="BH141">
        <f>E141*BF141/100/BG141</f>
        <v>-2.0527172224649409E-4</v>
      </c>
    </row>
    <row r="142" spans="1:60" x14ac:dyDescent="0.25">
      <c r="A142" s="1" t="s">
        <v>9</v>
      </c>
      <c r="B142" s="1" t="s">
        <v>204</v>
      </c>
    </row>
    <row r="143" spans="1:60" x14ac:dyDescent="0.25">
      <c r="A143" s="1" t="s">
        <v>9</v>
      </c>
      <c r="B143" s="1" t="s">
        <v>205</v>
      </c>
    </row>
    <row r="144" spans="1:60" x14ac:dyDescent="0.25">
      <c r="A144" s="1" t="s">
        <v>9</v>
      </c>
      <c r="B144" s="1" t="s">
        <v>206</v>
      </c>
    </row>
    <row r="145" spans="1:60" x14ac:dyDescent="0.25">
      <c r="A145" s="1" t="s">
        <v>9</v>
      </c>
      <c r="B145" s="1" t="s">
        <v>207</v>
      </c>
    </row>
    <row r="146" spans="1:60" x14ac:dyDescent="0.25">
      <c r="A146" s="1" t="s">
        <v>9</v>
      </c>
      <c r="B146" s="1" t="s">
        <v>208</v>
      </c>
    </row>
    <row r="147" spans="1:60" x14ac:dyDescent="0.25">
      <c r="A147" s="1" t="s">
        <v>9</v>
      </c>
      <c r="B147" s="1" t="s">
        <v>209</v>
      </c>
    </row>
    <row r="148" spans="1:60" x14ac:dyDescent="0.25">
      <c r="A148" s="1" t="s">
        <v>9</v>
      </c>
      <c r="B148" s="1" t="s">
        <v>210</v>
      </c>
    </row>
    <row r="149" spans="1:60" x14ac:dyDescent="0.25">
      <c r="A149" s="1" t="s">
        <v>9</v>
      </c>
      <c r="B149" s="1" t="s">
        <v>211</v>
      </c>
    </row>
    <row r="150" spans="1:60" x14ac:dyDescent="0.25">
      <c r="A150" s="1" t="s">
        <v>9</v>
      </c>
      <c r="B150" s="1" t="s">
        <v>212</v>
      </c>
    </row>
    <row r="151" spans="1:60" x14ac:dyDescent="0.25">
      <c r="A151" s="1">
        <v>46</v>
      </c>
      <c r="B151" s="1" t="s">
        <v>213</v>
      </c>
      <c r="C151" s="1">
        <v>6105.4999998994172</v>
      </c>
      <c r="D151" s="1">
        <v>1</v>
      </c>
      <c r="E151">
        <f>(R151-S151*(1000-T151)/(1000-U151))*AO151</f>
        <v>-0.52501168207312854</v>
      </c>
      <c r="F151">
        <f>IF(AZ151&lt;&gt;0,1/(1/AZ151-1/N151),0)</f>
        <v>-6.3497948247881575E-2</v>
      </c>
      <c r="G151">
        <f>((BC151-AP151/2)*S151-E151)/(BC151+AP151/2)</f>
        <v>397.08842243157335</v>
      </c>
      <c r="H151">
        <f>AP151*1000</f>
        <v>-0.14572477269907388</v>
      </c>
      <c r="I151">
        <f>(AU151-BA151)</f>
        <v>0.22486448907326295</v>
      </c>
      <c r="J151">
        <f>(P151+AT151*D151)</f>
        <v>15.185962900543464</v>
      </c>
      <c r="K151" s="1">
        <v>15.399999618530273</v>
      </c>
      <c r="L151">
        <f>(K151*AI151+AJ151)</f>
        <v>2</v>
      </c>
      <c r="M151" s="1">
        <v>0.5</v>
      </c>
      <c r="N151">
        <f>L151*(M151+1)*(M151+1)/(M151*M151+1)</f>
        <v>3.6</v>
      </c>
      <c r="O151" s="1">
        <v>15.261172294616699</v>
      </c>
      <c r="P151" s="1">
        <v>15.118794441223145</v>
      </c>
      <c r="Q151" s="1">
        <v>15.031773567199707</v>
      </c>
      <c r="R151" s="1">
        <v>410.07778930664063</v>
      </c>
      <c r="S151" s="1">
        <v>411.5799560546875</v>
      </c>
      <c r="T151" s="1">
        <v>15.237317085266113</v>
      </c>
      <c r="U151" s="1">
        <v>14.868680953979492</v>
      </c>
      <c r="V151" s="1">
        <v>88.663154602050781</v>
      </c>
      <c r="W151" s="1">
        <v>86.5941162109375</v>
      </c>
      <c r="X151" s="1">
        <v>599.72247314453125</v>
      </c>
      <c r="Y151" s="1">
        <v>0.19231490790843964</v>
      </c>
      <c r="Z151" s="1">
        <v>0.20243674516677856</v>
      </c>
      <c r="AA151" s="1">
        <v>101.36100769042969</v>
      </c>
      <c r="AB151" s="1">
        <v>0.76817697286605835</v>
      </c>
      <c r="AC151" s="1">
        <v>0.38777142763137817</v>
      </c>
      <c r="AD151" s="1">
        <v>2.4774828925728798E-2</v>
      </c>
      <c r="AE151" s="1">
        <v>1.4554787194356322E-3</v>
      </c>
      <c r="AF151" s="1">
        <v>6.3110657036304474E-2</v>
      </c>
      <c r="AG151" s="1">
        <v>3.5738825798034668E-2</v>
      </c>
      <c r="AH151" s="1">
        <v>0.66666668653488159</v>
      </c>
      <c r="AI151" s="1">
        <v>0</v>
      </c>
      <c r="AJ151" s="1">
        <v>2</v>
      </c>
      <c r="AK151" s="1">
        <v>0</v>
      </c>
      <c r="AL151" s="1">
        <v>1</v>
      </c>
      <c r="AM151" s="1">
        <v>0.18999999761581421</v>
      </c>
      <c r="AN151" s="1">
        <v>111115</v>
      </c>
      <c r="AO151">
        <f>X151*0.000001/(K151*0.0001)</f>
        <v>0.38943018701306104</v>
      </c>
      <c r="AP151">
        <f>(U151-T151)/(1000-U151)*AO151</f>
        <v>-1.4572477269907388E-4</v>
      </c>
      <c r="AQ151">
        <f>(P151+273.15)</f>
        <v>288.26879444122312</v>
      </c>
      <c r="AR151">
        <f>(O151+273.15)</f>
        <v>288.41117229461668</v>
      </c>
      <c r="AS151">
        <f>(Y151*AK151+Z151*AL151)*AM151</f>
        <v>3.8462981099041116E-2</v>
      </c>
      <c r="AT151">
        <f>((AS151+0.00000010773*(AR151^4-AQ151^4))-AP151*44100)/(L151*0.92*2*29.3+0.00000043092*AQ151^3)</f>
        <v>6.716845932031848E-2</v>
      </c>
      <c r="AU151">
        <f>0.61365*EXP(17.502*J151/(240.97+J151))</f>
        <v>1.7319689735961237</v>
      </c>
      <c r="AV151">
        <f>AU151*1000/AA151</f>
        <v>17.087132547910265</v>
      </c>
      <c r="AW151">
        <f>(AV151-U151)</f>
        <v>2.218451593930773</v>
      </c>
      <c r="AX151">
        <f>IF(D151,P151,(O151+P151)/2)</f>
        <v>15.118794441223145</v>
      </c>
      <c r="AY151">
        <f>0.61365*EXP(17.502*AX151/(240.97+AX151))</f>
        <v>1.7245057969869566</v>
      </c>
      <c r="AZ151">
        <f>IF(AW151&lt;&gt;0,(1000-(AV151+U151)/2)/AW151*AP151,0)</f>
        <v>-6.4638054876603332E-2</v>
      </c>
      <c r="BA151">
        <f>U151*AA151/1000</f>
        <v>1.5071044845228607</v>
      </c>
      <c r="BB151">
        <f>(AY151-BA151)</f>
        <v>0.21740131246409589</v>
      </c>
      <c r="BC151">
        <f>1/(1.6/F151+1.37/N151)</f>
        <v>-4.0294782117723214E-2</v>
      </c>
      <c r="BD151">
        <f>G151*AA151*0.001</f>
        <v>40.249282639867296</v>
      </c>
      <c r="BE151">
        <f>G151/S151</f>
        <v>0.96479047774331206</v>
      </c>
      <c r="BF151">
        <f>(1-AP151*AA151/AU151/F151)*100</f>
        <v>86.569118861068944</v>
      </c>
      <c r="BG151">
        <f>(S151-E151/(N151/1.35))</f>
        <v>411.77683543546493</v>
      </c>
      <c r="BH151">
        <f>E151*BF151/100/BG151</f>
        <v>-1.1037483121354808E-3</v>
      </c>
    </row>
    <row r="152" spans="1:60" x14ac:dyDescent="0.25">
      <c r="A152" s="1">
        <v>47</v>
      </c>
      <c r="B152" s="1" t="s">
        <v>214</v>
      </c>
      <c r="C152" s="1">
        <v>6110.4999997876585</v>
      </c>
      <c r="D152" s="1">
        <v>1</v>
      </c>
      <c r="E152">
        <f>(R152-S152*(1000-T152)/(1000-U152))*AO152</f>
        <v>-0.52315779739838786</v>
      </c>
      <c r="F152">
        <f>IF(AZ152&lt;&gt;0,1/(1/AZ152-1/N152),0)</f>
        <v>-8.0182051169070984E-2</v>
      </c>
      <c r="G152">
        <f>((BC152-AP152/2)*S152-E152)/(BC152+AP152/2)</f>
        <v>399.89032720925337</v>
      </c>
      <c r="H152">
        <f>AP152*1000</f>
        <v>-0.18712045810674416</v>
      </c>
      <c r="I152">
        <f>(AU152-BA152)</f>
        <v>0.22757890172394646</v>
      </c>
      <c r="J152">
        <f>(P152+AT152*D152)</f>
        <v>15.212666878187715</v>
      </c>
      <c r="K152" s="1">
        <v>15.399999618530273</v>
      </c>
      <c r="L152">
        <f>(K152*AI152+AJ152)</f>
        <v>2</v>
      </c>
      <c r="M152" s="1">
        <v>0.5</v>
      </c>
      <c r="N152">
        <f>L152*(M152+1)*(M152+1)/(M152*M152+1)</f>
        <v>3.6</v>
      </c>
      <c r="O152" s="1">
        <v>15.263806343078613</v>
      </c>
      <c r="P152" s="1">
        <v>15.130812644958496</v>
      </c>
      <c r="Q152" s="1">
        <v>15.032718658447266</v>
      </c>
      <c r="R152" s="1">
        <v>410.07559204101563</v>
      </c>
      <c r="S152" s="1">
        <v>411.61679077148438</v>
      </c>
      <c r="T152" s="1">
        <v>15.344562530517578</v>
      </c>
      <c r="U152" s="1">
        <v>14.87120246887207</v>
      </c>
      <c r="V152" s="1">
        <v>89.27734375</v>
      </c>
      <c r="W152" s="1">
        <v>86.592933654785156</v>
      </c>
      <c r="X152" s="1">
        <v>599.712890625</v>
      </c>
      <c r="Y152" s="1">
        <v>0.22464704513549805</v>
      </c>
      <c r="Z152" s="1">
        <v>0.23647058010101318</v>
      </c>
      <c r="AA152" s="1">
        <v>101.36134338378906</v>
      </c>
      <c r="AB152" s="1">
        <v>0.76817697286605835</v>
      </c>
      <c r="AC152" s="1">
        <v>0.38777142763137817</v>
      </c>
      <c r="AD152" s="1">
        <v>2.4774828925728798E-2</v>
      </c>
      <c r="AE152" s="1">
        <v>1.4554787194356322E-3</v>
      </c>
      <c r="AF152" s="1">
        <v>6.3110657036304474E-2</v>
      </c>
      <c r="AG152" s="1">
        <v>3.5738825798034668E-2</v>
      </c>
      <c r="AH152" s="1">
        <v>1</v>
      </c>
      <c r="AI152" s="1">
        <v>0</v>
      </c>
      <c r="AJ152" s="1">
        <v>2</v>
      </c>
      <c r="AK152" s="1">
        <v>0</v>
      </c>
      <c r="AL152" s="1">
        <v>1</v>
      </c>
      <c r="AM152" s="1">
        <v>0.18999999761581421</v>
      </c>
      <c r="AN152" s="1">
        <v>111115</v>
      </c>
      <c r="AO152">
        <f>X152*0.000001/(K152*0.0001)</f>
        <v>0.38942396459762679</v>
      </c>
      <c r="AP152">
        <f>(U152-T152)/(1000-U152)*AO152</f>
        <v>-1.8712045810674415E-4</v>
      </c>
      <c r="AQ152">
        <f>(P152+273.15)</f>
        <v>288.28081264495847</v>
      </c>
      <c r="AR152">
        <f>(O152+273.15)</f>
        <v>288.41380634307859</v>
      </c>
      <c r="AS152">
        <f>(Y152*AK152+Z152*AL152)*AM152</f>
        <v>4.4929409655402708E-2</v>
      </c>
      <c r="AT152">
        <f>((AS152+0.00000010773*(AR152^4-AQ152^4))-AP152*44100)/(L152*0.92*2*29.3+0.00000043092*AQ152^3)</f>
        <v>8.1854233229219142E-2</v>
      </c>
      <c r="AU152">
        <f>0.61365*EXP(17.502*J152/(240.97+J152))</f>
        <v>1.73494396170114</v>
      </c>
      <c r="AV152">
        <f>AU152*1000/AA152</f>
        <v>17.116426280303358</v>
      </c>
      <c r="AW152">
        <f>(AV152-U152)</f>
        <v>2.2452238114312877</v>
      </c>
      <c r="AX152">
        <f>IF(D152,P152,(O152+P152)/2)</f>
        <v>15.130812644958496</v>
      </c>
      <c r="AY152">
        <f>0.61365*EXP(17.502*AX152/(240.97+AX152))</f>
        <v>1.7258390764085765</v>
      </c>
      <c r="AZ152">
        <f>IF(AW152&lt;&gt;0,(1000-(AV152+U152)/2)/AW152*AP152,0)</f>
        <v>-8.2008611923957447E-2</v>
      </c>
      <c r="BA152">
        <f>U152*AA152/1000</f>
        <v>1.5073650599771935</v>
      </c>
      <c r="BB152">
        <f>(AY152-BA152)</f>
        <v>0.21847401643138298</v>
      </c>
      <c r="BC152">
        <f>1/(1.6/F152+1.37/N152)</f>
        <v>-5.10880868776716E-2</v>
      </c>
      <c r="BD152">
        <f>G152*AA152*0.001</f>
        <v>40.533420772112898</v>
      </c>
      <c r="BE152">
        <f>G152/S152</f>
        <v>0.97151121182337496</v>
      </c>
      <c r="BF152">
        <f>(1-AP152*AA152/AU152/F152)*100</f>
        <v>86.365757435848863</v>
      </c>
      <c r="BG152">
        <f>(S152-E152/(N152/1.35))</f>
        <v>411.81297494550876</v>
      </c>
      <c r="BH152">
        <f>E152*BF152/100/BG152</f>
        <v>-1.0971708561820022E-3</v>
      </c>
    </row>
    <row r="153" spans="1:60" x14ac:dyDescent="0.25">
      <c r="A153" s="1">
        <v>48</v>
      </c>
      <c r="B153" s="1" t="s">
        <v>215</v>
      </c>
      <c r="C153" s="1">
        <v>6115.4999996758997</v>
      </c>
      <c r="D153" s="1">
        <v>1</v>
      </c>
      <c r="E153">
        <f>(R153-S153*(1000-T153)/(1000-U153))*AO153</f>
        <v>-0.52073954788963339</v>
      </c>
      <c r="F153">
        <f>IF(AZ153&lt;&gt;0,1/(1/AZ153-1/N153),0)</f>
        <v>-8.8630065610028175E-2</v>
      </c>
      <c r="G153">
        <f>((BC153-AP153/2)*S153-E153)/(BC153+AP153/2)</f>
        <v>400.88762983385664</v>
      </c>
      <c r="H153">
        <f>AP153*1000</f>
        <v>-0.20780886531986179</v>
      </c>
      <c r="I153">
        <f>(AU153-BA153)</f>
        <v>0.22809849528013326</v>
      </c>
      <c r="J153">
        <f>(P153+AT153*D153)</f>
        <v>15.226627850290752</v>
      </c>
      <c r="K153" s="1">
        <v>15.399999618530273</v>
      </c>
      <c r="L153">
        <f>(K153*AI153+AJ153)</f>
        <v>2</v>
      </c>
      <c r="M153" s="1">
        <v>0.5</v>
      </c>
      <c r="N153">
        <f>L153*(M153+1)*(M153+1)/(M153*M153+1)</f>
        <v>3.6</v>
      </c>
      <c r="O153" s="1">
        <v>15.267168045043945</v>
      </c>
      <c r="P153" s="1">
        <v>15.13734245300293</v>
      </c>
      <c r="Q153" s="1">
        <v>15.031377792358398</v>
      </c>
      <c r="R153" s="1">
        <v>410.025146484375</v>
      </c>
      <c r="S153" s="1">
        <v>411.58200073242188</v>
      </c>
      <c r="T153" s="1">
        <v>15.407107353210449</v>
      </c>
      <c r="U153" s="1">
        <v>14.881411552429199</v>
      </c>
      <c r="V153" s="1">
        <v>89.622177124023438</v>
      </c>
      <c r="W153" s="1">
        <v>86.63116455078125</v>
      </c>
      <c r="X153" s="1">
        <v>599.70654296875</v>
      </c>
      <c r="Y153" s="1">
        <v>0.21635288000106812</v>
      </c>
      <c r="Z153" s="1">
        <v>0.22773987054824829</v>
      </c>
      <c r="AA153" s="1">
        <v>101.36152648925781</v>
      </c>
      <c r="AB153" s="1">
        <v>0.76817697286605835</v>
      </c>
      <c r="AC153" s="1">
        <v>0.38777142763137817</v>
      </c>
      <c r="AD153" s="1">
        <v>2.4774828925728798E-2</v>
      </c>
      <c r="AE153" s="1">
        <v>1.4554787194356322E-3</v>
      </c>
      <c r="AF153" s="1">
        <v>6.3110657036304474E-2</v>
      </c>
      <c r="AG153" s="1">
        <v>3.5738825798034668E-2</v>
      </c>
      <c r="AH153" s="1">
        <v>1</v>
      </c>
      <c r="AI153" s="1">
        <v>0</v>
      </c>
      <c r="AJ153" s="1">
        <v>2</v>
      </c>
      <c r="AK153" s="1">
        <v>0</v>
      </c>
      <c r="AL153" s="1">
        <v>1</v>
      </c>
      <c r="AM153" s="1">
        <v>0.18999999761581421</v>
      </c>
      <c r="AN153" s="1">
        <v>111115</v>
      </c>
      <c r="AO153">
        <f>X153*0.000001/(K153*0.0001)</f>
        <v>0.38941984274281694</v>
      </c>
      <c r="AP153">
        <f>(U153-T153)/(1000-U153)*AO153</f>
        <v>-2.078088653198618E-4</v>
      </c>
      <c r="AQ153">
        <f>(P153+273.15)</f>
        <v>288.28734245300291</v>
      </c>
      <c r="AR153">
        <f>(O153+273.15)</f>
        <v>288.41716804504392</v>
      </c>
      <c r="AS153">
        <f>(Y153*AK153+Z153*AL153)*AM153</f>
        <v>4.3270574861193012E-2</v>
      </c>
      <c r="AT153">
        <f>((AS153+0.00000010773*(AR153^4-AQ153^4))-AP153*44100)/(L153*0.92*2*29.3+0.00000043092*AQ153^3)</f>
        <v>8.9285397287821838E-2</v>
      </c>
      <c r="AU153">
        <f>0.61365*EXP(17.502*J153/(240.97+J153))</f>
        <v>1.7365010865492327</v>
      </c>
      <c r="AV153">
        <f>AU153*1000/AA153</f>
        <v>17.131757449738735</v>
      </c>
      <c r="AW153">
        <f>(AV153-U153)</f>
        <v>2.2503458973095363</v>
      </c>
      <c r="AX153">
        <f>IF(D153,P153,(O153+P153)/2)</f>
        <v>15.13734245300293</v>
      </c>
      <c r="AY153">
        <f>0.61365*EXP(17.502*AX153/(240.97+AX153))</f>
        <v>1.7265638620167396</v>
      </c>
      <c r="AZ153">
        <f>IF(AW153&lt;&gt;0,(1000-(AV153+U153)/2)/AW153*AP153,0)</f>
        <v>-9.0867166421624276E-2</v>
      </c>
      <c r="BA153">
        <f>U153*AA153/1000</f>
        <v>1.5084025912690995</v>
      </c>
      <c r="BB153">
        <f>(AY153-BA153)</f>
        <v>0.21816127074764013</v>
      </c>
      <c r="BC153">
        <f>1/(1.6/F153+1.37/N153)</f>
        <v>-5.6586661304989086E-2</v>
      </c>
      <c r="BD153">
        <f>G153*AA153*0.001</f>
        <v>40.634582110620244</v>
      </c>
      <c r="BE153">
        <f>G153/S153</f>
        <v>0.97401642715295056</v>
      </c>
      <c r="BF153">
        <f>(1-AP153*AA153/AU153/F153)*100</f>
        <v>86.313856692803157</v>
      </c>
      <c r="BG153">
        <f>(S153-E153/(N153/1.35))</f>
        <v>411.7772780628805</v>
      </c>
      <c r="BH153">
        <f>E153*BF153/100/BG153</f>
        <v>-1.0915376128149859E-3</v>
      </c>
    </row>
    <row r="154" spans="1:60" x14ac:dyDescent="0.25">
      <c r="A154" s="1">
        <v>49</v>
      </c>
      <c r="B154" s="1" t="s">
        <v>216</v>
      </c>
      <c r="C154" s="1">
        <v>6120.9999995529652</v>
      </c>
      <c r="D154" s="1">
        <v>1</v>
      </c>
      <c r="E154">
        <f>(R154-S154*(1000-T154)/(1000-U154))*AO154</f>
        <v>-0.50072109560657974</v>
      </c>
      <c r="F154">
        <f>IF(AZ154&lt;&gt;0,1/(1/AZ154-1/N154),0)</f>
        <v>-9.2618990189589176E-2</v>
      </c>
      <c r="G154">
        <f>((BC154-AP154/2)*S154-E154)/(BC154+AP154/2)</f>
        <v>401.61649384272971</v>
      </c>
      <c r="H154">
        <f>AP154*1000</f>
        <v>-0.21724581651194755</v>
      </c>
      <c r="I154">
        <f>(AU154-BA154)</f>
        <v>0.22791889234334795</v>
      </c>
      <c r="J154">
        <f>(P154+AT154*D154)</f>
        <v>15.233462727257157</v>
      </c>
      <c r="K154" s="1">
        <v>15.399999618530273</v>
      </c>
      <c r="L154">
        <f>(K154*AI154+AJ154)</f>
        <v>2</v>
      </c>
      <c r="M154" s="1">
        <v>0.5</v>
      </c>
      <c r="N154">
        <f>L154*(M154+1)*(M154+1)/(M154*M154+1)</f>
        <v>3.6</v>
      </c>
      <c r="O154" s="1">
        <v>15.270400047302246</v>
      </c>
      <c r="P154" s="1">
        <v>15.140790939331055</v>
      </c>
      <c r="Q154" s="1">
        <v>15.03111457824707</v>
      </c>
      <c r="R154" s="1">
        <v>410.05279541015625</v>
      </c>
      <c r="S154" s="1">
        <v>411.5682373046875</v>
      </c>
      <c r="T154" s="1">
        <v>15.44072437286377</v>
      </c>
      <c r="U154" s="1">
        <v>14.891151428222656</v>
      </c>
      <c r="V154" s="1">
        <v>89.83209228515625</v>
      </c>
      <c r="W154" s="1">
        <v>86.667770385742188</v>
      </c>
      <c r="X154" s="1">
        <v>599.69580078125</v>
      </c>
      <c r="Y154" s="1">
        <v>0.14711387455463409</v>
      </c>
      <c r="Z154" s="1">
        <v>0.15485671162605286</v>
      </c>
      <c r="AA154" s="1">
        <v>101.35851287841797</v>
      </c>
      <c r="AB154" s="1">
        <v>0.76817697286605835</v>
      </c>
      <c r="AC154" s="1">
        <v>0.38777142763137817</v>
      </c>
      <c r="AD154" s="1">
        <v>2.4774828925728798E-2</v>
      </c>
      <c r="AE154" s="1">
        <v>1.4554787194356322E-3</v>
      </c>
      <c r="AF154" s="1">
        <v>6.3110657036304474E-2</v>
      </c>
      <c r="AG154" s="1">
        <v>3.5738825798034668E-2</v>
      </c>
      <c r="AH154" s="1">
        <v>1</v>
      </c>
      <c r="AI154" s="1">
        <v>0</v>
      </c>
      <c r="AJ154" s="1">
        <v>2</v>
      </c>
      <c r="AK154" s="1">
        <v>0</v>
      </c>
      <c r="AL154" s="1">
        <v>1</v>
      </c>
      <c r="AM154" s="1">
        <v>0.18999999761581421</v>
      </c>
      <c r="AN154" s="1">
        <v>111115</v>
      </c>
      <c r="AO154">
        <f>X154*0.000001/(K154*0.0001)</f>
        <v>0.38941286729621555</v>
      </c>
      <c r="AP154">
        <f>(U154-T154)/(1000-U154)*AO154</f>
        <v>-2.1724581651194754E-4</v>
      </c>
      <c r="AQ154">
        <f>(P154+273.15)</f>
        <v>288.29079093933103</v>
      </c>
      <c r="AR154">
        <f>(O154+273.15)</f>
        <v>288.42040004730222</v>
      </c>
      <c r="AS154">
        <f>(Y154*AK154+Z154*AL154)*AM154</f>
        <v>2.9422774839742871E-2</v>
      </c>
      <c r="AT154">
        <f>((AS154+0.00000010773*(AR154^4-AQ154^4))-AP154*44100)/(L154*0.92*2*29.3+0.00000043092*AQ154^3)</f>
        <v>9.2671787926101562E-2</v>
      </c>
      <c r="AU154">
        <f>0.61365*EXP(17.502*J154/(240.97+J154))</f>
        <v>1.7372638561553262</v>
      </c>
      <c r="AV154">
        <f>AU154*1000/AA154</f>
        <v>17.139792276147709</v>
      </c>
      <c r="AW154">
        <f>(AV154-U154)</f>
        <v>2.2486408479250528</v>
      </c>
      <c r="AX154">
        <f>IF(D154,P154,(O154+P154)/2)</f>
        <v>15.140790939331055</v>
      </c>
      <c r="AY154">
        <f>0.61365*EXP(17.502*AX154/(240.97+AX154))</f>
        <v>1.7269467397012261</v>
      </c>
      <c r="AZ154">
        <f>IF(AW154&lt;&gt;0,(1000-(AV154+U154)/2)/AW154*AP154,0)</f>
        <v>-9.506476876903211E-2</v>
      </c>
      <c r="BA154">
        <f>U154*AA154/1000</f>
        <v>1.5093449638119782</v>
      </c>
      <c r="BB154">
        <f>(AY154-BA154)</f>
        <v>0.21760177588924789</v>
      </c>
      <c r="BC154">
        <f>1/(1.6/F154+1.37/N154)</f>
        <v>-5.9190792880153095E-2</v>
      </c>
      <c r="BD154">
        <f>G154*AA154*0.001</f>
        <v>40.707250563343393</v>
      </c>
      <c r="BE154">
        <f>G154/S154</f>
        <v>0.97581994294037222</v>
      </c>
      <c r="BF154">
        <f>(1-AP154*AA154/AU154/F154)*100</f>
        <v>86.314967720137147</v>
      </c>
      <c r="BG154">
        <f>(S154-E154/(N154/1.35))</f>
        <v>411.75600771553997</v>
      </c>
      <c r="BH154">
        <f>E154*BF154/100/BG154</f>
        <v>-1.0496440706198951E-3</v>
      </c>
    </row>
    <row r="155" spans="1:60" x14ac:dyDescent="0.25">
      <c r="A155" s="1">
        <v>50</v>
      </c>
      <c r="B155" s="1" t="s">
        <v>217</v>
      </c>
      <c r="C155" s="1">
        <v>6125.9999994412065</v>
      </c>
      <c r="D155" s="1">
        <v>1</v>
      </c>
      <c r="E155">
        <f>(R155-S155*(1000-T155)/(1000-U155))*AO155</f>
        <v>-0.44752368116445079</v>
      </c>
      <c r="F155">
        <f>IF(AZ155&lt;&gt;0,1/(1/AZ155-1/N155),0)</f>
        <v>-9.4260005173821132E-2</v>
      </c>
      <c r="G155">
        <f>((BC155-AP155/2)*S155-E155)/(BC155+AP155/2)</f>
        <v>402.64120161270858</v>
      </c>
      <c r="H155">
        <f>AP155*1000</f>
        <v>-0.22050936654120568</v>
      </c>
      <c r="I155">
        <f>(AU155-BA155)</f>
        <v>0.22720498846319925</v>
      </c>
      <c r="J155">
        <f>(P155+AT155*D155)</f>
        <v>15.232616873062964</v>
      </c>
      <c r="K155" s="1">
        <v>15.399999618530273</v>
      </c>
      <c r="L155">
        <f>(K155*AI155+AJ155)</f>
        <v>2</v>
      </c>
      <c r="M155" s="1">
        <v>0.5</v>
      </c>
      <c r="N155">
        <f>L155*(M155+1)*(M155+1)/(M155*M155+1)</f>
        <v>3.6</v>
      </c>
      <c r="O155" s="1">
        <v>15.272648811340332</v>
      </c>
      <c r="P155" s="1">
        <v>15.138435363769531</v>
      </c>
      <c r="Q155" s="1">
        <v>15.029540061950684</v>
      </c>
      <c r="R155" s="1">
        <v>410.17465209960938</v>
      </c>
      <c r="S155" s="1">
        <v>411.55691528320313</v>
      </c>
      <c r="T155" s="1">
        <v>15.455295562744141</v>
      </c>
      <c r="U155" s="1">
        <v>14.897475242614746</v>
      </c>
      <c r="V155" s="1">
        <v>89.925979614257813</v>
      </c>
      <c r="W155" s="1">
        <v>86.69244384765625</v>
      </c>
      <c r="X155" s="1">
        <v>599.70111083984375</v>
      </c>
      <c r="Y155" s="1">
        <v>8.1387117505073547E-2</v>
      </c>
      <c r="Z155" s="1">
        <v>8.5670650005340576E-2</v>
      </c>
      <c r="AA155" s="1">
        <v>101.35707092285156</v>
      </c>
      <c r="AB155" s="1">
        <v>0.76817697286605835</v>
      </c>
      <c r="AC155" s="1">
        <v>0.38777142763137817</v>
      </c>
      <c r="AD155" s="1">
        <v>2.4774828925728798E-2</v>
      </c>
      <c r="AE155" s="1">
        <v>1.4554787194356322E-3</v>
      </c>
      <c r="AF155" s="1">
        <v>6.3110657036304474E-2</v>
      </c>
      <c r="AG155" s="1">
        <v>3.5738825798034668E-2</v>
      </c>
      <c r="AH155" s="1">
        <v>1</v>
      </c>
      <c r="AI155" s="1">
        <v>0</v>
      </c>
      <c r="AJ155" s="1">
        <v>2</v>
      </c>
      <c r="AK155" s="1">
        <v>0</v>
      </c>
      <c r="AL155" s="1">
        <v>1</v>
      </c>
      <c r="AM155" s="1">
        <v>0.18999999761581421</v>
      </c>
      <c r="AN155" s="1">
        <v>111115</v>
      </c>
      <c r="AO155">
        <f>X155*0.000001/(K155*0.0001)</f>
        <v>0.3894163153862969</v>
      </c>
      <c r="AP155">
        <f>(U155-T155)/(1000-U155)*AO155</f>
        <v>-2.2050936654120567E-4</v>
      </c>
      <c r="AQ155">
        <f>(P155+273.15)</f>
        <v>288.28843536376951</v>
      </c>
      <c r="AR155">
        <f>(O155+273.15)</f>
        <v>288.42264881134031</v>
      </c>
      <c r="AS155">
        <f>(Y155*AK155+Z155*AL155)*AM155</f>
        <v>1.6277423296759963E-2</v>
      </c>
      <c r="AT155">
        <f>((AS155+0.00000010773*(AR155^4-AQ155^4))-AP155*44100)/(L155*0.92*2*29.3+0.00000043092*AQ155^3)</f>
        <v>9.4181509293433885E-2</v>
      </c>
      <c r="AU155">
        <f>0.61365*EXP(17.502*J155/(240.97+J155))</f>
        <v>1.7371694432003273</v>
      </c>
      <c r="AV155">
        <f>AU155*1000/AA155</f>
        <v>17.139104626677526</v>
      </c>
      <c r="AW155">
        <f>(AV155-U155)</f>
        <v>2.2416293840627795</v>
      </c>
      <c r="AX155">
        <f>IF(D155,P155,(O155+P155)/2)</f>
        <v>15.138435363769531</v>
      </c>
      <c r="AY155">
        <f>0.61365*EXP(17.502*AX155/(240.97+AX155))</f>
        <v>1.7266851973689976</v>
      </c>
      <c r="AZ155">
        <f>IF(AW155&lt;&gt;0,(1000-(AV155+U155)/2)/AW155*AP155,0)</f>
        <v>-9.6794405496857444E-2</v>
      </c>
      <c r="BA155">
        <f>U155*AA155/1000</f>
        <v>1.509964454737128</v>
      </c>
      <c r="BB155">
        <f>(AY155-BA155)</f>
        <v>0.21672074263186958</v>
      </c>
      <c r="BC155">
        <f>1/(1.6/F155+1.37/N155)</f>
        <v>-6.0263581415858872E-2</v>
      </c>
      <c r="BD155">
        <f>G155*AA155*0.001</f>
        <v>40.810532828321477</v>
      </c>
      <c r="BE155">
        <f>G155/S155</f>
        <v>0.97833662042986347</v>
      </c>
      <c r="BF155">
        <f>(1-AP155*AA155/AU155/F155)*100</f>
        <v>86.35066627280554</v>
      </c>
      <c r="BG155">
        <f>(S155-E155/(N155/1.35))</f>
        <v>411.72473666363982</v>
      </c>
      <c r="BH155">
        <f>E155*BF155/100/BG155</f>
        <v>-9.3858747362510946E-4</v>
      </c>
    </row>
    <row r="156" spans="1:60" x14ac:dyDescent="0.25">
      <c r="A156" s="1" t="s">
        <v>9</v>
      </c>
      <c r="B156" s="1" t="s">
        <v>218</v>
      </c>
    </row>
    <row r="157" spans="1:60" x14ac:dyDescent="0.25">
      <c r="A157" s="1" t="s">
        <v>9</v>
      </c>
      <c r="B157" s="1" t="s">
        <v>219</v>
      </c>
    </row>
    <row r="158" spans="1:60" x14ac:dyDescent="0.25">
      <c r="A158" s="1" t="s">
        <v>9</v>
      </c>
      <c r="B158" s="1" t="s">
        <v>220</v>
      </c>
    </row>
    <row r="159" spans="1:60" x14ac:dyDescent="0.25">
      <c r="A159" s="1" t="s">
        <v>9</v>
      </c>
      <c r="B159" s="1" t="s">
        <v>221</v>
      </c>
    </row>
    <row r="160" spans="1:60" x14ac:dyDescent="0.25">
      <c r="A160" s="1" t="s">
        <v>9</v>
      </c>
      <c r="B160" s="1" t="s">
        <v>222</v>
      </c>
    </row>
    <row r="161" spans="1:60" x14ac:dyDescent="0.25">
      <c r="A161" s="1" t="s">
        <v>9</v>
      </c>
      <c r="B161" s="1" t="s">
        <v>223</v>
      </c>
    </row>
    <row r="162" spans="1:60" x14ac:dyDescent="0.25">
      <c r="A162" s="1" t="s">
        <v>9</v>
      </c>
      <c r="B162" s="1" t="s">
        <v>224</v>
      </c>
    </row>
    <row r="163" spans="1:60" x14ac:dyDescent="0.25">
      <c r="A163" s="1" t="s">
        <v>9</v>
      </c>
      <c r="B163" s="1" t="s">
        <v>225</v>
      </c>
    </row>
    <row r="164" spans="1:60" x14ac:dyDescent="0.25">
      <c r="A164" s="1" t="s">
        <v>9</v>
      </c>
      <c r="B164" s="1" t="s">
        <v>226</v>
      </c>
    </row>
    <row r="165" spans="1:60" x14ac:dyDescent="0.25">
      <c r="A165" s="1" t="s">
        <v>9</v>
      </c>
      <c r="B165" s="1" t="s">
        <v>227</v>
      </c>
    </row>
    <row r="166" spans="1:60" x14ac:dyDescent="0.25">
      <c r="A166" s="1">
        <v>51</v>
      </c>
      <c r="B166" s="1" t="s">
        <v>228</v>
      </c>
      <c r="C166" s="1">
        <v>6377.4999998994172</v>
      </c>
      <c r="D166" s="1">
        <v>1</v>
      </c>
      <c r="E166">
        <f>(R166-S166*(1000-T166)/(1000-U166))*AO166</f>
        <v>-0.50149840695932213</v>
      </c>
      <c r="F166">
        <f>IF(AZ166&lt;&gt;0,1/(1/AZ166-1/N166),0)</f>
        <v>-8.0930376500420065E-2</v>
      </c>
      <c r="G166">
        <f>((BC166-AP166/2)*S166-E166)/(BC166+AP166/2)</f>
        <v>399.60180195804247</v>
      </c>
      <c r="H166">
        <f>AP166*1000</f>
        <v>-0.18567366171291513</v>
      </c>
      <c r="I166">
        <f>(AU166-BA166)</f>
        <v>0.22370116826414899</v>
      </c>
      <c r="J166">
        <f>(P166+AT166*D166)</f>
        <v>15.158412948564195</v>
      </c>
      <c r="K166" s="1">
        <v>10.890000343322754</v>
      </c>
      <c r="L166">
        <f>(K166*AI166+AJ166)</f>
        <v>2</v>
      </c>
      <c r="M166" s="1">
        <v>0.5</v>
      </c>
      <c r="N166">
        <f>L166*(M166+1)*(M166+1)/(M166*M166+1)</f>
        <v>3.6</v>
      </c>
      <c r="O166" s="1">
        <v>15.239830017089844</v>
      </c>
      <c r="P166" s="1">
        <v>15.074465751647949</v>
      </c>
      <c r="Q166" s="1">
        <v>15.032648086547852</v>
      </c>
      <c r="R166" s="1">
        <v>409.73519897460938</v>
      </c>
      <c r="S166" s="1">
        <v>410.78436279296875</v>
      </c>
      <c r="T166" s="1">
        <v>15.181488037109375</v>
      </c>
      <c r="U166" s="1">
        <v>14.849332809448242</v>
      </c>
      <c r="V166" s="1">
        <v>88.491683959960938</v>
      </c>
      <c r="W166" s="1">
        <v>86.598785400390625</v>
      </c>
      <c r="X166" s="1">
        <v>599.7078857421875</v>
      </c>
      <c r="Y166" s="1">
        <v>0.10898056626319885</v>
      </c>
      <c r="Z166" s="1">
        <v>0.11471638828516006</v>
      </c>
      <c r="AA166" s="1">
        <v>101.36504364013672</v>
      </c>
      <c r="AB166" s="1">
        <v>0.19056619703769684</v>
      </c>
      <c r="AC166" s="1">
        <v>0.44193923473358154</v>
      </c>
      <c r="AD166" s="1">
        <v>2.2962519899010658E-2</v>
      </c>
      <c r="AE166" s="1">
        <v>5.6237797252833843E-3</v>
      </c>
      <c r="AF166" s="1">
        <v>1.7932118847966194E-2</v>
      </c>
      <c r="AG166" s="1">
        <v>7.2473868727684021E-2</v>
      </c>
      <c r="AH166" s="1">
        <v>0.66666668653488159</v>
      </c>
      <c r="AI166" s="1">
        <v>0</v>
      </c>
      <c r="AJ166" s="1">
        <v>2</v>
      </c>
      <c r="AK166" s="1">
        <v>0</v>
      </c>
      <c r="AL166" s="1">
        <v>1</v>
      </c>
      <c r="AM166" s="1">
        <v>0.18999999761581421</v>
      </c>
      <c r="AN166" s="1">
        <v>111115</v>
      </c>
      <c r="AO166">
        <f>X166*0.000001/(K166*0.0001)</f>
        <v>0.5506959291419129</v>
      </c>
      <c r="AP166">
        <f>(U166-T166)/(1000-U166)*AO166</f>
        <v>-1.8567366171291514E-4</v>
      </c>
      <c r="AQ166">
        <f>(P166+273.15)</f>
        <v>288.22446575164793</v>
      </c>
      <c r="AR166">
        <f>(O166+273.15)</f>
        <v>288.38983001708982</v>
      </c>
      <c r="AS166">
        <f>(Y166*AK166+Z166*AL166)*AM166</f>
        <v>2.1796113500675229E-2</v>
      </c>
      <c r="AT166">
        <f>((AS166+0.00000010773*(AR166^4-AQ166^4))-AP166*44100)/(L166*0.92*2*29.3+0.00000043092*AQ166^3)</f>
        <v>8.3947196916245609E-2</v>
      </c>
      <c r="AU166">
        <f>0.61365*EXP(17.502*J166/(240.97+J166))</f>
        <v>1.728904436520784</v>
      </c>
      <c r="AV166">
        <f>AU166*1000/AA166</f>
        <v>17.056219525329571</v>
      </c>
      <c r="AW166">
        <f>(AV166-U166)</f>
        <v>2.2068867158813283</v>
      </c>
      <c r="AX166">
        <f>IF(D166,P166,(O166+P166)/2)</f>
        <v>15.074465751647949</v>
      </c>
      <c r="AY166">
        <f>0.61365*EXP(17.502*AX166/(240.97+AX166))</f>
        <v>1.7195958675115901</v>
      </c>
      <c r="AZ166">
        <f>IF(AW166&lt;&gt;0,(1000-(AV166+U166)/2)/AW166*AP166,0)</f>
        <v>-8.2791586007831375E-2</v>
      </c>
      <c r="BA166">
        <f>U166*AA166/1000</f>
        <v>1.505203268256635</v>
      </c>
      <c r="BB166">
        <f>(AY166-BA166)</f>
        <v>0.21439259925495513</v>
      </c>
      <c r="BC166">
        <f>1/(1.6/F166+1.37/N166)</f>
        <v>-5.1574241247445626E-2</v>
      </c>
      <c r="BD166">
        <f>G166*AA166*0.001</f>
        <v>40.505654094154252</v>
      </c>
      <c r="BE166">
        <f>G166/S166</f>
        <v>0.97277754012130646</v>
      </c>
      <c r="BF166">
        <f>(1-AP166*AA166/AU166/F166)*100</f>
        <v>86.54895689381506</v>
      </c>
      <c r="BG166">
        <f>(S166-E166/(N166/1.35))</f>
        <v>410.97242469557847</v>
      </c>
      <c r="BH166">
        <f>E166*BF166/100/BG166</f>
        <v>-1.0561332439369931E-3</v>
      </c>
    </row>
    <row r="167" spans="1:60" x14ac:dyDescent="0.25">
      <c r="A167" s="1">
        <v>52</v>
      </c>
      <c r="B167" s="1" t="s">
        <v>229</v>
      </c>
      <c r="C167" s="1">
        <v>6382.4999997876585</v>
      </c>
      <c r="D167" s="1">
        <v>1</v>
      </c>
      <c r="E167">
        <f>(R167-S167*(1000-T167)/(1000-U167))*AO167</f>
        <v>-0.45475918694919876</v>
      </c>
      <c r="F167">
        <f>IF(AZ167&lt;&gt;0,1/(1/AZ167-1/N167),0)</f>
        <v>-9.6978071468058064E-2</v>
      </c>
      <c r="G167">
        <f>((BC167-AP167/2)*S167-E167)/(BC167+AP167/2)</f>
        <v>401.93024867331434</v>
      </c>
      <c r="H167">
        <f>AP167*1000</f>
        <v>-0.22424519741897087</v>
      </c>
      <c r="I167">
        <f>(AU167-BA167)</f>
        <v>0.22443080259076931</v>
      </c>
      <c r="J167">
        <f>(P167+AT167*D167)</f>
        <v>15.18198177577648</v>
      </c>
      <c r="K167" s="1">
        <v>10.890000343322754</v>
      </c>
      <c r="L167">
        <f>(K167*AI167+AJ167)</f>
        <v>2</v>
      </c>
      <c r="M167" s="1">
        <v>0.5</v>
      </c>
      <c r="N167">
        <f>L167*(M167+1)*(M167+1)/(M167*M167+1)</f>
        <v>3.6</v>
      </c>
      <c r="O167" s="1">
        <v>15.244002342224121</v>
      </c>
      <c r="P167" s="1">
        <v>15.084123611450195</v>
      </c>
      <c r="Q167" s="1">
        <v>15.031515121459961</v>
      </c>
      <c r="R167" s="1">
        <v>409.73565673828125</v>
      </c>
      <c r="S167" s="1">
        <v>410.72869873046875</v>
      </c>
      <c r="T167" s="1">
        <v>15.269207000732422</v>
      </c>
      <c r="U167" s="1">
        <v>14.868057250976563</v>
      </c>
      <c r="V167" s="1">
        <v>88.96044921875</v>
      </c>
      <c r="W167" s="1">
        <v>86.678764343261719</v>
      </c>
      <c r="X167" s="1">
        <v>599.70672607421875</v>
      </c>
      <c r="Y167" s="1">
        <v>0.10444579273462296</v>
      </c>
      <c r="Z167" s="1">
        <v>0.10994294285774231</v>
      </c>
      <c r="AA167" s="1">
        <v>101.3646240234375</v>
      </c>
      <c r="AB167" s="1">
        <v>0.19056619703769684</v>
      </c>
      <c r="AC167" s="1">
        <v>0.44193923473358154</v>
      </c>
      <c r="AD167" s="1">
        <v>2.2962519899010658E-2</v>
      </c>
      <c r="AE167" s="1">
        <v>5.6237797252833843E-3</v>
      </c>
      <c r="AF167" s="1">
        <v>1.7932118847966194E-2</v>
      </c>
      <c r="AG167" s="1">
        <v>7.2473868727684021E-2</v>
      </c>
      <c r="AH167" s="1">
        <v>1</v>
      </c>
      <c r="AI167" s="1">
        <v>0</v>
      </c>
      <c r="AJ167" s="1">
        <v>2</v>
      </c>
      <c r="AK167" s="1">
        <v>0</v>
      </c>
      <c r="AL167" s="1">
        <v>1</v>
      </c>
      <c r="AM167" s="1">
        <v>0.18999999761581421</v>
      </c>
      <c r="AN167" s="1">
        <v>111115</v>
      </c>
      <c r="AO167">
        <f>X167*0.000001/(K167*0.0001)</f>
        <v>0.55069486424941316</v>
      </c>
      <c r="AP167">
        <f>(U167-T167)/(1000-U167)*AO167</f>
        <v>-2.2424519741897085E-4</v>
      </c>
      <c r="AQ167">
        <f>(P167+273.15)</f>
        <v>288.23412361145017</v>
      </c>
      <c r="AR167">
        <f>(O167+273.15)</f>
        <v>288.3940023422241</v>
      </c>
      <c r="AS167">
        <f>(Y167*AK167+Z167*AL167)*AM167</f>
        <v>2.0889158880846637E-2</v>
      </c>
      <c r="AT167">
        <f>((AS167+0.00000010773*(AR167^4-AQ167^4))-AP167*44100)/(L167*0.92*2*29.3+0.00000043092*AQ167^3)</f>
        <v>9.7858164326284497E-2</v>
      </c>
      <c r="AU167">
        <f>0.61365*EXP(17.502*J167/(240.97+J167))</f>
        <v>1.7315258357949523</v>
      </c>
      <c r="AV167">
        <f>AU167*1000/AA167</f>
        <v>17.082151218699234</v>
      </c>
      <c r="AW167">
        <f>(AV167-U167)</f>
        <v>2.2140939677226719</v>
      </c>
      <c r="AX167">
        <f>IF(D167,P167,(O167+P167)/2)</f>
        <v>15.084123611450195</v>
      </c>
      <c r="AY167">
        <f>0.61365*EXP(17.502*AX167/(240.97+AX167))</f>
        <v>1.7206645426210878</v>
      </c>
      <c r="AZ167">
        <f>IF(AW167&lt;&gt;0,(1000-(AV167+U167)/2)/AW167*AP167,0)</f>
        <v>-9.9662823815470633E-2</v>
      </c>
      <c r="BA167">
        <f>U167*AA167/1000</f>
        <v>1.507095033204183</v>
      </c>
      <c r="BB167">
        <f>(AY167-BA167)</f>
        <v>0.21356950941690478</v>
      </c>
      <c r="BC167">
        <f>1/(1.6/F167+1.37/N167)</f>
        <v>-6.2042361603536239E-2</v>
      </c>
      <c r="BD167">
        <f>G167*AA167*0.001</f>
        <v>40.74150854041725</v>
      </c>
      <c r="BE167">
        <f>G167/S167</f>
        <v>0.97857843855481796</v>
      </c>
      <c r="BF167">
        <f>(1-AP167*AA167/AU167/F167)*100</f>
        <v>86.46347950327133</v>
      </c>
      <c r="BG167">
        <f>(S167-E167/(N167/1.35))</f>
        <v>410.89923342557472</v>
      </c>
      <c r="BH167">
        <f>E167*BF167/100/BG167</f>
        <v>-9.5692711110468252E-4</v>
      </c>
    </row>
    <row r="168" spans="1:60" x14ac:dyDescent="0.25">
      <c r="A168" s="1">
        <v>53</v>
      </c>
      <c r="B168" s="1" t="s">
        <v>230</v>
      </c>
      <c r="C168" s="1">
        <v>6387.9999996647239</v>
      </c>
      <c r="D168" s="1">
        <v>1</v>
      </c>
      <c r="E168">
        <f>(R168-S168*(1000-T168)/(1000-U168))*AO168</f>
        <v>-0.34736642156959607</v>
      </c>
      <c r="F168">
        <f>IF(AZ168&lt;&gt;0,1/(1/AZ168-1/N168),0)</f>
        <v>-0.11025588511083205</v>
      </c>
      <c r="G168">
        <f>((BC168-AP168/2)*S168-E168)/(BC168+AP168/2)</f>
        <v>404.30356878570268</v>
      </c>
      <c r="H168">
        <f>AP168*1000</f>
        <v>-0.25605923311136453</v>
      </c>
      <c r="I168">
        <f>(AU168-BA168)</f>
        <v>0.22454851852590751</v>
      </c>
      <c r="J168">
        <f>(P168+AT168*D168)</f>
        <v>15.20133179312241</v>
      </c>
      <c r="K168" s="1">
        <v>10.890000343322754</v>
      </c>
      <c r="L168">
        <f>(K168*AI168+AJ168)</f>
        <v>2</v>
      </c>
      <c r="M168" s="1">
        <v>0.5</v>
      </c>
      <c r="N168">
        <f>L168*(M168+1)*(M168+1)/(M168*M168+1)</f>
        <v>3.6</v>
      </c>
      <c r="O168" s="1">
        <v>15.248270034790039</v>
      </c>
      <c r="P168" s="1">
        <v>15.091903686523438</v>
      </c>
      <c r="Q168" s="1">
        <v>15.030695915222168</v>
      </c>
      <c r="R168" s="1">
        <v>409.864990234375</v>
      </c>
      <c r="S168" s="1">
        <v>410.68673706054688</v>
      </c>
      <c r="T168" s="1">
        <v>15.346309661865234</v>
      </c>
      <c r="U168" s="1">
        <v>14.888252258300781</v>
      </c>
      <c r="V168" s="1">
        <v>89.385581970214844</v>
      </c>
      <c r="W168" s="1">
        <v>86.769859313964844</v>
      </c>
      <c r="X168" s="1">
        <v>599.6998291015625</v>
      </c>
      <c r="Y168" s="1">
        <v>0.10530413687229156</v>
      </c>
      <c r="Z168" s="1">
        <v>0.11084645986557007</v>
      </c>
      <c r="AA168" s="1">
        <v>101.36395263671875</v>
      </c>
      <c r="AB168" s="1">
        <v>0.19056619703769684</v>
      </c>
      <c r="AC168" s="1">
        <v>0.44193923473358154</v>
      </c>
      <c r="AD168" s="1">
        <v>2.2962519899010658E-2</v>
      </c>
      <c r="AE168" s="1">
        <v>5.6237797252833843E-3</v>
      </c>
      <c r="AF168" s="1">
        <v>1.7932118847966194E-2</v>
      </c>
      <c r="AG168" s="1">
        <v>7.2473868727684021E-2</v>
      </c>
      <c r="AH168" s="1">
        <v>1</v>
      </c>
      <c r="AI168" s="1">
        <v>0</v>
      </c>
      <c r="AJ168" s="1">
        <v>2</v>
      </c>
      <c r="AK168" s="1">
        <v>0</v>
      </c>
      <c r="AL168" s="1">
        <v>1</v>
      </c>
      <c r="AM168" s="1">
        <v>0.18999999761581421</v>
      </c>
      <c r="AN168" s="1">
        <v>111115</v>
      </c>
      <c r="AO168">
        <f>X168*0.000001/(K168*0.0001)</f>
        <v>0.55068853094138859</v>
      </c>
      <c r="AP168">
        <f>(U168-T168)/(1000-U168)*AO168</f>
        <v>-2.5605923311136452E-4</v>
      </c>
      <c r="AQ168">
        <f>(P168+273.15)</f>
        <v>288.24190368652341</v>
      </c>
      <c r="AR168">
        <f>(O168+273.15)</f>
        <v>288.39827003479002</v>
      </c>
      <c r="AS168">
        <f>(Y168*AK168+Z168*AL168)*AM168</f>
        <v>2.1060827110179758E-2</v>
      </c>
      <c r="AT168">
        <f>((AS168+0.00000010773*(AR168^4-AQ168^4))-AP168*44100)/(L168*0.92*2*29.3+0.00000043092*AQ168^3)</f>
        <v>0.10942810659897298</v>
      </c>
      <c r="AU168">
        <f>0.61365*EXP(17.502*J168/(240.97+J168))</f>
        <v>1.733680615279829</v>
      </c>
      <c r="AV168">
        <f>AU168*1000/AA168</f>
        <v>17.103522210634562</v>
      </c>
      <c r="AW168">
        <f>(AV168-U168)</f>
        <v>2.2152699523337809</v>
      </c>
      <c r="AX168">
        <f>IF(D168,P168,(O168+P168)/2)</f>
        <v>15.091903686523438</v>
      </c>
      <c r="AY168">
        <f>0.61365*EXP(17.502*AX168/(240.97+AX168))</f>
        <v>1.7215258587605091</v>
      </c>
      <c r="AZ168">
        <f>IF(AW168&lt;&gt;0,(1000-(AV168+U168)/2)/AW168*AP168,0)</f>
        <v>-0.11373933828142624</v>
      </c>
      <c r="BA168">
        <f>U168*AA168/1000</f>
        <v>1.5091320967539215</v>
      </c>
      <c r="BB168">
        <f>(AY168-BA168)</f>
        <v>0.21239376200658766</v>
      </c>
      <c r="BC168">
        <f>1/(1.6/F168+1.37/N168)</f>
        <v>-7.0765691655640311E-2</v>
      </c>
      <c r="BD168">
        <f>G168*AA168*0.001</f>
        <v>40.981807797250333</v>
      </c>
      <c r="BE168">
        <f>G168/S168</f>
        <v>0.98445733037173022</v>
      </c>
      <c r="BF168">
        <f>(1-AP168*AA168/AU168/F168)*100</f>
        <v>86.421459108990078</v>
      </c>
      <c r="BG168">
        <f>(S168-E168/(N168/1.35))</f>
        <v>410.81699946863546</v>
      </c>
      <c r="BH168">
        <f>E168*BF168/100/BG168</f>
        <v>-7.307368739935743E-4</v>
      </c>
    </row>
    <row r="169" spans="1:60" x14ac:dyDescent="0.25">
      <c r="A169" s="1">
        <v>54</v>
      </c>
      <c r="B169" s="1" t="s">
        <v>231</v>
      </c>
      <c r="C169" s="1">
        <v>6392.9999995529652</v>
      </c>
      <c r="D169" s="1">
        <v>1</v>
      </c>
      <c r="E169">
        <f>(R169-S169*(1000-T169)/(1000-U169))*AO169</f>
        <v>-0.23898421061353511</v>
      </c>
      <c r="F169">
        <f>IF(AZ169&lt;&gt;0,1/(1/AZ169-1/N169),0)</f>
        <v>-0.11705408232482517</v>
      </c>
      <c r="G169">
        <f>((BC169-AP169/2)*S169-E169)/(BC169+AP169/2)</f>
        <v>406.02644452995452</v>
      </c>
      <c r="H169">
        <f>AP169*1000</f>
        <v>-0.27145409404056381</v>
      </c>
      <c r="I169">
        <f>(AU169-BA169)</f>
        <v>0.22378532881230329</v>
      </c>
      <c r="J169">
        <f>(P169+AT169*D169)</f>
        <v>15.207036421944206</v>
      </c>
      <c r="K169" s="1">
        <v>10.890000343322754</v>
      </c>
      <c r="L169">
        <f>(K169*AI169+AJ169)</f>
        <v>2</v>
      </c>
      <c r="M169" s="1">
        <v>0.5</v>
      </c>
      <c r="N169">
        <f>L169*(M169+1)*(M169+1)/(M169*M169+1)</f>
        <v>3.6</v>
      </c>
      <c r="O169" s="1">
        <v>15.251711845397949</v>
      </c>
      <c r="P169" s="1">
        <v>15.091584205627441</v>
      </c>
      <c r="Q169" s="1">
        <v>15.030478477478027</v>
      </c>
      <c r="R169" s="1">
        <v>410.03872680664063</v>
      </c>
      <c r="S169" s="1">
        <v>410.67514038085938</v>
      </c>
      <c r="T169" s="1">
        <v>15.387594223022461</v>
      </c>
      <c r="U169" s="1">
        <v>14.90200138092041</v>
      </c>
      <c r="V169" s="1">
        <v>89.624977111816406</v>
      </c>
      <c r="W169" s="1">
        <v>86.833404541015625</v>
      </c>
      <c r="X169" s="1">
        <v>599.6964111328125</v>
      </c>
      <c r="Y169" s="1">
        <v>7.4901461601257324E-2</v>
      </c>
      <c r="Z169" s="1">
        <v>7.8843645751476288E-2</v>
      </c>
      <c r="AA169" s="1">
        <v>101.36430358886719</v>
      </c>
      <c r="AB169" s="1">
        <v>0.19056619703769684</v>
      </c>
      <c r="AC169" s="1">
        <v>0.44193923473358154</v>
      </c>
      <c r="AD169" s="1">
        <v>2.2962519899010658E-2</v>
      </c>
      <c r="AE169" s="1">
        <v>5.6237797252833843E-3</v>
      </c>
      <c r="AF169" s="1">
        <v>1.7932118847966194E-2</v>
      </c>
      <c r="AG169" s="1">
        <v>7.2473868727684021E-2</v>
      </c>
      <c r="AH169" s="1">
        <v>1</v>
      </c>
      <c r="AI169" s="1">
        <v>0</v>
      </c>
      <c r="AJ169" s="1">
        <v>2</v>
      </c>
      <c r="AK169" s="1">
        <v>0</v>
      </c>
      <c r="AL169" s="1">
        <v>1</v>
      </c>
      <c r="AM169" s="1">
        <v>0.18999999761581421</v>
      </c>
      <c r="AN169" s="1">
        <v>111115</v>
      </c>
      <c r="AO169">
        <f>X169*0.000001/(K169*0.0001)</f>
        <v>0.55068539231086311</v>
      </c>
      <c r="AP169">
        <f>(U169-T169)/(1000-U169)*AO169</f>
        <v>-2.7145409404056382E-4</v>
      </c>
      <c r="AQ169">
        <f>(P169+273.15)</f>
        <v>288.24158420562742</v>
      </c>
      <c r="AR169">
        <f>(O169+273.15)</f>
        <v>288.40171184539793</v>
      </c>
      <c r="AS169">
        <f>(Y169*AK169+Z169*AL169)*AM169</f>
        <v>1.4980292504802595E-2</v>
      </c>
      <c r="AT169">
        <f>((AS169+0.00000010773*(AR169^4-AQ169^4))-AP169*44100)/(L169*0.92*2*29.3+0.00000043092*AQ169^3)</f>
        <v>0.11545221631676422</v>
      </c>
      <c r="AU169">
        <f>0.61365*EXP(17.502*J169/(240.97+J169))</f>
        <v>1.7343163208696377</v>
      </c>
      <c r="AV169">
        <f>AU169*1000/AA169</f>
        <v>17.10973448704399</v>
      </c>
      <c r="AW169">
        <f>(AV169-U169)</f>
        <v>2.2077331061235803</v>
      </c>
      <c r="AX169">
        <f>IF(D169,P169,(O169+P169)/2)</f>
        <v>15.091584205627441</v>
      </c>
      <c r="AY169">
        <f>0.61365*EXP(17.502*AX169/(240.97+AX169))</f>
        <v>1.7214904822297405</v>
      </c>
      <c r="AZ169">
        <f>IF(AW169&lt;&gt;0,(1000-(AV169+U169)/2)/AW169*AP169,0)</f>
        <v>-0.12098801024468581</v>
      </c>
      <c r="BA169">
        <f>U169*AA169/1000</f>
        <v>1.5105309920573344</v>
      </c>
      <c r="BB169">
        <f>(AY169-BA169)</f>
        <v>0.21095949017240612</v>
      </c>
      <c r="BC169">
        <f>1/(1.6/F169+1.37/N169)</f>
        <v>-7.5253945676434814E-2</v>
      </c>
      <c r="BD169">
        <f>G169*AA169*0.001</f>
        <v>41.15658778844265</v>
      </c>
      <c r="BE169">
        <f>G169/S169</f>
        <v>0.98868035730968851</v>
      </c>
      <c r="BF169">
        <f>(1-AP169*AA169/AU169/F169)*100</f>
        <v>86.446028710674099</v>
      </c>
      <c r="BG169">
        <f>(S169-E169/(N169/1.35))</f>
        <v>410.76475945983947</v>
      </c>
      <c r="BH169">
        <f>E169*BF169/100/BG169</f>
        <v>-5.0294567526344225E-4</v>
      </c>
    </row>
    <row r="170" spans="1:60" x14ac:dyDescent="0.25">
      <c r="A170" s="1">
        <v>55</v>
      </c>
      <c r="B170" s="1" t="s">
        <v>232</v>
      </c>
      <c r="C170" s="1">
        <v>6397.9999994412065</v>
      </c>
      <c r="D170" s="1">
        <v>1</v>
      </c>
      <c r="E170">
        <f>(R170-S170*(1000-T170)/(1000-U170))*AO170</f>
        <v>-0.21413387579411552</v>
      </c>
      <c r="F170">
        <f>IF(AZ170&lt;&gt;0,1/(1/AZ170-1/N170),0)</f>
        <v>-0.11974113763982082</v>
      </c>
      <c r="G170">
        <f>((BC170-AP170/2)*S170-E170)/(BC170+AP170/2)</f>
        <v>406.41338527874467</v>
      </c>
      <c r="H170">
        <f>AP170*1000</f>
        <v>-0.27573305372073448</v>
      </c>
      <c r="I170">
        <f>(AU170-BA170)</f>
        <v>0.22204196924023156</v>
      </c>
      <c r="J170">
        <f>(P170+AT170*D170)</f>
        <v>15.201473800995167</v>
      </c>
      <c r="K170" s="1">
        <v>10.890000343322754</v>
      </c>
      <c r="L170">
        <f>(K170*AI170+AJ170)</f>
        <v>2</v>
      </c>
      <c r="M170" s="1">
        <v>0.5</v>
      </c>
      <c r="N170">
        <f>L170*(M170+1)*(M170+1)/(M170*M170+1)</f>
        <v>3.6</v>
      </c>
      <c r="O170" s="1">
        <v>15.25383186340332</v>
      </c>
      <c r="P170" s="1">
        <v>15.083524703979492</v>
      </c>
      <c r="Q170" s="1">
        <v>15.028042793273926</v>
      </c>
      <c r="R170" s="1">
        <v>410.06106567382813</v>
      </c>
      <c r="S170" s="1">
        <v>410.655517578125</v>
      </c>
      <c r="T170" s="1">
        <v>15.406173706054688</v>
      </c>
      <c r="U170" s="1">
        <v>14.912945747375488</v>
      </c>
      <c r="V170" s="1">
        <v>89.749374389648438</v>
      </c>
      <c r="W170" s="1">
        <v>86.888694763183594</v>
      </c>
      <c r="X170" s="1">
        <v>599.7132568359375</v>
      </c>
      <c r="Y170" s="1">
        <v>8.0420330166816711E-2</v>
      </c>
      <c r="Z170" s="1">
        <v>8.465297520160675E-2</v>
      </c>
      <c r="AA170" s="1">
        <v>101.36524963378906</v>
      </c>
      <c r="AB170" s="1">
        <v>0.19056619703769684</v>
      </c>
      <c r="AC170" s="1">
        <v>0.44193923473358154</v>
      </c>
      <c r="AD170" s="1">
        <v>2.2962519899010658E-2</v>
      </c>
      <c r="AE170" s="1">
        <v>5.6237797252833843E-3</v>
      </c>
      <c r="AF170" s="1">
        <v>1.7932118847966194E-2</v>
      </c>
      <c r="AG170" s="1">
        <v>7.2473868727684021E-2</v>
      </c>
      <c r="AH170" s="1">
        <v>1</v>
      </c>
      <c r="AI170" s="1">
        <v>0</v>
      </c>
      <c r="AJ170" s="1">
        <v>2</v>
      </c>
      <c r="AK170" s="1">
        <v>0</v>
      </c>
      <c r="AL170" s="1">
        <v>1</v>
      </c>
      <c r="AM170" s="1">
        <v>0.18999999761581421</v>
      </c>
      <c r="AN170" s="1">
        <v>111115</v>
      </c>
      <c r="AO170">
        <f>X170*0.000001/(K170*0.0001)</f>
        <v>0.55070086127559581</v>
      </c>
      <c r="AP170">
        <f>(U170-T170)/(1000-U170)*AO170</f>
        <v>-2.7573305372073447E-4</v>
      </c>
      <c r="AQ170">
        <f>(P170+273.15)</f>
        <v>288.23352470397947</v>
      </c>
      <c r="AR170">
        <f>(O170+273.15)</f>
        <v>288.4038318634033</v>
      </c>
      <c r="AS170">
        <f>(Y170*AK170+Z170*AL170)*AM170</f>
        <v>1.6084065086476862E-2</v>
      </c>
      <c r="AT170">
        <f>((AS170+0.00000010773*(AR170^4-AQ170^4))-AP170*44100)/(L170*0.92*2*29.3+0.00000043092*AQ170^3)</f>
        <v>0.11794909701567564</v>
      </c>
      <c r="AU170">
        <f>0.61365*EXP(17.502*J170/(240.97+J170))</f>
        <v>1.733696437698101</v>
      </c>
      <c r="AV170">
        <f>AU170*1000/AA170</f>
        <v>17.103459459347015</v>
      </c>
      <c r="AW170">
        <f>(AV170-U170)</f>
        <v>2.1905137119715263</v>
      </c>
      <c r="AX170">
        <f>IF(D170,P170,(O170+P170)/2)</f>
        <v>15.083524703979492</v>
      </c>
      <c r="AY170">
        <f>0.61365*EXP(17.502*AX170/(240.97+AX170))</f>
        <v>1.7205982545016394</v>
      </c>
      <c r="AZ170">
        <f>IF(AW170&lt;&gt;0,(1000-(AV170+U170)/2)/AW170*AP170,0)</f>
        <v>-0.12386092889970288</v>
      </c>
      <c r="BA170">
        <f>U170*AA170/1000</f>
        <v>1.5116544684578694</v>
      </c>
      <c r="BB170">
        <f>(AY170-BA170)</f>
        <v>0.20894378604376995</v>
      </c>
      <c r="BC170">
        <f>1/(1.6/F170+1.37/N170)</f>
        <v>-7.7032092489036627E-2</v>
      </c>
      <c r="BD170">
        <f>G170*AA170*0.001</f>
        <v>41.196194253293243</v>
      </c>
      <c r="BE170">
        <f>G170/S170</f>
        <v>0.98966985193721824</v>
      </c>
      <c r="BF170">
        <f>(1-AP170*AA170/AU170/F170)*100</f>
        <v>86.536391081301872</v>
      </c>
      <c r="BG170">
        <f>(S170-E170/(N170/1.35))</f>
        <v>410.73581778154778</v>
      </c>
      <c r="BH170">
        <f>E170*BF170/100/BG170</f>
        <v>-4.5115064275524144E-4</v>
      </c>
    </row>
    <row r="171" spans="1:60" x14ac:dyDescent="0.25">
      <c r="A171" s="1" t="s">
        <v>9</v>
      </c>
      <c r="B171" s="1" t="s">
        <v>233</v>
      </c>
    </row>
    <row r="172" spans="1:60" x14ac:dyDescent="0.25">
      <c r="A172" s="1" t="s">
        <v>9</v>
      </c>
      <c r="B172" s="1" t="s">
        <v>234</v>
      </c>
    </row>
    <row r="173" spans="1:60" x14ac:dyDescent="0.25">
      <c r="A173" s="1" t="s">
        <v>9</v>
      </c>
      <c r="B173" s="1" t="s">
        <v>235</v>
      </c>
    </row>
    <row r="174" spans="1:60" x14ac:dyDescent="0.25">
      <c r="A174" s="1" t="s">
        <v>9</v>
      </c>
      <c r="B174" s="1" t="s">
        <v>236</v>
      </c>
    </row>
    <row r="175" spans="1:60" x14ac:dyDescent="0.25">
      <c r="A175" s="1" t="s">
        <v>9</v>
      </c>
      <c r="B175" s="1" t="s">
        <v>237</v>
      </c>
    </row>
    <row r="176" spans="1:60" x14ac:dyDescent="0.25">
      <c r="A176" s="1" t="s">
        <v>9</v>
      </c>
      <c r="B176" s="1" t="s">
        <v>238</v>
      </c>
    </row>
    <row r="177" spans="1:60" x14ac:dyDescent="0.25">
      <c r="A177" s="1" t="s">
        <v>9</v>
      </c>
      <c r="B177" s="1" t="s">
        <v>239</v>
      </c>
    </row>
    <row r="178" spans="1:60" x14ac:dyDescent="0.25">
      <c r="A178" s="1" t="s">
        <v>9</v>
      </c>
      <c r="B178" s="1" t="s">
        <v>240</v>
      </c>
    </row>
    <row r="179" spans="1:60" x14ac:dyDescent="0.25">
      <c r="A179" s="1" t="s">
        <v>9</v>
      </c>
      <c r="B179" s="1" t="s">
        <v>241</v>
      </c>
    </row>
    <row r="180" spans="1:60" x14ac:dyDescent="0.25">
      <c r="A180" s="1">
        <v>56</v>
      </c>
      <c r="B180" s="1" t="s">
        <v>242</v>
      </c>
      <c r="C180" s="1">
        <v>6654.4999998994172</v>
      </c>
      <c r="D180" s="1">
        <v>1</v>
      </c>
      <c r="E180">
        <f>(R180-S180*(1000-T180)/(1000-U180))*AO180</f>
        <v>-0.55944307553255357</v>
      </c>
      <c r="F180">
        <f>IF(AZ180&lt;&gt;0,1/(1/AZ180-1/N180),0)</f>
        <v>-9.6335362396496982E-2</v>
      </c>
      <c r="G180">
        <f>((BC180-AP180/2)*S180-E180)/(BC180+AP180/2)</f>
        <v>400.6031345117616</v>
      </c>
      <c r="H180">
        <f>AP180*1000</f>
        <v>-0.22254579425311249</v>
      </c>
      <c r="I180">
        <f>(AU180-BA180)</f>
        <v>0.22427733396473659</v>
      </c>
      <c r="J180">
        <f>(P180+AT180*D180)</f>
        <v>15.195674744258772</v>
      </c>
      <c r="K180" s="1">
        <v>10.569999694824219</v>
      </c>
      <c r="L180">
        <f>(K180*AI180+AJ180)</f>
        <v>2</v>
      </c>
      <c r="M180" s="1">
        <v>0.5</v>
      </c>
      <c r="N180">
        <f>L180*(M180+1)*(M180+1)/(M180*M180+1)</f>
        <v>3.6</v>
      </c>
      <c r="O180" s="1">
        <v>15.251906394958496</v>
      </c>
      <c r="P180" s="1">
        <v>15.099176406860352</v>
      </c>
      <c r="Q180" s="1">
        <v>15.033909797668457</v>
      </c>
      <c r="R180" s="1">
        <v>410.00033569335938</v>
      </c>
      <c r="S180" s="1">
        <v>411.14764404296875</v>
      </c>
      <c r="T180" s="1">
        <v>15.269461631774902</v>
      </c>
      <c r="U180" s="1">
        <v>14.883054733276367</v>
      </c>
      <c r="V180" s="1">
        <v>88.960823059082031</v>
      </c>
      <c r="W180" s="1">
        <v>86.740318298339844</v>
      </c>
      <c r="X180" s="1">
        <v>599.7044677734375</v>
      </c>
      <c r="Y180" s="1">
        <v>4.4875264167785645E-2</v>
      </c>
      <c r="Z180" s="1">
        <v>4.7237120568752289E-2</v>
      </c>
      <c r="AA180" s="1">
        <v>101.37522888183594</v>
      </c>
      <c r="AB180" s="1">
        <v>0.23101267218589783</v>
      </c>
      <c r="AC180" s="1">
        <v>0.46238696575164795</v>
      </c>
      <c r="AD180" s="1">
        <v>1.7730414867401123E-2</v>
      </c>
      <c r="AE180" s="1">
        <v>1.5150334220379591E-3</v>
      </c>
      <c r="AF180" s="1">
        <v>1.393382903188467E-2</v>
      </c>
      <c r="AG180" s="1">
        <v>2.8364541009068489E-2</v>
      </c>
      <c r="AH180" s="1">
        <v>0.3333333432674408</v>
      </c>
      <c r="AI180" s="1">
        <v>0</v>
      </c>
      <c r="AJ180" s="1">
        <v>2</v>
      </c>
      <c r="AK180" s="1">
        <v>0</v>
      </c>
      <c r="AL180" s="1">
        <v>1</v>
      </c>
      <c r="AM180" s="1">
        <v>0.18999999761581421</v>
      </c>
      <c r="AN180" s="1">
        <v>111115</v>
      </c>
      <c r="AO180">
        <f>X180*0.000001/(K180*0.0001)</f>
        <v>0.56736469733967254</v>
      </c>
      <c r="AP180">
        <f>(U180-T180)/(1000-U180)*AO180</f>
        <v>-2.2254579425311249E-4</v>
      </c>
      <c r="AQ180">
        <f>(P180+273.15)</f>
        <v>288.24917640686033</v>
      </c>
      <c r="AR180">
        <f>(O180+273.15)</f>
        <v>288.40190639495847</v>
      </c>
      <c r="AS180">
        <f>(Y180*AK180+Z180*AL180)*AM180</f>
        <v>8.9750527954408632E-3</v>
      </c>
      <c r="AT180">
        <f>((AS180+0.00000010773*(AR180^4-AQ180^4))-AP180*44100)/(L180*0.92*2*29.3+0.00000043092*AQ180^3)</f>
        <v>9.6498337398421438E-2</v>
      </c>
      <c r="AU180">
        <f>0.61365*EXP(17.502*J180/(240.97+J180))</f>
        <v>1.7330504140115199</v>
      </c>
      <c r="AV180">
        <f>AU180*1000/AA180</f>
        <v>17.095403217600449</v>
      </c>
      <c r="AW180">
        <f>(AV180-U180)</f>
        <v>2.2123484843240817</v>
      </c>
      <c r="AX180">
        <f>IF(D180,P180,(O180+P180)/2)</f>
        <v>15.099176406860352</v>
      </c>
      <c r="AY180">
        <f>0.61365*EXP(17.502*AX180/(240.97+AX180))</f>
        <v>1.7223313492235017</v>
      </c>
      <c r="AZ180">
        <f>IF(AW180&lt;&gt;0,(1000-(AV180+U180)/2)/AW180*AP180,0)</f>
        <v>-9.8984161013938948E-2</v>
      </c>
      <c r="BA180">
        <f>U180*AA180/1000</f>
        <v>1.5087730800467833</v>
      </c>
      <c r="BB180">
        <f>(AY180-BA180)</f>
        <v>0.21355826917671838</v>
      </c>
      <c r="BC180">
        <f>1/(1.6/F180+1.37/N180)</f>
        <v>-6.1621541948825777E-2</v>
      </c>
      <c r="BD180">
        <f>G180*AA180*0.001</f>
        <v>40.611234451910747</v>
      </c>
      <c r="BE180">
        <f>G180/S180</f>
        <v>0.97435347208239098</v>
      </c>
      <c r="BF180">
        <f>(1-AP180*AA180/AU180/F180)*100</f>
        <v>86.486921267889912</v>
      </c>
      <c r="BG180">
        <f>(S180-E180/(N180/1.35))</f>
        <v>411.35743519629347</v>
      </c>
      <c r="BH180">
        <f>E180*BF180/100/BG180</f>
        <v>-1.1762157454225132E-3</v>
      </c>
    </row>
    <row r="181" spans="1:60" x14ac:dyDescent="0.25">
      <c r="A181" s="1">
        <v>57</v>
      </c>
      <c r="B181" s="1" t="s">
        <v>243</v>
      </c>
      <c r="C181" s="1">
        <v>6659.9999997764826</v>
      </c>
      <c r="D181" s="1">
        <v>1</v>
      </c>
      <c r="E181">
        <f>(R181-S181*(1000-T181)/(1000-U181))*AO181</f>
        <v>-0.53969451144753955</v>
      </c>
      <c r="F181">
        <f>IF(AZ181&lt;&gt;0,1/(1/AZ181-1/N181),0)</f>
        <v>-0.10764763118146957</v>
      </c>
      <c r="G181">
        <f>((BC181-AP181/2)*S181-E181)/(BC181+AP181/2)</f>
        <v>401.87678299436419</v>
      </c>
      <c r="H181">
        <f>AP181*1000</f>
        <v>-0.24940780957118905</v>
      </c>
      <c r="I181">
        <f>(AU181-BA181)</f>
        <v>0.22420706021651182</v>
      </c>
      <c r="J181">
        <f>(P181+AT181*D181)</f>
        <v>15.207043736320879</v>
      </c>
      <c r="K181" s="1">
        <v>10.569999694824219</v>
      </c>
      <c r="L181">
        <f>(K181*AI181+AJ181)</f>
        <v>2</v>
      </c>
      <c r="M181" s="1">
        <v>0.5</v>
      </c>
      <c r="N181">
        <f>L181*(M181+1)*(M181+1)/(M181*M181+1)</f>
        <v>3.6</v>
      </c>
      <c r="O181" s="1">
        <v>15.256767272949219</v>
      </c>
      <c r="P181" s="1">
        <v>15.100168228149414</v>
      </c>
      <c r="Q181" s="1">
        <v>15.032905578613281</v>
      </c>
      <c r="R181" s="1">
        <v>410.02951049804688</v>
      </c>
      <c r="S181" s="1">
        <v>411.16143798828125</v>
      </c>
      <c r="T181" s="1">
        <v>15.329195976257324</v>
      </c>
      <c r="U181" s="1">
        <v>14.896171569824219</v>
      </c>
      <c r="V181" s="1">
        <v>89.278022766113281</v>
      </c>
      <c r="W181" s="1">
        <v>86.787315368652344</v>
      </c>
      <c r="X181" s="1">
        <v>599.72845458984375</v>
      </c>
      <c r="Y181" s="1">
        <v>5.182817205786705E-2</v>
      </c>
      <c r="Z181" s="1">
        <v>5.4555971175432205E-2</v>
      </c>
      <c r="AA181" s="1">
        <v>101.37571716308594</v>
      </c>
      <c r="AB181" s="1">
        <v>0.23101267218589783</v>
      </c>
      <c r="AC181" s="1">
        <v>0.46238696575164795</v>
      </c>
      <c r="AD181" s="1">
        <v>1.7730414867401123E-2</v>
      </c>
      <c r="AE181" s="1">
        <v>1.5150334220379591E-3</v>
      </c>
      <c r="AF181" s="1">
        <v>1.393382903188467E-2</v>
      </c>
      <c r="AG181" s="1">
        <v>2.8364541009068489E-2</v>
      </c>
      <c r="AH181" s="1">
        <v>1</v>
      </c>
      <c r="AI181" s="1">
        <v>0</v>
      </c>
      <c r="AJ181" s="1">
        <v>2</v>
      </c>
      <c r="AK181" s="1">
        <v>0</v>
      </c>
      <c r="AL181" s="1">
        <v>1</v>
      </c>
      <c r="AM181" s="1">
        <v>0.18999999761581421</v>
      </c>
      <c r="AN181" s="1">
        <v>111115</v>
      </c>
      <c r="AO181">
        <f>X181*0.000001/(K181*0.0001)</f>
        <v>0.56738739063872534</v>
      </c>
      <c r="AP181">
        <f>(U181-T181)/(1000-U181)*AO181</f>
        <v>-2.4940780957118905E-4</v>
      </c>
      <c r="AQ181">
        <f>(P181+273.15)</f>
        <v>288.25016822814939</v>
      </c>
      <c r="AR181">
        <f>(O181+273.15)</f>
        <v>288.4067672729492</v>
      </c>
      <c r="AS181">
        <f>(Y181*AK181+Z181*AL181)*AM181</f>
        <v>1.0365634393260548E-2</v>
      </c>
      <c r="AT181">
        <f>((AS181+0.00000010773*(AR181^4-AQ181^4))-AP181*44100)/(L181*0.92*2*29.3+0.00000043092*AQ181^3)</f>
        <v>0.10687550817146536</v>
      </c>
      <c r="AU181">
        <f>0.61365*EXP(17.502*J181/(240.97+J181))</f>
        <v>1.7343171360918137</v>
      </c>
      <c r="AV181">
        <f>AU181*1000/AA181</f>
        <v>17.10781619726319</v>
      </c>
      <c r="AW181">
        <f>(AV181-U181)</f>
        <v>2.2116446274389716</v>
      </c>
      <c r="AX181">
        <f>IF(D181,P181,(O181+P181)/2)</f>
        <v>15.100168228149414</v>
      </c>
      <c r="AY181">
        <f>0.61365*EXP(17.502*AX181/(240.97+AX181))</f>
        <v>1.7224412240875289</v>
      </c>
      <c r="AZ181">
        <f>IF(AW181&lt;&gt;0,(1000-(AV181+U181)/2)/AW181*AP181,0)</f>
        <v>-0.11096574209216843</v>
      </c>
      <c r="BA181">
        <f>U181*AA181/1000</f>
        <v>1.5101100758753019</v>
      </c>
      <c r="BB181">
        <f>(AY181-BA181)</f>
        <v>0.21233114821222698</v>
      </c>
      <c r="BC181">
        <f>1/(1.6/F181+1.37/N181)</f>
        <v>-6.9047643963509917E-2</v>
      </c>
      <c r="BD181">
        <f>G181*AA181*0.001</f>
        <v>40.740547087247528</v>
      </c>
      <c r="BE181">
        <f>G181/S181</f>
        <v>0.97741846842606461</v>
      </c>
      <c r="BF181">
        <f>(1-AP181*AA181/AU181/F181)*100</f>
        <v>86.457121099326827</v>
      </c>
      <c r="BG181">
        <f>(S181-E181/(N181/1.35))</f>
        <v>411.36382343007409</v>
      </c>
      <c r="BH181">
        <f>E181*BF181/100/BG181</f>
        <v>-1.1342862710627629E-3</v>
      </c>
    </row>
    <row r="182" spans="1:60" x14ac:dyDescent="0.25">
      <c r="A182" s="1">
        <v>58</v>
      </c>
      <c r="B182" s="1" t="s">
        <v>244</v>
      </c>
      <c r="C182" s="1">
        <v>6664.9999996647239</v>
      </c>
      <c r="D182" s="1">
        <v>1</v>
      </c>
      <c r="E182">
        <f>(R182-S182*(1000-T182)/(1000-U182))*AO182</f>
        <v>-0.56941850528577365</v>
      </c>
      <c r="F182">
        <f>IF(AZ182&lt;&gt;0,1/(1/AZ182-1/N182),0)</f>
        <v>-0.11345911204107086</v>
      </c>
      <c r="G182">
        <f>((BC182-AP182/2)*S182-E182)/(BC182+AP182/2)</f>
        <v>401.88343368598402</v>
      </c>
      <c r="H182">
        <f>AP182*1000</f>
        <v>-0.26313344122840304</v>
      </c>
      <c r="I182">
        <f>(AU182-BA182)</f>
        <v>0.2240541178989941</v>
      </c>
      <c r="J182">
        <f>(P182+AT182*D182)</f>
        <v>15.215123386174115</v>
      </c>
      <c r="K182" s="1">
        <v>10.569999694824219</v>
      </c>
      <c r="L182">
        <f>(K182*AI182+AJ182)</f>
        <v>2</v>
      </c>
      <c r="M182" s="1">
        <v>0.5</v>
      </c>
      <c r="N182">
        <f>L182*(M182+1)*(M182+1)/(M182*M182+1)</f>
        <v>3.6</v>
      </c>
      <c r="O182" s="1">
        <v>15.261000633239746</v>
      </c>
      <c r="P182" s="1">
        <v>15.102972984313965</v>
      </c>
      <c r="Q182" s="1">
        <v>15.030577659606934</v>
      </c>
      <c r="R182" s="1">
        <v>409.97018432617188</v>
      </c>
      <c r="S182" s="1">
        <v>411.16445922851563</v>
      </c>
      <c r="T182" s="1">
        <v>15.36341667175293</v>
      </c>
      <c r="U182" s="1">
        <v>14.906561851501465</v>
      </c>
      <c r="V182" s="1">
        <v>89.4613037109375</v>
      </c>
      <c r="W182" s="1">
        <v>86.824501037597656</v>
      </c>
      <c r="X182" s="1">
        <v>599.72235107421875</v>
      </c>
      <c r="Y182" s="1">
        <v>6.7417338490486145E-2</v>
      </c>
      <c r="Z182" s="1">
        <v>7.096562534570694E-2</v>
      </c>
      <c r="AA182" s="1">
        <v>101.37574005126953</v>
      </c>
      <c r="AB182" s="1">
        <v>0.23101267218589783</v>
      </c>
      <c r="AC182" s="1">
        <v>0.46238696575164795</v>
      </c>
      <c r="AD182" s="1">
        <v>1.7730414867401123E-2</v>
      </c>
      <c r="AE182" s="1">
        <v>1.5150334220379591E-3</v>
      </c>
      <c r="AF182" s="1">
        <v>1.393382903188467E-2</v>
      </c>
      <c r="AG182" s="1">
        <v>2.8364541009068489E-2</v>
      </c>
      <c r="AH182" s="1">
        <v>1</v>
      </c>
      <c r="AI182" s="1">
        <v>0</v>
      </c>
      <c r="AJ182" s="1">
        <v>2</v>
      </c>
      <c r="AK182" s="1">
        <v>0</v>
      </c>
      <c r="AL182" s="1">
        <v>1</v>
      </c>
      <c r="AM182" s="1">
        <v>0.18999999761581421</v>
      </c>
      <c r="AN182" s="1">
        <v>111115</v>
      </c>
      <c r="AO182">
        <f>X182*0.000001/(K182*0.0001)</f>
        <v>0.56738161626237604</v>
      </c>
      <c r="AP182">
        <f>(U182-T182)/(1000-U182)*AO182</f>
        <v>-2.6313344122840302E-4</v>
      </c>
      <c r="AQ182">
        <f>(P182+273.15)</f>
        <v>288.25297298431394</v>
      </c>
      <c r="AR182">
        <f>(O182+273.15)</f>
        <v>288.41100063323972</v>
      </c>
      <c r="AS182">
        <f>(Y182*AK182+Z182*AL182)*AM182</f>
        <v>1.3483468646489083E-2</v>
      </c>
      <c r="AT182">
        <f>((AS182+0.00000010773*(AR182^4-AQ182^4))-AP182*44100)/(L182*0.92*2*29.3+0.00000043092*AQ182^3)</f>
        <v>0.11215040186014999</v>
      </c>
      <c r="AU182">
        <f>0.61365*EXP(17.502*J182/(240.97+J182))</f>
        <v>1.7352178572149777</v>
      </c>
      <c r="AV182">
        <f>AU182*1000/AA182</f>
        <v>17.116697311777084</v>
      </c>
      <c r="AW182">
        <f>(AV182-U182)</f>
        <v>2.2101354602756196</v>
      </c>
      <c r="AX182">
        <f>IF(D182,P182,(O182+P182)/2)</f>
        <v>15.102972984313965</v>
      </c>
      <c r="AY182">
        <f>0.61365*EXP(17.502*AX182/(240.97+AX182))</f>
        <v>1.7227519708565984</v>
      </c>
      <c r="AZ182">
        <f>IF(AW182&lt;&gt;0,(1000-(AV182+U182)/2)/AW182*AP182,0)</f>
        <v>-0.11715130166936583</v>
      </c>
      <c r="BA182">
        <f>U182*AA182/1000</f>
        <v>1.5111637393159836</v>
      </c>
      <c r="BB182">
        <f>(AY182-BA182)</f>
        <v>0.21158823154061479</v>
      </c>
      <c r="BC182">
        <f>1/(1.6/F182+1.37/N182)</f>
        <v>-7.287864333086666E-2</v>
      </c>
      <c r="BD182">
        <f>G182*AA182*0.001</f>
        <v>40.741230504261935</v>
      </c>
      <c r="BE182">
        <f>G182/S182</f>
        <v>0.97742746160515437</v>
      </c>
      <c r="BF182">
        <f>(1-AP182*AA182/AU182/F182)*100</f>
        <v>86.450705130319989</v>
      </c>
      <c r="BG182">
        <f>(S182-E182/(N182/1.35))</f>
        <v>411.37799116799778</v>
      </c>
      <c r="BH182">
        <f>E182*BF182/100/BG182</f>
        <v>-1.1966277329626244E-3</v>
      </c>
    </row>
    <row r="183" spans="1:60" x14ac:dyDescent="0.25">
      <c r="A183" s="1">
        <v>59</v>
      </c>
      <c r="B183" s="1" t="s">
        <v>245</v>
      </c>
      <c r="C183" s="1">
        <v>6669.9999995529652</v>
      </c>
      <c r="D183" s="1">
        <v>1</v>
      </c>
      <c r="E183">
        <f>(R183-S183*(1000-T183)/(1000-U183))*AO183</f>
        <v>-0.62864924458400429</v>
      </c>
      <c r="F183">
        <f>IF(AZ183&lt;&gt;0,1/(1/AZ183-1/N183),0)</f>
        <v>-0.1145464324371447</v>
      </c>
      <c r="G183">
        <f>((BC183-AP183/2)*S183-E183)/(BC183+AP183/2)</f>
        <v>401.12105867508978</v>
      </c>
      <c r="H183">
        <f>AP183*1000</f>
        <v>-0.26529856123887546</v>
      </c>
      <c r="I183">
        <f>(AU183-BA183)</f>
        <v>0.22368258204901026</v>
      </c>
      <c r="J183">
        <f>(P183+AT183*D183)</f>
        <v>15.216749948704114</v>
      </c>
      <c r="K183" s="1">
        <v>10.569999694824219</v>
      </c>
      <c r="L183">
        <f>(K183*AI183+AJ183)</f>
        <v>2</v>
      </c>
      <c r="M183" s="1">
        <v>0.5</v>
      </c>
      <c r="N183">
        <f>L183*(M183+1)*(M183+1)/(M183*M183+1)</f>
        <v>3.6</v>
      </c>
      <c r="O183" s="1">
        <v>15.262927055358887</v>
      </c>
      <c r="P183" s="1">
        <v>15.103693008422852</v>
      </c>
      <c r="Q183" s="1">
        <v>15.028875350952148</v>
      </c>
      <c r="R183" s="1">
        <v>409.82659912109375</v>
      </c>
      <c r="S183" s="1">
        <v>411.12686157226563</v>
      </c>
      <c r="T183" s="1">
        <v>15.372654914855957</v>
      </c>
      <c r="U183" s="1">
        <v>14.912028312683105</v>
      </c>
      <c r="V183" s="1">
        <v>89.522010803222656</v>
      </c>
      <c r="W183" s="1">
        <v>86.847564697265625</v>
      </c>
      <c r="X183" s="1">
        <v>599.7025146484375</v>
      </c>
      <c r="Y183" s="1">
        <v>6.3146524131298065E-2</v>
      </c>
      <c r="Z183" s="1">
        <v>6.6470026969909668E-2</v>
      </c>
      <c r="AA183" s="1">
        <v>101.37565612792969</v>
      </c>
      <c r="AB183" s="1">
        <v>0.23101267218589783</v>
      </c>
      <c r="AC183" s="1">
        <v>0.46238696575164795</v>
      </c>
      <c r="AD183" s="1">
        <v>1.7730414867401123E-2</v>
      </c>
      <c r="AE183" s="1">
        <v>1.5150334220379591E-3</v>
      </c>
      <c r="AF183" s="1">
        <v>1.393382903188467E-2</v>
      </c>
      <c r="AG183" s="1">
        <v>2.8364541009068489E-2</v>
      </c>
      <c r="AH183" s="1">
        <v>1</v>
      </c>
      <c r="AI183" s="1">
        <v>0</v>
      </c>
      <c r="AJ183" s="1">
        <v>2</v>
      </c>
      <c r="AK183" s="1">
        <v>0</v>
      </c>
      <c r="AL183" s="1">
        <v>1</v>
      </c>
      <c r="AM183" s="1">
        <v>0.18999999761581421</v>
      </c>
      <c r="AN183" s="1">
        <v>111115</v>
      </c>
      <c r="AO183">
        <f>X183*0.000001/(K183*0.0001)</f>
        <v>0.56736284953924077</v>
      </c>
      <c r="AP183">
        <f>(U183-T183)/(1000-U183)*AO183</f>
        <v>-2.6529856123887549E-4</v>
      </c>
      <c r="AQ183">
        <f>(P183+273.15)</f>
        <v>288.25369300842283</v>
      </c>
      <c r="AR183">
        <f>(O183+273.15)</f>
        <v>288.41292705535886</v>
      </c>
      <c r="AS183">
        <f>(Y183*AK183+Z183*AL183)*AM183</f>
        <v>1.2629304965805943E-2</v>
      </c>
      <c r="AT183">
        <f>((AS183+0.00000010773*(AR183^4-AQ183^4))-AP183*44100)/(L183*0.92*2*29.3+0.00000043092*AQ183^3)</f>
        <v>0.11305694028126299</v>
      </c>
      <c r="AU183">
        <f>0.61365*EXP(17.502*J183/(240.97+J183))</f>
        <v>1.7353992364455244</v>
      </c>
      <c r="AV183">
        <f>AU183*1000/AA183</f>
        <v>17.118500661101123</v>
      </c>
      <c r="AW183">
        <f>(AV183-U183)</f>
        <v>2.2064723484180178</v>
      </c>
      <c r="AX183">
        <f>IF(D183,P183,(O183+P183)/2)</f>
        <v>15.103693008422852</v>
      </c>
      <c r="AY183">
        <f>0.61365*EXP(17.502*AX183/(240.97+AX183))</f>
        <v>1.7228317522833303</v>
      </c>
      <c r="AZ183">
        <f>IF(AW183&lt;&gt;0,(1000-(AV183+U183)/2)/AW183*AP183,0)</f>
        <v>-0.11831090237763855</v>
      </c>
      <c r="BA183">
        <f>U183*AA183/1000</f>
        <v>1.5117166543965141</v>
      </c>
      <c r="BB183">
        <f>(AY183-BA183)</f>
        <v>0.21111509788681615</v>
      </c>
      <c r="BC183">
        <f>1/(1.6/F183+1.37/N183)</f>
        <v>-7.3596627322861027E-2</v>
      </c>
      <c r="BD183">
        <f>G183*AA183*0.001</f>
        <v>40.66391050991701</v>
      </c>
      <c r="BE183">
        <f>G183/S183</f>
        <v>0.97566249293731178</v>
      </c>
      <c r="BF183">
        <f>(1-AP183*AA183/AU183/F183)*100</f>
        <v>86.470317560872445</v>
      </c>
      <c r="BG183">
        <f>(S183-E183/(N183/1.35))</f>
        <v>411.36260503898461</v>
      </c>
      <c r="BH183">
        <f>E183*BF183/100/BG183</f>
        <v>-1.3214497172981926E-3</v>
      </c>
    </row>
    <row r="184" spans="1:60" x14ac:dyDescent="0.25">
      <c r="A184" s="1">
        <v>60</v>
      </c>
      <c r="B184" s="1" t="s">
        <v>246</v>
      </c>
      <c r="C184" s="1">
        <v>6675.4999994300306</v>
      </c>
      <c r="D184" s="1">
        <v>1</v>
      </c>
      <c r="E184">
        <f>(R184-S184*(1000-T184)/(1000-U184))*AO184</f>
        <v>-0.59429819673552242</v>
      </c>
      <c r="F184">
        <f>IF(AZ184&lt;&gt;0,1/(1/AZ184-1/N184),0)</f>
        <v>-0.11153484220065475</v>
      </c>
      <c r="G184">
        <f>((BC184-AP184/2)*S184-E184)/(BC184+AP184/2)</f>
        <v>401.29981173467269</v>
      </c>
      <c r="H184">
        <f>AP184*1000</f>
        <v>-0.25752351583764577</v>
      </c>
      <c r="I184">
        <f>(AU184-BA184)</f>
        <v>0.22318172605143594</v>
      </c>
      <c r="J184">
        <f>(P184+AT184*D184)</f>
        <v>15.215676403585567</v>
      </c>
      <c r="K184" s="1">
        <v>10.569999694824219</v>
      </c>
      <c r="L184">
        <f>(K184*AI184+AJ184)</f>
        <v>2</v>
      </c>
      <c r="M184" s="1">
        <v>0.5</v>
      </c>
      <c r="N184">
        <f>L184*(M184+1)*(M184+1)/(M184*M184+1)</f>
        <v>3.6</v>
      </c>
      <c r="O184" s="1">
        <v>15.26386547088623</v>
      </c>
      <c r="P184" s="1">
        <v>15.105591773986816</v>
      </c>
      <c r="Q184" s="1">
        <v>15.026634216308594</v>
      </c>
      <c r="R184" s="1">
        <v>409.82565307617188</v>
      </c>
      <c r="S184" s="1">
        <v>411.05975341796875</v>
      </c>
      <c r="T184" s="1">
        <v>15.362966537475586</v>
      </c>
      <c r="U184" s="1">
        <v>14.915823936462402</v>
      </c>
      <c r="V184" s="1">
        <v>89.48272705078125</v>
      </c>
      <c r="W184" s="1">
        <v>86.865745544433594</v>
      </c>
      <c r="X184" s="1">
        <v>599.679443359375</v>
      </c>
      <c r="Y184" s="1">
        <v>7.1317486464977264E-2</v>
      </c>
      <c r="Z184" s="1">
        <v>7.5071036815643311E-2</v>
      </c>
      <c r="AA184" s="1">
        <v>101.37541198730469</v>
      </c>
      <c r="AB184" s="1">
        <v>0.23101267218589783</v>
      </c>
      <c r="AC184" s="1">
        <v>0.46238696575164795</v>
      </c>
      <c r="AD184" s="1">
        <v>1.7730414867401123E-2</v>
      </c>
      <c r="AE184" s="1">
        <v>1.5150334220379591E-3</v>
      </c>
      <c r="AF184" s="1">
        <v>1.393382903188467E-2</v>
      </c>
      <c r="AG184" s="1">
        <v>2.8364541009068489E-2</v>
      </c>
      <c r="AH184" s="1">
        <v>1</v>
      </c>
      <c r="AI184" s="1">
        <v>0</v>
      </c>
      <c r="AJ184" s="1">
        <v>2</v>
      </c>
      <c r="AK184" s="1">
        <v>0</v>
      </c>
      <c r="AL184" s="1">
        <v>1</v>
      </c>
      <c r="AM184" s="1">
        <v>0.18999999761581421</v>
      </c>
      <c r="AN184" s="1">
        <v>111115</v>
      </c>
      <c r="AO184">
        <f>X184*0.000001/(K184*0.0001)</f>
        <v>0.56734102239664042</v>
      </c>
      <c r="AP184">
        <f>(U184-T184)/(1000-U184)*AO184</f>
        <v>-2.5752351583764577E-4</v>
      </c>
      <c r="AQ184">
        <f>(P184+273.15)</f>
        <v>288.25559177398679</v>
      </c>
      <c r="AR184">
        <f>(O184+273.15)</f>
        <v>288.41386547088621</v>
      </c>
      <c r="AS184">
        <f>(Y184*AK184+Z184*AL184)*AM184</f>
        <v>1.426349681598893E-2</v>
      </c>
      <c r="AT184">
        <f>((AS184+0.00000010773*(AR184^4-AQ184^4))-AP184*44100)/(L184*0.92*2*29.3+0.00000043092*AQ184^3)</f>
        <v>0.11008462959875022</v>
      </c>
      <c r="AU184">
        <f>0.61365*EXP(17.502*J184/(240.97+J184))</f>
        <v>1.7352795227404127</v>
      </c>
      <c r="AV184">
        <f>AU184*1000/AA184</f>
        <v>17.117360992404382</v>
      </c>
      <c r="AW184">
        <f>(AV184-U184)</f>
        <v>2.20153705594198</v>
      </c>
      <c r="AX184">
        <f>IF(D184,P184,(O184+P184)/2)</f>
        <v>15.105591773986816</v>
      </c>
      <c r="AY184">
        <f>0.61365*EXP(17.502*AX184/(240.97+AX184))</f>
        <v>1.7230421583413449</v>
      </c>
      <c r="AZ184">
        <f>IF(AW184&lt;&gt;0,(1000-(AV184+U184)/2)/AW184*AP184,0)</f>
        <v>-0.11510088642411853</v>
      </c>
      <c r="BA184">
        <f>U184*AA184/1000</f>
        <v>1.5120977966889768</v>
      </c>
      <c r="BB184">
        <f>(AY184-BA184)</f>
        <v>0.21094436165236807</v>
      </c>
      <c r="BC184">
        <f>1/(1.6/F184+1.37/N184)</f>
        <v>-7.1608936311872942E-2</v>
      </c>
      <c r="BD184">
        <f>G184*AA184*0.001</f>
        <v>40.68193374503025</v>
      </c>
      <c r="BE184">
        <f>G184/S184</f>
        <v>0.97625663519198369</v>
      </c>
      <c r="BF184">
        <f>(1-AP184*AA184/AU184/F184)*100</f>
        <v>86.511317693325879</v>
      </c>
      <c r="BG184">
        <f>(S184-E184/(N184/1.35))</f>
        <v>411.28261524174457</v>
      </c>
      <c r="BH184">
        <f>E184*BF184/100/BG184</f>
        <v>-1.2500776399736108E-3</v>
      </c>
    </row>
    <row r="185" spans="1:60" x14ac:dyDescent="0.25">
      <c r="A185" s="1" t="s">
        <v>9</v>
      </c>
      <c r="B185" s="1" t="s">
        <v>247</v>
      </c>
    </row>
    <row r="186" spans="1:60" x14ac:dyDescent="0.25">
      <c r="A186" s="1" t="s">
        <v>9</v>
      </c>
      <c r="B186" s="1" t="s">
        <v>248</v>
      </c>
    </row>
    <row r="187" spans="1:60" x14ac:dyDescent="0.25">
      <c r="A187" s="1" t="s">
        <v>9</v>
      </c>
      <c r="B187" s="1" t="s">
        <v>249</v>
      </c>
    </row>
    <row r="188" spans="1:60" x14ac:dyDescent="0.25">
      <c r="A188" s="1" t="s">
        <v>9</v>
      </c>
      <c r="B188" s="1" t="s">
        <v>250</v>
      </c>
    </row>
    <row r="189" spans="1:60" x14ac:dyDescent="0.25">
      <c r="A189" s="1" t="s">
        <v>9</v>
      </c>
      <c r="B189" s="1" t="s">
        <v>251</v>
      </c>
    </row>
    <row r="190" spans="1:60" x14ac:dyDescent="0.25">
      <c r="A190" s="1" t="s">
        <v>9</v>
      </c>
      <c r="B190" s="1" t="s">
        <v>252</v>
      </c>
    </row>
    <row r="191" spans="1:60" x14ac:dyDescent="0.25">
      <c r="A191" s="1" t="s">
        <v>9</v>
      </c>
      <c r="B191" s="1" t="s">
        <v>253</v>
      </c>
    </row>
    <row r="192" spans="1:60" x14ac:dyDescent="0.25">
      <c r="A192" s="1" t="s">
        <v>9</v>
      </c>
      <c r="B192" s="1" t="s">
        <v>254</v>
      </c>
    </row>
    <row r="193" spans="1:60" x14ac:dyDescent="0.25">
      <c r="A193" s="1" t="s">
        <v>9</v>
      </c>
      <c r="B193" s="1" t="s">
        <v>255</v>
      </c>
    </row>
    <row r="194" spans="1:60" x14ac:dyDescent="0.25">
      <c r="A194" s="1">
        <v>61</v>
      </c>
      <c r="B194" s="1" t="s">
        <v>256</v>
      </c>
      <c r="C194" s="1">
        <v>6937.4999998994172</v>
      </c>
      <c r="D194" s="1">
        <v>1</v>
      </c>
      <c r="E194">
        <f>(R194-S194*(1000-T194)/(1000-U194))*AO194</f>
        <v>-0.64003206728777895</v>
      </c>
      <c r="F194">
        <f>IF(AZ194&lt;&gt;0,1/(1/AZ194-1/N194),0)</f>
        <v>-5.2834880189935221E-2</v>
      </c>
      <c r="G194">
        <f>((BC194-AP194/2)*S194-E194)/(BC194+AP194/2)</f>
        <v>390.98872509393624</v>
      </c>
      <c r="H194">
        <f>AP194*1000</f>
        <v>-0.12055348549197492</v>
      </c>
      <c r="I194">
        <f>(AU194-BA194)</f>
        <v>0.22427313831353901</v>
      </c>
      <c r="J194">
        <f>(P194+AT194*D194)</f>
        <v>15.180569854536012</v>
      </c>
      <c r="K194" s="1">
        <v>10.489999771118164</v>
      </c>
      <c r="L194">
        <f>(K194*AI194+AJ194)</f>
        <v>2</v>
      </c>
      <c r="M194" s="1">
        <v>0.5</v>
      </c>
      <c r="N194">
        <f>L194*(M194+1)*(M194+1)/(M194*M194+1)</f>
        <v>3.6</v>
      </c>
      <c r="O194" s="1">
        <v>15.264143943786621</v>
      </c>
      <c r="P194" s="1">
        <v>15.123072624206543</v>
      </c>
      <c r="Q194" s="1">
        <v>15.027691841125488</v>
      </c>
      <c r="R194" s="1">
        <v>410.36752319335938</v>
      </c>
      <c r="S194" s="1">
        <v>411.57382202148438</v>
      </c>
      <c r="T194" s="1">
        <v>15.074228286743164</v>
      </c>
      <c r="U194" s="1">
        <v>14.866497039794922</v>
      </c>
      <c r="V194" s="1">
        <v>87.74395751953125</v>
      </c>
      <c r="W194" s="1">
        <v>86.57684326171875</v>
      </c>
      <c r="X194" s="1">
        <v>599.719970703125</v>
      </c>
      <c r="Y194" s="1">
        <v>9.6810601651668549E-2</v>
      </c>
      <c r="Z194" s="1">
        <v>0.10190589725971222</v>
      </c>
      <c r="AA194" s="1">
        <v>101.37529754638672</v>
      </c>
      <c r="AB194" s="1">
        <v>0.3400123119354248</v>
      </c>
      <c r="AC194" s="1">
        <v>0.39280158281326294</v>
      </c>
      <c r="AD194" s="1">
        <v>6.3927218317985535E-2</v>
      </c>
      <c r="AE194" s="1">
        <v>6.3277385197579861E-4</v>
      </c>
      <c r="AF194" s="1">
        <v>4.0512703359127045E-2</v>
      </c>
      <c r="AG194" s="1">
        <v>2.0878552459180355E-3</v>
      </c>
      <c r="AH194" s="1">
        <v>0.66666668653488159</v>
      </c>
      <c r="AI194" s="1">
        <v>0</v>
      </c>
      <c r="AJ194" s="1">
        <v>2</v>
      </c>
      <c r="AK194" s="1">
        <v>0</v>
      </c>
      <c r="AL194" s="1">
        <v>1</v>
      </c>
      <c r="AM194" s="1">
        <v>0.18999999761581421</v>
      </c>
      <c r="AN194" s="1">
        <v>111115</v>
      </c>
      <c r="AO194">
        <f>X194*0.000001/(K194*0.0001)</f>
        <v>0.57170637158097737</v>
      </c>
      <c r="AP194">
        <f>(U194-T194)/(1000-U194)*AO194</f>
        <v>-1.2055348549197492E-4</v>
      </c>
      <c r="AQ194">
        <f>(P194+273.15)</f>
        <v>288.27307262420652</v>
      </c>
      <c r="AR194">
        <f>(O194+273.15)</f>
        <v>288.4141439437866</v>
      </c>
      <c r="AS194">
        <f>(Y194*AK194+Z194*AL194)*AM194</f>
        <v>1.9362120236382729E-2</v>
      </c>
      <c r="AT194">
        <f>((AS194+0.00000010773*(AR194^4-AQ194^4))-AP194*44100)/(L194*0.92*2*29.3+0.00000043092*AQ194^3)</f>
        <v>5.7497230329469795E-2</v>
      </c>
      <c r="AU194">
        <f>0.61365*EXP(17.502*J194/(240.97+J194))</f>
        <v>1.7313686991952266</v>
      </c>
      <c r="AV194">
        <f>AU194*1000/AA194</f>
        <v>17.078802638315285</v>
      </c>
      <c r="AW194">
        <f>(AV194-U194)</f>
        <v>2.2123055985203628</v>
      </c>
      <c r="AX194">
        <f>IF(D194,P194,(O194+P194)/2)</f>
        <v>15.123072624206543</v>
      </c>
      <c r="AY194">
        <f>0.61365*EXP(17.502*AX194/(240.97+AX194))</f>
        <v>1.7249803076848063</v>
      </c>
      <c r="AZ194">
        <f>IF(AW194&lt;&gt;0,(1000-(AV194+U194)/2)/AW194*AP194,0)</f>
        <v>-5.3621853581473956E-2</v>
      </c>
      <c r="BA194">
        <f>U194*AA194/1000</f>
        <v>1.5070955608816876</v>
      </c>
      <c r="BB194">
        <f>(AY194-BA194)</f>
        <v>0.21788474680311865</v>
      </c>
      <c r="BC194">
        <f>1/(1.6/F194+1.37/N194)</f>
        <v>-3.3442054020962807E-2</v>
      </c>
      <c r="BD194">
        <f>G194*AA194*0.001</f>
        <v>39.636598343680184</v>
      </c>
      <c r="BE194">
        <f>G194/S194</f>
        <v>0.94998443577766323</v>
      </c>
      <c r="BF194">
        <f>(1-AP194*AA194/AU194/F194)*100</f>
        <v>86.640148691795176</v>
      </c>
      <c r="BG194">
        <f>(S194-E194/(N194/1.35))</f>
        <v>411.81383404671732</v>
      </c>
      <c r="BH194">
        <f>E194*BF194/100/BG194</f>
        <v>-1.3465422696567191E-3</v>
      </c>
    </row>
    <row r="195" spans="1:60" x14ac:dyDescent="0.25">
      <c r="A195" s="1">
        <v>62</v>
      </c>
      <c r="B195" s="1" t="s">
        <v>257</v>
      </c>
      <c r="C195" s="1">
        <v>6942.4999997876585</v>
      </c>
      <c r="D195" s="1">
        <v>1</v>
      </c>
      <c r="E195">
        <f>(R195-S195*(1000-T195)/(1000-U195))*AO195</f>
        <v>-0.6724169065088631</v>
      </c>
      <c r="F195">
        <f>IF(AZ195&lt;&gt;0,1/(1/AZ195-1/N195),0)</f>
        <v>-5.5847661617330457E-2</v>
      </c>
      <c r="G195">
        <f>((BC195-AP195/2)*S195-E195)/(BC195+AP195/2)</f>
        <v>391.23966667059125</v>
      </c>
      <c r="H195">
        <f>AP195*1000</f>
        <v>-0.12902806861271696</v>
      </c>
      <c r="I195">
        <f>(AU195-BA195)</f>
        <v>0.22689746563063973</v>
      </c>
      <c r="J195">
        <f>(P195+AT195*D195)</f>
        <v>15.196764480561146</v>
      </c>
      <c r="K195" s="1">
        <v>10.489999771118164</v>
      </c>
      <c r="L195">
        <f>(K195*AI195+AJ195)</f>
        <v>2</v>
      </c>
      <c r="M195" s="1">
        <v>0.5</v>
      </c>
      <c r="N195">
        <f>L195*(M195+1)*(M195+1)/(M195*M195+1)</f>
        <v>3.6</v>
      </c>
      <c r="O195" s="1">
        <v>15.266429901123047</v>
      </c>
      <c r="P195" s="1">
        <v>15.137080192565918</v>
      </c>
      <c r="Q195" s="1">
        <v>15.030403137207031</v>
      </c>
      <c r="R195" s="1">
        <v>410.44342041015625</v>
      </c>
      <c r="S195" s="1">
        <v>411.71246337890625</v>
      </c>
      <c r="T195" s="1">
        <v>15.080612182617188</v>
      </c>
      <c r="U195" s="1">
        <v>14.858282089233398</v>
      </c>
      <c r="V195" s="1">
        <v>87.781517028808594</v>
      </c>
      <c r="W195" s="1">
        <v>86.516647338867188</v>
      </c>
      <c r="X195" s="1">
        <v>599.73602294921875</v>
      </c>
      <c r="Y195" s="1">
        <v>0.12547944486141205</v>
      </c>
      <c r="Z195" s="1">
        <v>0.13208363950252533</v>
      </c>
      <c r="AA195" s="1">
        <v>101.37607574462891</v>
      </c>
      <c r="AB195" s="1">
        <v>0.3400123119354248</v>
      </c>
      <c r="AC195" s="1">
        <v>0.39280158281326294</v>
      </c>
      <c r="AD195" s="1">
        <v>6.3927218317985535E-2</v>
      </c>
      <c r="AE195" s="1">
        <v>6.3277385197579861E-4</v>
      </c>
      <c r="AF195" s="1">
        <v>4.0512703359127045E-2</v>
      </c>
      <c r="AG195" s="1">
        <v>2.0878552459180355E-3</v>
      </c>
      <c r="AH195" s="1">
        <v>0.66666668653488159</v>
      </c>
      <c r="AI195" s="1">
        <v>0</v>
      </c>
      <c r="AJ195" s="1">
        <v>2</v>
      </c>
      <c r="AK195" s="1">
        <v>0</v>
      </c>
      <c r="AL195" s="1">
        <v>1</v>
      </c>
      <c r="AM195" s="1">
        <v>0.18999999761581421</v>
      </c>
      <c r="AN195" s="1">
        <v>111115</v>
      </c>
      <c r="AO195">
        <f>X195*0.000001/(K195*0.0001)</f>
        <v>0.57172167400847407</v>
      </c>
      <c r="AP195">
        <f>(U195-T195)/(1000-U195)*AO195</f>
        <v>-1.2902806861271696E-4</v>
      </c>
      <c r="AQ195">
        <f>(P195+273.15)</f>
        <v>288.2870801925659</v>
      </c>
      <c r="AR195">
        <f>(O195+273.15)</f>
        <v>288.41642990112302</v>
      </c>
      <c r="AS195">
        <f>(Y195*AK195+Z195*AL195)*AM195</f>
        <v>2.5095891190567876E-2</v>
      </c>
      <c r="AT195">
        <f>((AS195+0.00000010773*(AR195^4-AQ195^4))-AP195*44100)/(L195*0.92*2*29.3+0.00000043092*AQ195^3)</f>
        <v>5.9684287995229242E-2</v>
      </c>
      <c r="AU195">
        <f>0.61365*EXP(17.502*J195/(240.97+J195))</f>
        <v>1.7331717961438278</v>
      </c>
      <c r="AV195">
        <f>AU195*1000/AA195</f>
        <v>17.096457753107043</v>
      </c>
      <c r="AW195">
        <f>(AV195-U195)</f>
        <v>2.2381756638736441</v>
      </c>
      <c r="AX195">
        <f>IF(D195,P195,(O195+P195)/2)</f>
        <v>15.137080192565918</v>
      </c>
      <c r="AY195">
        <f>0.61365*EXP(17.502*AX195/(240.97+AX195))</f>
        <v>1.7265347468817485</v>
      </c>
      <c r="AZ195">
        <f>IF(AW195&lt;&gt;0,(1000-(AV195+U195)/2)/AW195*AP195,0)</f>
        <v>-5.6727691878542971E-2</v>
      </c>
      <c r="BA195">
        <f>U195*AA195/1000</f>
        <v>1.506274330513188</v>
      </c>
      <c r="BB195">
        <f>(AY195-BA195)</f>
        <v>0.22026041636856042</v>
      </c>
      <c r="BC195">
        <f>1/(1.6/F195+1.37/N195)</f>
        <v>-3.5374677826947684E-2</v>
      </c>
      <c r="BD195">
        <f>G195*AA195*0.001</f>
        <v>39.662342082701223</v>
      </c>
      <c r="BE195">
        <f>G195/S195</f>
        <v>0.95027404188764253</v>
      </c>
      <c r="BF195">
        <f>(1-AP195*AA195/AU195/F195)*100</f>
        <v>86.486337589949684</v>
      </c>
      <c r="BG195">
        <f>(S195-E195/(N195/1.35))</f>
        <v>411.96461971884708</v>
      </c>
      <c r="BH195">
        <f>E195*BF195/100/BG195</f>
        <v>-1.4116473307150515E-3</v>
      </c>
    </row>
    <row r="196" spans="1:60" x14ac:dyDescent="0.25">
      <c r="A196" s="1">
        <v>63</v>
      </c>
      <c r="B196" s="1" t="s">
        <v>258</v>
      </c>
      <c r="C196" s="1">
        <v>6947.4999996758997</v>
      </c>
      <c r="D196" s="1">
        <v>1</v>
      </c>
      <c r="E196">
        <f>(R196-S196*(1000-T196)/(1000-U196))*AO196</f>
        <v>-0.7791584975671354</v>
      </c>
      <c r="F196">
        <f>IF(AZ196&lt;&gt;0,1/(1/AZ196-1/N196),0)</f>
        <v>-5.9658625033983059E-2</v>
      </c>
      <c r="G196">
        <f>((BC196-AP196/2)*S196-E196)/(BC196+AP196/2)</f>
        <v>389.65734096994629</v>
      </c>
      <c r="H196">
        <f>AP196*1000</f>
        <v>-0.13796265089436402</v>
      </c>
      <c r="I196">
        <f>(AU196-BA196)</f>
        <v>0.22686505519353584</v>
      </c>
      <c r="J196">
        <f>(P196+AT196*D196)</f>
        <v>15.207097750858964</v>
      </c>
      <c r="K196" s="1">
        <v>10.489999771118164</v>
      </c>
      <c r="L196">
        <f>(K196*AI196+AJ196)</f>
        <v>2</v>
      </c>
      <c r="M196" s="1">
        <v>0.5</v>
      </c>
      <c r="N196">
        <f>L196*(M196+1)*(M196+1)/(M196*M196+1)</f>
        <v>3.6</v>
      </c>
      <c r="O196" s="1">
        <v>15.270231246948242</v>
      </c>
      <c r="P196" s="1">
        <v>15.144372940063477</v>
      </c>
      <c r="Q196" s="1">
        <v>15.029088020324707</v>
      </c>
      <c r="R196" s="1">
        <v>410.25656127929688</v>
      </c>
      <c r="S196" s="1">
        <v>411.71881103515625</v>
      </c>
      <c r="T196" s="1">
        <v>15.10765266418457</v>
      </c>
      <c r="U196" s="1">
        <v>14.869918823242188</v>
      </c>
      <c r="V196" s="1">
        <v>87.931877136230469</v>
      </c>
      <c r="W196" s="1">
        <v>86.561538696289063</v>
      </c>
      <c r="X196" s="1">
        <v>599.7076416015625</v>
      </c>
      <c r="Y196" s="1">
        <v>0.13179932534694672</v>
      </c>
      <c r="Z196" s="1">
        <v>0.13873612880706787</v>
      </c>
      <c r="AA196" s="1">
        <v>101.37635040283203</v>
      </c>
      <c r="AB196" s="1">
        <v>0.3400123119354248</v>
      </c>
      <c r="AC196" s="1">
        <v>0.39280158281326294</v>
      </c>
      <c r="AD196" s="1">
        <v>6.3927218317985535E-2</v>
      </c>
      <c r="AE196" s="1">
        <v>6.3277385197579861E-4</v>
      </c>
      <c r="AF196" s="1">
        <v>4.0512703359127045E-2</v>
      </c>
      <c r="AG196" s="1">
        <v>2.0878552459180355E-3</v>
      </c>
      <c r="AH196" s="1">
        <v>1</v>
      </c>
      <c r="AI196" s="1">
        <v>0</v>
      </c>
      <c r="AJ196" s="1">
        <v>2</v>
      </c>
      <c r="AK196" s="1">
        <v>0</v>
      </c>
      <c r="AL196" s="1">
        <v>1</v>
      </c>
      <c r="AM196" s="1">
        <v>0.18999999761581421</v>
      </c>
      <c r="AN196" s="1">
        <v>111115</v>
      </c>
      <c r="AO196">
        <f>X196*0.000001/(K196*0.0001)</f>
        <v>0.57169461838571378</v>
      </c>
      <c r="AP196">
        <f>(U196-T196)/(1000-U196)*AO196</f>
        <v>-1.3796265089436403E-4</v>
      </c>
      <c r="AQ196">
        <f>(P196+273.15)</f>
        <v>288.29437294006345</v>
      </c>
      <c r="AR196">
        <f>(O196+273.15)</f>
        <v>288.42023124694822</v>
      </c>
      <c r="AS196">
        <f>(Y196*AK196+Z196*AL196)*AM196</f>
        <v>2.6359864142570189E-2</v>
      </c>
      <c r="AT196">
        <f>((AS196+0.00000010773*(AR196^4-AQ196^4))-AP196*44100)/(L196*0.92*2*29.3+0.00000043092*AQ196^3)</f>
        <v>6.2724810795487015E-2</v>
      </c>
      <c r="AU196">
        <f>0.61365*EXP(17.502*J196/(240.97+J196))</f>
        <v>1.7343231562802035</v>
      </c>
      <c r="AV196">
        <f>AU196*1000/AA196</f>
        <v>17.107768719120841</v>
      </c>
      <c r="AW196">
        <f>(AV196-U196)</f>
        <v>2.2378498958786537</v>
      </c>
      <c r="AX196">
        <f>IF(D196,P196,(O196+P196)/2)</f>
        <v>15.144372940063477</v>
      </c>
      <c r="AY196">
        <f>0.61365*EXP(17.502*AX196/(240.97+AX196))</f>
        <v>1.7273445201696473</v>
      </c>
      <c r="AZ196">
        <f>IF(AW196&lt;&gt;0,(1000-(AV196+U196)/2)/AW196*AP196,0)</f>
        <v>-6.0663938127831128E-2</v>
      </c>
      <c r="BA196">
        <f>U196*AA196/1000</f>
        <v>1.5074581010866677</v>
      </c>
      <c r="BB196">
        <f>(AY196-BA196)</f>
        <v>0.21988641908297968</v>
      </c>
      <c r="BC196">
        <f>1/(1.6/F196+1.37/N196)</f>
        <v>-3.7823340160367785E-2</v>
      </c>
      <c r="BD196">
        <f>G196*AA196*0.001</f>
        <v>39.502039135205074</v>
      </c>
      <c r="BE196">
        <f>G196/S196</f>
        <v>0.94641617173200732</v>
      </c>
      <c r="BF196">
        <f>(1-AP196*AA196/AU196/F196)*100</f>
        <v>86.482545377846492</v>
      </c>
      <c r="BG196">
        <f>(S196-E196/(N196/1.35))</f>
        <v>412.01099547174391</v>
      </c>
      <c r="BH196">
        <f>E196*BF196/100/BG196</f>
        <v>-1.6354808697576547E-3</v>
      </c>
    </row>
    <row r="197" spans="1:60" x14ac:dyDescent="0.25">
      <c r="A197" s="1">
        <v>64</v>
      </c>
      <c r="B197" s="1" t="s">
        <v>259</v>
      </c>
      <c r="C197" s="1">
        <v>6952.9999995529652</v>
      </c>
      <c r="D197" s="1">
        <v>1</v>
      </c>
      <c r="E197">
        <f>(R197-S197*(1000-T197)/(1000-U197))*AO197</f>
        <v>-0.77650444193960122</v>
      </c>
      <c r="F197">
        <f>IF(AZ197&lt;&gt;0,1/(1/AZ197-1/N197),0)</f>
        <v>-6.0839678791088779E-2</v>
      </c>
      <c r="G197">
        <f>((BC197-AP197/2)*S197-E197)/(BC197+AP197/2)</f>
        <v>390.09324148371047</v>
      </c>
      <c r="H197">
        <f>AP197*1000</f>
        <v>-0.14031216354825976</v>
      </c>
      <c r="I197">
        <f>(AU197-BA197)</f>
        <v>0.22617420107728248</v>
      </c>
      <c r="J197">
        <f>(P197+AT197*D197)</f>
        <v>15.20547666879537</v>
      </c>
      <c r="K197" s="1">
        <v>10.489999771118164</v>
      </c>
      <c r="L197">
        <f>(K197*AI197+AJ197)</f>
        <v>2</v>
      </c>
      <c r="M197" s="1">
        <v>0.5</v>
      </c>
      <c r="N197">
        <f>L197*(M197+1)*(M197+1)/(M197*M197+1)</f>
        <v>3.6</v>
      </c>
      <c r="O197" s="1">
        <v>15.272013664245605</v>
      </c>
      <c r="P197" s="1">
        <v>15.141447067260742</v>
      </c>
      <c r="Q197" s="1">
        <v>15.028439521789551</v>
      </c>
      <c r="R197" s="1">
        <v>410.21722412109375</v>
      </c>
      <c r="S197" s="1">
        <v>411.67660522460938</v>
      </c>
      <c r="T197" s="1">
        <v>15.116715431213379</v>
      </c>
      <c r="U197" s="1">
        <v>14.874918937683105</v>
      </c>
      <c r="V197" s="1">
        <v>87.981857299804688</v>
      </c>
      <c r="W197" s="1">
        <v>86.581939697265625</v>
      </c>
      <c r="X197" s="1">
        <v>599.6697998046875</v>
      </c>
      <c r="Y197" s="1">
        <v>0.14123903214931488</v>
      </c>
      <c r="Z197" s="1">
        <v>0.1486726701259613</v>
      </c>
      <c r="AA197" s="1">
        <v>101.37657165527344</v>
      </c>
      <c r="AB197" s="1">
        <v>0.3400123119354248</v>
      </c>
      <c r="AC197" s="1">
        <v>0.39280158281326294</v>
      </c>
      <c r="AD197" s="1">
        <v>6.3927218317985535E-2</v>
      </c>
      <c r="AE197" s="1">
        <v>6.3277385197579861E-4</v>
      </c>
      <c r="AF197" s="1">
        <v>4.0512703359127045E-2</v>
      </c>
      <c r="AG197" s="1">
        <v>2.0878552459180355E-3</v>
      </c>
      <c r="AH197" s="1">
        <v>1</v>
      </c>
      <c r="AI197" s="1">
        <v>0</v>
      </c>
      <c r="AJ197" s="1">
        <v>2</v>
      </c>
      <c r="AK197" s="1">
        <v>0</v>
      </c>
      <c r="AL197" s="1">
        <v>1</v>
      </c>
      <c r="AM197" s="1">
        <v>0.18999999761581421</v>
      </c>
      <c r="AN197" s="1">
        <v>111115</v>
      </c>
      <c r="AO197">
        <f>X197*0.000001/(K197*0.0001)</f>
        <v>0.57165854422203355</v>
      </c>
      <c r="AP197">
        <f>(U197-T197)/(1000-U197)*AO197</f>
        <v>-1.4031216354825975E-4</v>
      </c>
      <c r="AQ197">
        <f>(P197+273.15)</f>
        <v>288.29144706726072</v>
      </c>
      <c r="AR197">
        <f>(O197+273.15)</f>
        <v>288.42201366424558</v>
      </c>
      <c r="AS197">
        <f>(Y197*AK197+Z197*AL197)*AM197</f>
        <v>2.824780696946938E-2</v>
      </c>
      <c r="AT197">
        <f>((AS197+0.00000010773*(AR197^4-AQ197^4))-AP197*44100)/(L197*0.92*2*29.3+0.00000043092*AQ197^3)</f>
        <v>6.4029601534628888E-2</v>
      </c>
      <c r="AU197">
        <f>0.61365*EXP(17.502*J197/(240.97+J197))</f>
        <v>1.7341424866296977</v>
      </c>
      <c r="AV197">
        <f>AU197*1000/AA197</f>
        <v>17.105949217996567</v>
      </c>
      <c r="AW197">
        <f>(AV197-U197)</f>
        <v>2.2310302803134618</v>
      </c>
      <c r="AX197">
        <f>IF(D197,P197,(O197+P197)/2)</f>
        <v>15.141447067260742</v>
      </c>
      <c r="AY197">
        <f>0.61365*EXP(17.502*AX197/(240.97+AX197))</f>
        <v>1.7270195965561097</v>
      </c>
      <c r="AZ197">
        <f>IF(AW197&lt;&gt;0,(1000-(AV197+U197)/2)/AW197*AP197,0)</f>
        <v>-6.1885538876381131E-2</v>
      </c>
      <c r="BA197">
        <f>U197*AA197/1000</f>
        <v>1.5079682855524152</v>
      </c>
      <c r="BB197">
        <f>(AY197-BA197)</f>
        <v>0.21905131100369446</v>
      </c>
      <c r="BC197">
        <f>1/(1.6/F197+1.37/N197)</f>
        <v>-3.8583118130530052E-2</v>
      </c>
      <c r="BD197">
        <f>G197*AA197*0.001</f>
        <v>39.546315447511262</v>
      </c>
      <c r="BE197">
        <f>G197/S197</f>
        <v>0.94757204206655588</v>
      </c>
      <c r="BF197">
        <f>(1-AP197*AA197/AU197/F197)*100</f>
        <v>86.51778556278451</v>
      </c>
      <c r="BG197">
        <f>(S197-E197/(N197/1.35))</f>
        <v>411.96779439033673</v>
      </c>
      <c r="BH197">
        <f>E197*BF197/100/BG197</f>
        <v>-1.6307450657811883E-3</v>
      </c>
    </row>
    <row r="198" spans="1:60" x14ac:dyDescent="0.25">
      <c r="A198" s="1">
        <v>65</v>
      </c>
      <c r="B198" s="1" t="s">
        <v>260</v>
      </c>
      <c r="C198" s="1">
        <v>6957.9999994412065</v>
      </c>
      <c r="D198" s="1">
        <v>1</v>
      </c>
      <c r="E198">
        <f>(R198-S198*(1000-T198)/(1000-U198))*AO198</f>
        <v>-0.72079087841695566</v>
      </c>
      <c r="F198">
        <f>IF(AZ198&lt;&gt;0,1/(1/AZ198-1/N198),0)</f>
        <v>-6.1979539761735383E-2</v>
      </c>
      <c r="G198">
        <f>((BC198-AP198/2)*S198-E198)/(BC198+AP198/2)</f>
        <v>391.84383377069236</v>
      </c>
      <c r="H198">
        <f>AP198*1000</f>
        <v>-0.14250814329759737</v>
      </c>
      <c r="I198">
        <f>(AU198-BA198)</f>
        <v>0.22541772091962908</v>
      </c>
      <c r="J198">
        <f>(P198+AT198*D198)</f>
        <v>15.201739747651228</v>
      </c>
      <c r="K198" s="1">
        <v>10.489999771118164</v>
      </c>
      <c r="L198">
        <f>(K198*AI198+AJ198)</f>
        <v>2</v>
      </c>
      <c r="M198" s="1">
        <v>0.5</v>
      </c>
      <c r="N198">
        <f>L198*(M198+1)*(M198+1)/(M198*M198+1)</f>
        <v>3.6</v>
      </c>
      <c r="O198" s="1">
        <v>15.273540496826172</v>
      </c>
      <c r="P198" s="1">
        <v>15.136347770690918</v>
      </c>
      <c r="Q198" s="1">
        <v>15.026896476745605</v>
      </c>
      <c r="R198" s="1">
        <v>410.2694091796875</v>
      </c>
      <c r="S198" s="1">
        <v>411.63287353515625</v>
      </c>
      <c r="T198" s="1">
        <v>15.123787879943848</v>
      </c>
      <c r="U198" s="1">
        <v>14.878212928771973</v>
      </c>
      <c r="V198" s="1">
        <v>88.01971435546875</v>
      </c>
      <c r="W198" s="1">
        <v>86.5947265625</v>
      </c>
      <c r="X198" s="1">
        <v>599.6820068359375</v>
      </c>
      <c r="Y198" s="1">
        <v>0.11948695778846741</v>
      </c>
      <c r="Z198" s="1">
        <v>0.12577575445175171</v>
      </c>
      <c r="AA198" s="1">
        <v>101.37698364257813</v>
      </c>
      <c r="AB198" s="1">
        <v>0.3400123119354248</v>
      </c>
      <c r="AC198" s="1">
        <v>0.39280158281326294</v>
      </c>
      <c r="AD198" s="1">
        <v>6.3927218317985535E-2</v>
      </c>
      <c r="AE198" s="1">
        <v>6.3277385197579861E-4</v>
      </c>
      <c r="AF198" s="1">
        <v>4.0512703359127045E-2</v>
      </c>
      <c r="AG198" s="1">
        <v>2.0878552459180355E-3</v>
      </c>
      <c r="AH198" s="1">
        <v>1</v>
      </c>
      <c r="AI198" s="1">
        <v>0</v>
      </c>
      <c r="AJ198" s="1">
        <v>2</v>
      </c>
      <c r="AK198" s="1">
        <v>0</v>
      </c>
      <c r="AL198" s="1">
        <v>1</v>
      </c>
      <c r="AM198" s="1">
        <v>0.18999999761581421</v>
      </c>
      <c r="AN198" s="1">
        <v>111115</v>
      </c>
      <c r="AO198">
        <f>X198*0.000001/(K198*0.0001)</f>
        <v>0.57167018104902712</v>
      </c>
      <c r="AP198">
        <f>(U198-T198)/(1000-U198)*AO198</f>
        <v>-1.4250814329759738E-4</v>
      </c>
      <c r="AQ198">
        <f>(P198+273.15)</f>
        <v>288.2863477706909</v>
      </c>
      <c r="AR198">
        <f>(O198+273.15)</f>
        <v>288.42354049682615</v>
      </c>
      <c r="AS198">
        <f>(Y198*AK198+Z198*AL198)*AM198</f>
        <v>2.3897393045960058E-2</v>
      </c>
      <c r="AT198">
        <f>((AS198+0.00000010773*(AR198^4-AQ198^4))-AP198*44100)/(L198*0.92*2*29.3+0.00000043092*AQ198^3)</f>
        <v>6.5391976960310433E-2</v>
      </c>
      <c r="AU198">
        <f>0.61365*EXP(17.502*J198/(240.97+J198))</f>
        <v>1.7337260696305397</v>
      </c>
      <c r="AV198">
        <f>AU198*1000/AA198</f>
        <v>17.101772092007465</v>
      </c>
      <c r="AW198">
        <f>(AV198-U198)</f>
        <v>2.2235591632354925</v>
      </c>
      <c r="AX198">
        <f>IF(D198,P198,(O198+P198)/2)</f>
        <v>15.136347770690918</v>
      </c>
      <c r="AY198">
        <f>0.61365*EXP(17.502*AX198/(240.97+AX198))</f>
        <v>1.7264534385345924</v>
      </c>
      <c r="AZ198">
        <f>IF(AW198&lt;&gt;0,(1000-(AV198+U198)/2)/AW198*AP198,0)</f>
        <v>-6.3065306051740905E-2</v>
      </c>
      <c r="BA198">
        <f>U198*AA198/1000</f>
        <v>1.5083083487109106</v>
      </c>
      <c r="BB198">
        <f>(AY198-BA198)</f>
        <v>0.21814508982368186</v>
      </c>
      <c r="BC198">
        <f>1/(1.6/F198+1.37/N198)</f>
        <v>-3.9316807411981264E-2</v>
      </c>
      <c r="BD198">
        <f>G198*AA198*0.001</f>
        <v>39.72394592661658</v>
      </c>
      <c r="BE198">
        <f>G198/S198</f>
        <v>0.95192551169562079</v>
      </c>
      <c r="BF198">
        <f>(1-AP198*AA198/AU198/F198)*100</f>
        <v>86.555327727271219</v>
      </c>
      <c r="BG198">
        <f>(S198-E198/(N198/1.35))</f>
        <v>411.90317011456261</v>
      </c>
      <c r="BH198">
        <f>E198*BF198/100/BG198</f>
        <v>-1.5146348761252615E-3</v>
      </c>
    </row>
    <row r="199" spans="1:60" x14ac:dyDescent="0.25">
      <c r="A199" s="1" t="s">
        <v>9</v>
      </c>
      <c r="B199" s="1" t="s">
        <v>261</v>
      </c>
    </row>
    <row r="200" spans="1:60" x14ac:dyDescent="0.25">
      <c r="A200" s="1" t="s">
        <v>9</v>
      </c>
      <c r="B200" s="1" t="s">
        <v>262</v>
      </c>
    </row>
    <row r="201" spans="1:60" x14ac:dyDescent="0.25">
      <c r="A201" s="1" t="s">
        <v>9</v>
      </c>
      <c r="B201" s="1" t="s">
        <v>263</v>
      </c>
    </row>
    <row r="202" spans="1:60" x14ac:dyDescent="0.25">
      <c r="A202" s="1" t="s">
        <v>9</v>
      </c>
      <c r="B202" s="1" t="s">
        <v>264</v>
      </c>
    </row>
    <row r="203" spans="1:60" x14ac:dyDescent="0.25">
      <c r="A203" s="1" t="s">
        <v>9</v>
      </c>
      <c r="B203" s="1" t="s">
        <v>265</v>
      </c>
    </row>
    <row r="204" spans="1:60" x14ac:dyDescent="0.25">
      <c r="A204" s="1" t="s">
        <v>9</v>
      </c>
      <c r="B204" s="1" t="s">
        <v>266</v>
      </c>
    </row>
    <row r="205" spans="1:60" x14ac:dyDescent="0.25">
      <c r="A205" s="1" t="s">
        <v>9</v>
      </c>
      <c r="B205" s="1" t="s">
        <v>267</v>
      </c>
    </row>
    <row r="206" spans="1:60" x14ac:dyDescent="0.25">
      <c r="A206" s="1" t="s">
        <v>9</v>
      </c>
      <c r="B206" s="1" t="s">
        <v>268</v>
      </c>
    </row>
    <row r="207" spans="1:60" x14ac:dyDescent="0.25">
      <c r="A207" s="1" t="s">
        <v>9</v>
      </c>
      <c r="B207" s="1" t="s">
        <v>269</v>
      </c>
    </row>
    <row r="208" spans="1:60" x14ac:dyDescent="0.25">
      <c r="A208" s="1">
        <v>66</v>
      </c>
      <c r="B208" s="1" t="s">
        <v>270</v>
      </c>
      <c r="C208" s="1">
        <v>7357.4999998994172</v>
      </c>
      <c r="D208" s="1">
        <v>1</v>
      </c>
      <c r="E208">
        <f>(R208-S208*(1000-T208)/(1000-U208))*AO208</f>
        <v>-1.0339156734580144</v>
      </c>
      <c r="F208">
        <f>IF(AZ208&lt;&gt;0,1/(1/AZ208-1/N208),0)</f>
        <v>-0.37132531246362566</v>
      </c>
      <c r="G208">
        <f>((BC208-AP208/2)*S208-E208)/(BC208+AP208/2)</f>
        <v>405.22410007033255</v>
      </c>
      <c r="H208">
        <f>AP208*1000</f>
        <v>-1.0349730685652221</v>
      </c>
      <c r="I208">
        <f>(AU208-BA208)</f>
        <v>0.2493524402738434</v>
      </c>
      <c r="J208">
        <f>(P208+AT208*D208)</f>
        <v>15.417012035407442</v>
      </c>
      <c r="K208" s="1">
        <v>4.0300002098083496</v>
      </c>
      <c r="L208">
        <f>(K208*AI208+AJ208)</f>
        <v>2</v>
      </c>
      <c r="M208" s="1">
        <v>0.5</v>
      </c>
      <c r="N208">
        <f>L208*(M208+1)*(M208+1)/(M208*M208+1)</f>
        <v>3.6</v>
      </c>
      <c r="O208" s="1">
        <v>15.22998046875</v>
      </c>
      <c r="P208" s="1">
        <v>15.011416435241699</v>
      </c>
      <c r="Q208" s="1">
        <v>15.031654357910156</v>
      </c>
      <c r="R208" s="1">
        <v>409.96420288085938</v>
      </c>
      <c r="S208" s="1">
        <v>410.94482421875</v>
      </c>
      <c r="T208" s="1">
        <v>15.564267158508301</v>
      </c>
      <c r="U208" s="1">
        <v>14.879101753234863</v>
      </c>
      <c r="V208" s="1">
        <v>90.685150146484375</v>
      </c>
      <c r="W208" s="1">
        <v>86.841781616210938</v>
      </c>
      <c r="X208" s="1">
        <v>599.69195556640625</v>
      </c>
      <c r="Y208" s="1">
        <v>8.2798793911933899E-2</v>
      </c>
      <c r="Z208" s="1">
        <v>8.7156631052494049E-2</v>
      </c>
      <c r="AA208" s="1">
        <v>101.38420104980469</v>
      </c>
      <c r="AB208" s="1">
        <v>3.8799237459897995E-2</v>
      </c>
      <c r="AC208" s="1">
        <v>0.37514224648475647</v>
      </c>
      <c r="AD208" s="1">
        <v>2.74971853941679E-2</v>
      </c>
      <c r="AE208" s="1">
        <v>9.1842599213123322E-3</v>
      </c>
      <c r="AF208" s="1">
        <v>4.6487577259540558E-2</v>
      </c>
      <c r="AG208" s="1">
        <v>5.6466804817318916E-3</v>
      </c>
      <c r="AH208" s="1">
        <v>1</v>
      </c>
      <c r="AI208" s="1">
        <v>0</v>
      </c>
      <c r="AJ208" s="1">
        <v>2</v>
      </c>
      <c r="AK208" s="1">
        <v>0</v>
      </c>
      <c r="AL208" s="1">
        <v>1</v>
      </c>
      <c r="AM208" s="1">
        <v>0.18999999761581421</v>
      </c>
      <c r="AN208" s="1">
        <v>111115</v>
      </c>
      <c r="AO208">
        <f>X208*0.000001/(K208*0.0001)</f>
        <v>1.4880692911798263</v>
      </c>
      <c r="AP208">
        <f>(U208-T208)/(1000-U208)*AO208</f>
        <v>-1.0349730685652221E-3</v>
      </c>
      <c r="AQ208">
        <f>(P208+273.15)</f>
        <v>288.16141643524168</v>
      </c>
      <c r="AR208">
        <f>(O208+273.15)</f>
        <v>288.37998046874998</v>
      </c>
      <c r="AS208">
        <f>(Y208*AK208+Z208*AL208)*AM208</f>
        <v>1.6559759692176268E-2</v>
      </c>
      <c r="AT208">
        <f>((AS208+0.00000010773*(AR208^4-AQ208^4))-AP208*44100)/(L208*0.92*2*29.3+0.00000043092*AQ208^3)</f>
        <v>0.4055956001657427</v>
      </c>
      <c r="AU208">
        <f>0.61365*EXP(17.502*J208/(240.97+J208))</f>
        <v>1.7578582838643082</v>
      </c>
      <c r="AV208">
        <f>AU208*1000/AA208</f>
        <v>17.338582004515334</v>
      </c>
      <c r="AW208">
        <f>(AV208-U208)</f>
        <v>2.4594802512804712</v>
      </c>
      <c r="AX208">
        <f>IF(D208,P208,(O208+P208)/2)</f>
        <v>15.011416435241699</v>
      </c>
      <c r="AY208">
        <f>0.61365*EXP(17.502*AX208/(240.97+AX208))</f>
        <v>1.7126335643804389</v>
      </c>
      <c r="AZ208">
        <f>IF(AW208&lt;&gt;0,(1000-(AV208+U208)/2)/AW208*AP208,0)</f>
        <v>-0.41403091182564122</v>
      </c>
      <c r="BA208">
        <f>U208*AA208/1000</f>
        <v>1.5085058435904648</v>
      </c>
      <c r="BB208">
        <f>(AY208-BA208)</f>
        <v>0.2041277207899741</v>
      </c>
      <c r="BC208">
        <f>1/(1.6/F208+1.37/N208)</f>
        <v>-0.25456079749630944</v>
      </c>
      <c r="BD208">
        <f>G208*AA208*0.001</f>
        <v>41.083321631756775</v>
      </c>
      <c r="BE208">
        <f>G208/S208</f>
        <v>0.98607909429375795</v>
      </c>
      <c r="BF208">
        <f>(1-AP208*AA208/AU208/F208)*100</f>
        <v>83.924632246599941</v>
      </c>
      <c r="BG208">
        <f>(S208-E208/(N208/1.35))</f>
        <v>411.33254259629678</v>
      </c>
      <c r="BH208">
        <f>E208*BF208/100/BG208</f>
        <v>-2.1095095496521691E-3</v>
      </c>
    </row>
    <row r="209" spans="1:60" x14ac:dyDescent="0.25">
      <c r="A209" s="1">
        <v>67</v>
      </c>
      <c r="B209" s="1" t="s">
        <v>271</v>
      </c>
      <c r="C209" s="1">
        <v>7362.4999997876585</v>
      </c>
      <c r="D209" s="1">
        <v>1</v>
      </c>
      <c r="E209">
        <f>(R209-S209*(1000-T209)/(1000-U209))*AO209</f>
        <v>-1.0789723823057804</v>
      </c>
      <c r="F209">
        <f>IF(AZ209&lt;&gt;0,1/(1/AZ209-1/N209),0)</f>
        <v>-0.4094955527337964</v>
      </c>
      <c r="G209">
        <f>((BC209-AP209/2)*S209-E209)/(BC209+AP209/2)</f>
        <v>405.38115933422529</v>
      </c>
      <c r="H209">
        <f>AP209*1000</f>
        <v>-1.1751699764488053</v>
      </c>
      <c r="I209">
        <f>(AU209-BA209)</f>
        <v>0.25369203653775507</v>
      </c>
      <c r="J209">
        <f>(P209+AT209*D209)</f>
        <v>15.473414063712355</v>
      </c>
      <c r="K209" s="1">
        <v>4.0300002098083496</v>
      </c>
      <c r="L209">
        <f>(K209*AI209+AJ209)</f>
        <v>2</v>
      </c>
      <c r="M209" s="1">
        <v>0.5</v>
      </c>
      <c r="N209">
        <f>L209*(M209+1)*(M209+1)/(M209*M209+1)</f>
        <v>3.6</v>
      </c>
      <c r="O209" s="1">
        <v>15.233101844787598</v>
      </c>
      <c r="P209" s="1">
        <v>15.015559196472168</v>
      </c>
      <c r="Q209" s="1">
        <v>15.031072616577148</v>
      </c>
      <c r="R209" s="1">
        <v>409.82833862304688</v>
      </c>
      <c r="S209" s="1">
        <v>410.87783813476563</v>
      </c>
      <c r="T209" s="1">
        <v>15.677074432373047</v>
      </c>
      <c r="U209" s="1">
        <v>14.899160385131836</v>
      </c>
      <c r="V209" s="1">
        <v>91.429824829101563</v>
      </c>
      <c r="W209" s="1">
        <v>86.936698913574219</v>
      </c>
      <c r="X209" s="1">
        <v>599.72869873046875</v>
      </c>
      <c r="Y209" s="1">
        <v>9.0955540537834167E-2</v>
      </c>
      <c r="Z209" s="1">
        <v>9.5742680132389069E-2</v>
      </c>
      <c r="AA209" s="1">
        <v>101.38407135009766</v>
      </c>
      <c r="AB209" s="1">
        <v>3.8799237459897995E-2</v>
      </c>
      <c r="AC209" s="1">
        <v>0.37514224648475647</v>
      </c>
      <c r="AD209" s="1">
        <v>2.74971853941679E-2</v>
      </c>
      <c r="AE209" s="1">
        <v>9.1842599213123322E-3</v>
      </c>
      <c r="AF209" s="1">
        <v>4.6487577259540558E-2</v>
      </c>
      <c r="AG209" s="1">
        <v>5.6466804817318916E-3</v>
      </c>
      <c r="AH209" s="1">
        <v>1</v>
      </c>
      <c r="AI209" s="1">
        <v>0</v>
      </c>
      <c r="AJ209" s="1">
        <v>2</v>
      </c>
      <c r="AK209" s="1">
        <v>0</v>
      </c>
      <c r="AL209" s="1">
        <v>1</v>
      </c>
      <c r="AM209" s="1">
        <v>0.18999999761581421</v>
      </c>
      <c r="AN209" s="1">
        <v>111115</v>
      </c>
      <c r="AO209">
        <f>X209*0.000001/(K209*0.0001)</f>
        <v>1.4881604652794531</v>
      </c>
      <c r="AP209">
        <f>(U209-T209)/(1000-U209)*AO209</f>
        <v>-1.1751699764488053E-3</v>
      </c>
      <c r="AQ209">
        <f>(P209+273.15)</f>
        <v>288.16555919647215</v>
      </c>
      <c r="AR209">
        <f>(O209+273.15)</f>
        <v>288.38310184478757</v>
      </c>
      <c r="AS209">
        <f>(Y209*AK209+Z209*AL209)*AM209</f>
        <v>1.8191108996885585E-2</v>
      </c>
      <c r="AT209">
        <f>((AS209+0.00000010773*(AR209^4-AQ209^4))-AP209*44100)/(L209*0.92*2*29.3+0.00000043092*AQ209^3)</f>
        <v>0.45785486724018637</v>
      </c>
      <c r="AU209">
        <f>0.61365*EXP(17.502*J209/(240.97+J209))</f>
        <v>1.7642295760805096</v>
      </c>
      <c r="AV209">
        <f>AU209*1000/AA209</f>
        <v>17.401447314029276</v>
      </c>
      <c r="AW209">
        <f>(AV209-U209)</f>
        <v>2.5022869288974405</v>
      </c>
      <c r="AX209">
        <f>IF(D209,P209,(O209+P209)/2)</f>
        <v>15.015559196472168</v>
      </c>
      <c r="AY209">
        <f>0.61365*EXP(17.502*AX209/(240.97+AX209))</f>
        <v>1.7130902727891126</v>
      </c>
      <c r="AZ209">
        <f>IF(AW209&lt;&gt;0,(1000-(AV209+U209)/2)/AW209*AP209,0)</f>
        <v>-0.46205357623144122</v>
      </c>
      <c r="BA209">
        <f>U209*AA209/1000</f>
        <v>1.5105375395427545</v>
      </c>
      <c r="BB209">
        <f>(AY209-BA209)</f>
        <v>0.20255273324635814</v>
      </c>
      <c r="BC209">
        <f>1/(1.6/F209+1.37/N209)</f>
        <v>-0.28355193604699308</v>
      </c>
      <c r="BD209">
        <f>G209*AA209*0.001</f>
        <v>41.099192381926407</v>
      </c>
      <c r="BE209">
        <f>G209/S209</f>
        <v>0.98662210932209626</v>
      </c>
      <c r="BF209">
        <f>(1-AP209*AA209/AU209/F209)*100</f>
        <v>83.508273380025713</v>
      </c>
      <c r="BG209">
        <f>(S209-E209/(N209/1.35))</f>
        <v>411.28245277813028</v>
      </c>
      <c r="BH209">
        <f>E209*BF209/100/BG209</f>
        <v>-2.1907844612008187E-3</v>
      </c>
    </row>
    <row r="210" spans="1:60" x14ac:dyDescent="0.25">
      <c r="A210" s="1">
        <v>68</v>
      </c>
      <c r="B210" s="1" t="s">
        <v>272</v>
      </c>
      <c r="C210" s="1">
        <v>7367.4999996758997</v>
      </c>
      <c r="D210" s="1">
        <v>1</v>
      </c>
      <c r="E210">
        <f>(R210-S210*(1000-T210)/(1000-U210))*AO210</f>
        <v>-1.0556406631783921</v>
      </c>
      <c r="F210">
        <f>IF(AZ210&lt;&gt;0,1/(1/AZ210-1/N210),0)</f>
        <v>-0.41811753236748322</v>
      </c>
      <c r="G210">
        <f>((BC210-AP210/2)*S210-E210)/(BC210+AP210/2)</f>
        <v>405.50854023315333</v>
      </c>
      <c r="H210">
        <f>AP210*1000</f>
        <v>-1.2018308588551558</v>
      </c>
      <c r="I210">
        <f>(AU210-BA210)</f>
        <v>0.25340663905041128</v>
      </c>
      <c r="J210">
        <f>(P210+AT210*D210)</f>
        <v>15.487233914739996</v>
      </c>
      <c r="K210" s="1">
        <v>4.0300002098083496</v>
      </c>
      <c r="L210">
        <f>(K210*AI210+AJ210)</f>
        <v>2</v>
      </c>
      <c r="M210" s="1">
        <v>0.5</v>
      </c>
      <c r="N210">
        <f>L210*(M210+1)*(M210+1)/(M210*M210+1)</f>
        <v>3.6</v>
      </c>
      <c r="O210" s="1">
        <v>15.236686706542969</v>
      </c>
      <c r="P210" s="1">
        <v>15.019478797912598</v>
      </c>
      <c r="Q210" s="1">
        <v>15.029651641845703</v>
      </c>
      <c r="R210" s="1">
        <v>409.7957763671875</v>
      </c>
      <c r="S210" s="1">
        <v>410.8369140625</v>
      </c>
      <c r="T210" s="1">
        <v>15.712931632995605</v>
      </c>
      <c r="U210" s="1">
        <v>14.917392730712891</v>
      </c>
      <c r="V210" s="1">
        <v>91.622711181640625</v>
      </c>
      <c r="W210" s="1">
        <v>87.019493103027344</v>
      </c>
      <c r="X210" s="1">
        <v>599.7353515625</v>
      </c>
      <c r="Y210" s="1">
        <v>7.7911101281642914E-2</v>
      </c>
      <c r="Z210" s="1">
        <v>8.2011684775352478E-2</v>
      </c>
      <c r="AA210" s="1">
        <v>101.38414764404297</v>
      </c>
      <c r="AB210" s="1">
        <v>3.8799237459897995E-2</v>
      </c>
      <c r="AC210" s="1">
        <v>0.37514224648475647</v>
      </c>
      <c r="AD210" s="1">
        <v>2.74971853941679E-2</v>
      </c>
      <c r="AE210" s="1">
        <v>9.1842599213123322E-3</v>
      </c>
      <c r="AF210" s="1">
        <v>4.6487577259540558E-2</v>
      </c>
      <c r="AG210" s="1">
        <v>5.6466804817318916E-3</v>
      </c>
      <c r="AH210" s="1">
        <v>1</v>
      </c>
      <c r="AI210" s="1">
        <v>0</v>
      </c>
      <c r="AJ210" s="1">
        <v>2</v>
      </c>
      <c r="AK210" s="1">
        <v>0</v>
      </c>
      <c r="AL210" s="1">
        <v>1</v>
      </c>
      <c r="AM210" s="1">
        <v>0.18999999761581421</v>
      </c>
      <c r="AN210" s="1">
        <v>111115</v>
      </c>
      <c r="AO210">
        <f>X210*0.000001/(K210*0.0001)</f>
        <v>1.488176973546661</v>
      </c>
      <c r="AP210">
        <f>(U210-T210)/(1000-U210)*AO210</f>
        <v>-1.2018308588551559E-3</v>
      </c>
      <c r="AQ210">
        <f>(P210+273.15)</f>
        <v>288.16947879791257</v>
      </c>
      <c r="AR210">
        <f>(O210+273.15)</f>
        <v>288.38668670654295</v>
      </c>
      <c r="AS210">
        <f>(Y210*AK210+Z210*AL210)*AM210</f>
        <v>1.5582219911785877E-2</v>
      </c>
      <c r="AT210">
        <f>((AS210+0.00000010773*(AR210^4-AQ210^4))-AP210*44100)/(L210*0.92*2*29.3+0.00000043092*AQ210^3)</f>
        <v>0.46775511682739823</v>
      </c>
      <c r="AU210">
        <f>0.61365*EXP(17.502*J210/(240.97+J210))</f>
        <v>1.7657937861251802</v>
      </c>
      <c r="AV210">
        <f>AU210*1000/AA210</f>
        <v>17.416862765615342</v>
      </c>
      <c r="AW210">
        <f>(AV210-U210)</f>
        <v>2.4994700349024512</v>
      </c>
      <c r="AX210">
        <f>IF(D210,P210,(O210+P210)/2)</f>
        <v>15.019478797912598</v>
      </c>
      <c r="AY210">
        <f>0.61365*EXP(17.502*AX210/(240.97+AX210))</f>
        <v>1.713522478013229</v>
      </c>
      <c r="AZ210">
        <f>IF(AW210&lt;&gt;0,(1000-(AV210+U210)/2)/AW210*AP210,0)</f>
        <v>-0.47306056456664231</v>
      </c>
      <c r="BA210">
        <f>U210*AA210/1000</f>
        <v>1.512387147074769</v>
      </c>
      <c r="BB210">
        <f>(AY210-BA210)</f>
        <v>0.20113533093846003</v>
      </c>
      <c r="BC210">
        <f>1/(1.6/F210+1.37/N210)</f>
        <v>-0.29018144971207865</v>
      </c>
      <c r="BD210">
        <f>G210*AA210*0.001</f>
        <v>41.112137713918351</v>
      </c>
      <c r="BE210">
        <f>G210/S210</f>
        <v>0.98703044043277943</v>
      </c>
      <c r="BF210">
        <f>(1-AP210*AA210/AU210/F210)*100</f>
        <v>83.496538571382814</v>
      </c>
      <c r="BG210">
        <f>(S210-E210/(N210/1.35))</f>
        <v>411.2327793111919</v>
      </c>
      <c r="BH210">
        <f>E210*BF210/100/BG210</f>
        <v>-2.143368568484052E-3</v>
      </c>
    </row>
    <row r="211" spans="1:60" x14ac:dyDescent="0.25">
      <c r="A211" s="1">
        <v>69</v>
      </c>
      <c r="B211" s="1" t="s">
        <v>273</v>
      </c>
      <c r="C211" s="1">
        <v>7372.499999564141</v>
      </c>
      <c r="D211" s="1">
        <v>1</v>
      </c>
      <c r="E211">
        <f>(R211-S211*(1000-T211)/(1000-U211))*AO211</f>
        <v>-0.96953409034570392</v>
      </c>
      <c r="F211">
        <f>IF(AZ211&lt;&gt;0,1/(1/AZ211-1/N211),0)</f>
        <v>-0.42006324201601386</v>
      </c>
      <c r="G211">
        <f>((BC211-AP211/2)*S211-E211)/(BC211+AP211/2)</f>
        <v>405.76373896592844</v>
      </c>
      <c r="H211">
        <f>AP211*1000</f>
        <v>-1.2029915523981383</v>
      </c>
      <c r="I211">
        <f>(AU211-BA211)</f>
        <v>0.25232116735750321</v>
      </c>
      <c r="J211">
        <f>(P211+AT211*D211)</f>
        <v>15.48921301643564</v>
      </c>
      <c r="K211" s="1">
        <v>4.0300002098083496</v>
      </c>
      <c r="L211">
        <f>(K211*AI211+AJ211)</f>
        <v>2</v>
      </c>
      <c r="M211" s="1">
        <v>0.5</v>
      </c>
      <c r="N211">
        <f>L211*(M211+1)*(M211+1)/(M211*M211+1)</f>
        <v>3.6</v>
      </c>
      <c r="O211" s="1">
        <v>15.238582611083984</v>
      </c>
      <c r="P211" s="1">
        <v>15.020973205566406</v>
      </c>
      <c r="Q211" s="1">
        <v>15.028317451477051</v>
      </c>
      <c r="R211" s="1">
        <v>409.7879638671875</v>
      </c>
      <c r="S211" s="1">
        <v>410.77151489257813</v>
      </c>
      <c r="T211" s="1">
        <v>15.72655200958252</v>
      </c>
      <c r="U211" s="1">
        <v>14.93025016784668</v>
      </c>
      <c r="V211" s="1">
        <v>91.695762634277344</v>
      </c>
      <c r="W211" s="1">
        <v>87.082794189453125</v>
      </c>
      <c r="X211" s="1">
        <v>599.7315673828125</v>
      </c>
      <c r="Y211" s="1">
        <v>8.7730072438716888E-2</v>
      </c>
      <c r="Z211" s="1">
        <v>9.2347443103790283E-2</v>
      </c>
      <c r="AA211" s="1">
        <v>101.38455200195313</v>
      </c>
      <c r="AB211" s="1">
        <v>3.8799237459897995E-2</v>
      </c>
      <c r="AC211" s="1">
        <v>0.37514224648475647</v>
      </c>
      <c r="AD211" s="1">
        <v>2.74971853941679E-2</v>
      </c>
      <c r="AE211" s="1">
        <v>9.1842599213123322E-3</v>
      </c>
      <c r="AF211" s="1">
        <v>4.6487577259540558E-2</v>
      </c>
      <c r="AG211" s="1">
        <v>5.6466804817318916E-3</v>
      </c>
      <c r="AH211" s="1">
        <v>1</v>
      </c>
      <c r="AI211" s="1">
        <v>0</v>
      </c>
      <c r="AJ211" s="1">
        <v>2</v>
      </c>
      <c r="AK211" s="1">
        <v>0</v>
      </c>
      <c r="AL211" s="1">
        <v>1</v>
      </c>
      <c r="AM211" s="1">
        <v>0.18999999761581421</v>
      </c>
      <c r="AN211" s="1">
        <v>111115</v>
      </c>
      <c r="AO211">
        <f>X211*0.000001/(K211*0.0001)</f>
        <v>1.4881675835231114</v>
      </c>
      <c r="AP211">
        <f>(U211-T211)/(1000-U211)*AO211</f>
        <v>-1.2029915523981383E-3</v>
      </c>
      <c r="AQ211">
        <f>(P211+273.15)</f>
        <v>288.17097320556638</v>
      </c>
      <c r="AR211">
        <f>(O211+273.15)</f>
        <v>288.38858261108396</v>
      </c>
      <c r="AS211">
        <f>(Y211*AK211+Z211*AL211)*AM211</f>
        <v>1.7546013969546692E-2</v>
      </c>
      <c r="AT211">
        <f>((AS211+0.00000010773*(AR211^4-AQ211^4))-AP211*44100)/(L211*0.92*2*29.3+0.00000043092*AQ211^3)</f>
        <v>0.46823981086923394</v>
      </c>
      <c r="AU211">
        <f>0.61365*EXP(17.502*J211/(240.97+J211))</f>
        <v>1.7660178919017242</v>
      </c>
      <c r="AV211">
        <f>AU211*1000/AA211</f>
        <v>17.41900375382339</v>
      </c>
      <c r="AW211">
        <f>(AV211-U211)</f>
        <v>2.4887535859767098</v>
      </c>
      <c r="AX211">
        <f>IF(D211,P211,(O211+P211)/2)</f>
        <v>15.020973205566406</v>
      </c>
      <c r="AY211">
        <f>0.61365*EXP(17.502*AX211/(240.97+AX211))</f>
        <v>1.7136872880527478</v>
      </c>
      <c r="AZ211">
        <f>IF(AW211&lt;&gt;0,(1000-(AV211+U211)/2)/AW211*AP211,0)</f>
        <v>-0.47555275036864914</v>
      </c>
      <c r="BA211">
        <f>U211*AA211/1000</f>
        <v>1.513696724544221</v>
      </c>
      <c r="BB211">
        <f>(AY211-BA211)</f>
        <v>0.19999056350852684</v>
      </c>
      <c r="BC211">
        <f>1/(1.6/F211+1.37/N211)</f>
        <v>-0.29168170023063433</v>
      </c>
      <c r="BD211">
        <f>G211*AA211*0.001</f>
        <v>41.1381748936981</v>
      </c>
      <c r="BE211">
        <f>G211/S211</f>
        <v>0.98780885298738574</v>
      </c>
      <c r="BF211">
        <f>(1-AP211*AA211/AU211/F211)*100</f>
        <v>83.559137961953027</v>
      </c>
      <c r="BG211">
        <f>(S211-E211/(N211/1.35))</f>
        <v>411.13509017645777</v>
      </c>
      <c r="BH211">
        <f>E211*BF211/100/BG211</f>
        <v>-1.9704820811875389E-3</v>
      </c>
    </row>
    <row r="212" spans="1:60" x14ac:dyDescent="0.25">
      <c r="A212" s="1">
        <v>70</v>
      </c>
      <c r="B212" s="1" t="s">
        <v>274</v>
      </c>
      <c r="C212" s="1">
        <v>7377.9999994412065</v>
      </c>
      <c r="D212" s="1">
        <v>1</v>
      </c>
      <c r="E212">
        <f>(R212-S212*(1000-T212)/(1000-U212))*AO212</f>
        <v>-0.85728252072292577</v>
      </c>
      <c r="F212">
        <f>IF(AZ212&lt;&gt;0,1/(1/AZ212-1/N212),0)</f>
        <v>-0.41841468608208165</v>
      </c>
      <c r="G212">
        <f>((BC212-AP212/2)*S212-E212)/(BC212+AP212/2)</f>
        <v>406.08893934006784</v>
      </c>
      <c r="H212">
        <f>AP212*1000</f>
        <v>-1.1887381646374917</v>
      </c>
      <c r="I212">
        <f>(AU212-BA212)</f>
        <v>0.25044297387828895</v>
      </c>
      <c r="J212">
        <f>(P212+AT212*D212)</f>
        <v>15.483715339828615</v>
      </c>
      <c r="K212" s="1">
        <v>4.0300002098083496</v>
      </c>
      <c r="L212">
        <f>(K212*AI212+AJ212)</f>
        <v>2</v>
      </c>
      <c r="M212" s="1">
        <v>0.5</v>
      </c>
      <c r="N212">
        <f>L212*(M212+1)*(M212+1)/(M212*M212+1)</f>
        <v>3.6</v>
      </c>
      <c r="O212" s="1">
        <v>15.239609718322754</v>
      </c>
      <c r="P212" s="1">
        <v>15.020684242248535</v>
      </c>
      <c r="Q212" s="1">
        <v>15.026876449584961</v>
      </c>
      <c r="R212" s="1">
        <v>409.80844116210938</v>
      </c>
      <c r="S212" s="1">
        <v>410.71261596679688</v>
      </c>
      <c r="T212" s="1">
        <v>15.729520797729492</v>
      </c>
      <c r="U212" s="1">
        <v>14.942633628845215</v>
      </c>
      <c r="V212" s="1">
        <v>91.753654479980469</v>
      </c>
      <c r="W212" s="1">
        <v>87.156158447265625</v>
      </c>
      <c r="X212" s="1">
        <v>599.70867919921875</v>
      </c>
      <c r="Y212" s="1">
        <v>8.5867121815681458E-2</v>
      </c>
      <c r="Z212" s="1">
        <v>9.0386442840099335E-2</v>
      </c>
      <c r="AA212" s="1">
        <v>101.38456726074219</v>
      </c>
      <c r="AB212" s="1">
        <v>3.8799237459897995E-2</v>
      </c>
      <c r="AC212" s="1">
        <v>0.37514224648475647</v>
      </c>
      <c r="AD212" s="1">
        <v>2.74971853941679E-2</v>
      </c>
      <c r="AE212" s="1">
        <v>9.1842599213123322E-3</v>
      </c>
      <c r="AF212" s="1">
        <v>4.6487577259540558E-2</v>
      </c>
      <c r="AG212" s="1">
        <v>5.6466804817318916E-3</v>
      </c>
      <c r="AH212" s="1">
        <v>1</v>
      </c>
      <c r="AI212" s="1">
        <v>0</v>
      </c>
      <c r="AJ212" s="1">
        <v>2</v>
      </c>
      <c r="AK212" s="1">
        <v>0</v>
      </c>
      <c r="AL212" s="1">
        <v>1</v>
      </c>
      <c r="AM212" s="1">
        <v>0.18999999761581421</v>
      </c>
      <c r="AN212" s="1">
        <v>111115</v>
      </c>
      <c r="AO212">
        <f>X212*0.000001/(K212*0.0001)</f>
        <v>1.4881107890258356</v>
      </c>
      <c r="AP212">
        <f>(U212-T212)/(1000-U212)*AO212</f>
        <v>-1.1887381646374917E-3</v>
      </c>
      <c r="AQ212">
        <f>(P212+273.15)</f>
        <v>288.17068424224851</v>
      </c>
      <c r="AR212">
        <f>(O212+273.15)</f>
        <v>288.38960971832273</v>
      </c>
      <c r="AS212">
        <f>(Y212*AK212+Z212*AL212)*AM212</f>
        <v>1.7173423924120801E-2</v>
      </c>
      <c r="AT212">
        <f>((AS212+0.00000010773*(AR212^4-AQ212^4))-AP212*44100)/(L212*0.92*2*29.3+0.00000043092*AQ212^3)</f>
        <v>0.46303109758008076</v>
      </c>
      <c r="AU212">
        <f>0.61365*EXP(17.502*J212/(240.97+J212))</f>
        <v>1.7653954180745748</v>
      </c>
      <c r="AV212">
        <f>AU212*1000/AA212</f>
        <v>17.41286140260684</v>
      </c>
      <c r="AW212">
        <f>(AV212-U212)</f>
        <v>2.4702277737616249</v>
      </c>
      <c r="AX212">
        <f>IF(D212,P212,(O212+P212)/2)</f>
        <v>15.020684242248535</v>
      </c>
      <c r="AY212">
        <f>0.61365*EXP(17.502*AX212/(240.97+AX212))</f>
        <v>1.7136554187841369</v>
      </c>
      <c r="AZ212">
        <f>IF(AW212&lt;&gt;0,(1000-(AV212+U212)/2)/AW212*AP212,0)</f>
        <v>-0.47344098028934856</v>
      </c>
      <c r="BA212">
        <f>U212*AA212/1000</f>
        <v>1.5149524441962858</v>
      </c>
      <c r="BB212">
        <f>(AY212-BA212)</f>
        <v>0.19870297458785102</v>
      </c>
      <c r="BC212">
        <f>1/(1.6/F212+1.37/N212)</f>
        <v>-0.29041047200939885</v>
      </c>
      <c r="BD212">
        <f>G212*AA212*0.001</f>
        <v>41.17115138436656</v>
      </c>
      <c r="BE212">
        <f>G212/S212</f>
        <v>0.98874230679316943</v>
      </c>
      <c r="BF212">
        <f>(1-AP212*AA212/AU212/F212)*100</f>
        <v>83.684171068385766</v>
      </c>
      <c r="BG212">
        <f>(S212-E212/(N212/1.35))</f>
        <v>411.03409691206798</v>
      </c>
      <c r="BH212">
        <f>E212*BF212/100/BG212</f>
        <v>-1.7453777595843041E-3</v>
      </c>
    </row>
    <row r="213" spans="1:60" x14ac:dyDescent="0.25">
      <c r="A213" s="1" t="s">
        <v>9</v>
      </c>
      <c r="B213" s="1" t="s">
        <v>275</v>
      </c>
    </row>
    <row r="214" spans="1:60" x14ac:dyDescent="0.25">
      <c r="A214" s="1" t="s">
        <v>9</v>
      </c>
      <c r="B214" s="1" t="s">
        <v>276</v>
      </c>
    </row>
    <row r="215" spans="1:60" x14ac:dyDescent="0.25">
      <c r="A215" s="1" t="s">
        <v>9</v>
      </c>
      <c r="B215" s="1" t="s">
        <v>277</v>
      </c>
    </row>
    <row r="216" spans="1:60" x14ac:dyDescent="0.25">
      <c r="A216" s="1" t="s">
        <v>9</v>
      </c>
      <c r="B216" s="1" t="s">
        <v>278</v>
      </c>
    </row>
    <row r="217" spans="1:60" x14ac:dyDescent="0.25">
      <c r="A217" s="1" t="s">
        <v>9</v>
      </c>
      <c r="B217" s="1" t="s">
        <v>279</v>
      </c>
    </row>
    <row r="218" spans="1:60" x14ac:dyDescent="0.25">
      <c r="A218" s="1" t="s">
        <v>9</v>
      </c>
      <c r="B218" s="1" t="s">
        <v>280</v>
      </c>
    </row>
    <row r="219" spans="1:60" x14ac:dyDescent="0.25">
      <c r="A219" s="1" t="s">
        <v>9</v>
      </c>
      <c r="B219" s="1" t="s">
        <v>281</v>
      </c>
    </row>
    <row r="220" spans="1:60" x14ac:dyDescent="0.25">
      <c r="A220" s="1" t="s">
        <v>9</v>
      </c>
      <c r="B220" s="1" t="s">
        <v>282</v>
      </c>
    </row>
    <row r="221" spans="1:60" x14ac:dyDescent="0.25">
      <c r="A221" s="1" t="s">
        <v>9</v>
      </c>
      <c r="B221" s="1" t="s">
        <v>283</v>
      </c>
    </row>
    <row r="222" spans="1:60" x14ac:dyDescent="0.25">
      <c r="A222" s="1">
        <v>71</v>
      </c>
      <c r="B222" s="1" t="s">
        <v>284</v>
      </c>
      <c r="C222" s="1">
        <v>7721.4999998994172</v>
      </c>
      <c r="D222" s="1">
        <v>1</v>
      </c>
      <c r="E222">
        <f t="shared" ref="E222:E227" si="56">(R222-S222*(1000-T222)/(1000-U222))*AO222</f>
        <v>-0.73465360605667474</v>
      </c>
      <c r="F222">
        <f t="shared" ref="F222:F227" si="57">IF(AZ222&lt;&gt;0,1/(1/AZ222-1/N222),0)</f>
        <v>-0.12222502949548243</v>
      </c>
      <c r="G222">
        <f t="shared" ref="G222:G227" si="58">((BC222-AP222/2)*S222-E222)/(BC222+AP222/2)</f>
        <v>400.55093091023326</v>
      </c>
      <c r="H222">
        <f t="shared" ref="H222:H227" si="59">AP222*1000</f>
        <v>-0.21466775989428685</v>
      </c>
      <c r="I222">
        <f t="shared" ref="I222:I227" si="60">(AU222-BA222)</f>
        <v>0.16926512781627534</v>
      </c>
      <c r="J222">
        <f t="shared" ref="J222:J227" si="61">(P222+AT222*D222)</f>
        <v>15.021191471948597</v>
      </c>
      <c r="K222" s="1">
        <v>8.5</v>
      </c>
      <c r="L222">
        <f t="shared" ref="L222:L227" si="62">(K222*AI222+AJ222)</f>
        <v>2</v>
      </c>
      <c r="M222" s="1">
        <v>0.5</v>
      </c>
      <c r="N222">
        <f t="shared" ref="N222:N227" si="63">L222*(M222+1)*(M222+1)/(M222*M222+1)</f>
        <v>3.6</v>
      </c>
      <c r="O222" s="1">
        <v>15.220110893249512</v>
      </c>
      <c r="P222" s="1">
        <v>14.914106369018555</v>
      </c>
      <c r="Q222" s="1">
        <v>15.032125473022461</v>
      </c>
      <c r="R222" s="1">
        <v>409.8292236328125</v>
      </c>
      <c r="S222" s="1">
        <v>410.99554443359375</v>
      </c>
      <c r="T222" s="1">
        <v>15.532306671142578</v>
      </c>
      <c r="U222" s="1">
        <v>15.23267936706543</v>
      </c>
      <c r="V222" s="1">
        <v>90.663169860839844</v>
      </c>
      <c r="W222" s="1">
        <v>88.968353271484375</v>
      </c>
      <c r="X222" s="1">
        <v>599.7054443359375</v>
      </c>
      <c r="Y222" s="1">
        <v>0.12736523151397705</v>
      </c>
      <c r="Z222" s="1">
        <v>0.13406866788864136</v>
      </c>
      <c r="AA222" s="1">
        <v>101.39031982421875</v>
      </c>
      <c r="AB222" s="1">
        <v>8.9484356343746185E-2</v>
      </c>
      <c r="AC222" s="1">
        <v>0.70818954706192017</v>
      </c>
      <c r="AD222" s="1">
        <v>1.7070222645998001E-2</v>
      </c>
      <c r="AE222" s="1">
        <v>8.6567113175988197E-3</v>
      </c>
      <c r="AF222" s="1">
        <v>1.7717882990837097E-2</v>
      </c>
      <c r="AG222" s="1">
        <v>2.5536795146763325E-3</v>
      </c>
      <c r="AH222" s="1">
        <v>0.66666668653488159</v>
      </c>
      <c r="AI222" s="1">
        <v>0</v>
      </c>
      <c r="AJ222" s="1">
        <v>2</v>
      </c>
      <c r="AK222" s="1">
        <v>0</v>
      </c>
      <c r="AL222" s="1">
        <v>1</v>
      </c>
      <c r="AM222" s="1">
        <v>0.18999999761581421</v>
      </c>
      <c r="AN222" s="1">
        <v>111115</v>
      </c>
      <c r="AO222">
        <f t="shared" ref="AO222:AO227" si="64">X222*0.000001/(K222*0.0001)</f>
        <v>0.7055358168658088</v>
      </c>
      <c r="AP222">
        <f t="shared" ref="AP222:AP227" si="65">(U222-T222)/(1000-U222)*AO222</f>
        <v>-2.1466775989428685E-4</v>
      </c>
      <c r="AQ222">
        <f t="shared" ref="AQ222:AQ227" si="66">(P222+273.15)</f>
        <v>288.06410636901853</v>
      </c>
      <c r="AR222">
        <f t="shared" ref="AR222:AR227" si="67">(O222+273.15)</f>
        <v>288.37011089324949</v>
      </c>
      <c r="AS222">
        <f t="shared" ref="AS222:AS227" si="68">(Y222*AK222+Z222*AL222)*AM222</f>
        <v>2.5473046579197245E-2</v>
      </c>
      <c r="AT222">
        <f t="shared" ref="AT222:AT227" si="69">((AS222+0.00000010773*(AR222^4-AQ222^4))-AP222*44100)/(L222*0.92*2*29.3+0.00000043092*AQ222^3)</f>
        <v>0.10708510293004192</v>
      </c>
      <c r="AU222">
        <f t="shared" ref="AU222:AU227" si="70">0.61365*EXP(17.502*J222/(240.97+J222))</f>
        <v>1.7137113606228174</v>
      </c>
      <c r="AV222">
        <f t="shared" ref="AV222:AV227" si="71">AU222*1000/AA222</f>
        <v>16.902120080042092</v>
      </c>
      <c r="AW222">
        <f t="shared" ref="AW222:AW227" si="72">(AV222-U222)</f>
        <v>1.6694407129766624</v>
      </c>
      <c r="AX222">
        <f t="shared" ref="AX222:AX227" si="73">IF(D222,P222,(O222+P222)/2)</f>
        <v>14.914106369018555</v>
      </c>
      <c r="AY222">
        <f t="shared" ref="AY222:AY227" si="74">0.61365*EXP(17.502*AX222/(240.97+AX222))</f>
        <v>1.7019365815585799</v>
      </c>
      <c r="AZ222">
        <f t="shared" ref="AZ222:AZ227" si="75">IF(AW222&lt;&gt;0,(1000-(AV222+U222)/2)/AW222*AP222,0)</f>
        <v>-0.12652057994422361</v>
      </c>
      <c r="BA222">
        <f t="shared" ref="BA222:BA227" si="76">U222*AA222/1000</f>
        <v>1.544446232806542</v>
      </c>
      <c r="BB222">
        <f t="shared" ref="BB222:BB227" si="77">(AY222-BA222)</f>
        <v>0.15749034875203782</v>
      </c>
      <c r="BC222">
        <f t="shared" ref="BC222:BC227" si="78">1/(1.6/F222+1.37/N222)</f>
        <v>-7.867787890617485E-2</v>
      </c>
      <c r="BD222">
        <f t="shared" ref="BD222:BD227" si="79">G222*AA222*0.001</f>
        <v>40.611986990877099</v>
      </c>
      <c r="BE222">
        <f t="shared" ref="BE222:BE227" si="80">G222/S222</f>
        <v>0.97458703953164616</v>
      </c>
      <c r="BF222">
        <f t="shared" ref="BF222:BF227" si="81">(1-AP222*AA222/AU222/F222)*100</f>
        <v>89.608805095785144</v>
      </c>
      <c r="BG222">
        <f t="shared" ref="BG222:BG227" si="82">(S222-E222/(N222/1.35))</f>
        <v>411.27103953586499</v>
      </c>
      <c r="BH222">
        <f t="shared" ref="BH222:BH227" si="83">E222*BF222/100/BG222</f>
        <v>-1.6006824081837021E-3</v>
      </c>
    </row>
    <row r="223" spans="1:60" x14ac:dyDescent="0.25">
      <c r="A223" s="1">
        <v>72</v>
      </c>
      <c r="B223" s="1" t="s">
        <v>285</v>
      </c>
      <c r="C223" s="1">
        <v>7726.4999997876585</v>
      </c>
      <c r="D223" s="1">
        <v>1</v>
      </c>
      <c r="E223">
        <f t="shared" si="56"/>
        <v>-0.69311650430621408</v>
      </c>
      <c r="F223">
        <f t="shared" si="57"/>
        <v>-0.14698484910858156</v>
      </c>
      <c r="G223">
        <f t="shared" si="58"/>
        <v>402.56462659700969</v>
      </c>
      <c r="H223">
        <f t="shared" si="59"/>
        <v>-0.26085328295825427</v>
      </c>
      <c r="I223">
        <f t="shared" si="60"/>
        <v>0.16981344317306113</v>
      </c>
      <c r="J223">
        <f t="shared" si="61"/>
        <v>15.044957383037387</v>
      </c>
      <c r="K223" s="1">
        <v>8.5</v>
      </c>
      <c r="L223">
        <f t="shared" si="62"/>
        <v>2</v>
      </c>
      <c r="M223" s="1">
        <v>0.5</v>
      </c>
      <c r="N223">
        <f t="shared" si="63"/>
        <v>3.6</v>
      </c>
      <c r="O223" s="1">
        <v>15.224586486816406</v>
      </c>
      <c r="P223" s="1">
        <v>14.920879364013672</v>
      </c>
      <c r="Q223" s="1">
        <v>15.030881881713867</v>
      </c>
      <c r="R223" s="1">
        <v>409.82601928710938</v>
      </c>
      <c r="S223" s="1">
        <v>410.96038818359375</v>
      </c>
      <c r="T223" s="1">
        <v>15.617209434509277</v>
      </c>
      <c r="U223" s="1">
        <v>15.253115653991699</v>
      </c>
      <c r="V223" s="1">
        <v>91.136337280273438</v>
      </c>
      <c r="W223" s="1">
        <v>89.056282043457031</v>
      </c>
      <c r="X223" s="1">
        <v>599.689697265625</v>
      </c>
      <c r="Y223" s="1">
        <v>9.7913451492786407E-2</v>
      </c>
      <c r="Z223" s="1">
        <v>0.10306679457426071</v>
      </c>
      <c r="AA223" s="1">
        <v>101.39048767089844</v>
      </c>
      <c r="AB223" s="1">
        <v>8.9484356343746185E-2</v>
      </c>
      <c r="AC223" s="1">
        <v>0.70818954706192017</v>
      </c>
      <c r="AD223" s="1">
        <v>1.7070222645998001E-2</v>
      </c>
      <c r="AE223" s="1">
        <v>8.6567113175988197E-3</v>
      </c>
      <c r="AF223" s="1">
        <v>1.7717882990837097E-2</v>
      </c>
      <c r="AG223" s="1">
        <v>2.5536795146763325E-3</v>
      </c>
      <c r="AH223" s="1">
        <v>1</v>
      </c>
      <c r="AI223" s="1">
        <v>0</v>
      </c>
      <c r="AJ223" s="1">
        <v>2</v>
      </c>
      <c r="AK223" s="1">
        <v>0</v>
      </c>
      <c r="AL223" s="1">
        <v>1</v>
      </c>
      <c r="AM223" s="1">
        <v>0.18999999761581421</v>
      </c>
      <c r="AN223" s="1">
        <v>111115</v>
      </c>
      <c r="AO223">
        <f t="shared" si="64"/>
        <v>0.70551729090073523</v>
      </c>
      <c r="AP223">
        <f t="shared" si="65"/>
        <v>-2.6085328295825428E-4</v>
      </c>
      <c r="AQ223">
        <f t="shared" si="66"/>
        <v>288.07087936401365</v>
      </c>
      <c r="AR223">
        <f t="shared" si="67"/>
        <v>288.37458648681638</v>
      </c>
      <c r="AS223">
        <f t="shared" si="68"/>
        <v>1.9582690723379148E-2</v>
      </c>
      <c r="AT223">
        <f t="shared" si="69"/>
        <v>0.1240780190237146</v>
      </c>
      <c r="AU223">
        <f t="shared" si="70"/>
        <v>1.7163342778318944</v>
      </c>
      <c r="AV223">
        <f t="shared" si="71"/>
        <v>16.927961559894189</v>
      </c>
      <c r="AW223">
        <f t="shared" si="72"/>
        <v>1.6748459059024903</v>
      </c>
      <c r="AX223">
        <f t="shared" si="73"/>
        <v>14.920879364013672</v>
      </c>
      <c r="AY223">
        <f t="shared" si="74"/>
        <v>1.702679209695952</v>
      </c>
      <c r="AZ223">
        <f t="shared" si="75"/>
        <v>-0.15324156821446069</v>
      </c>
      <c r="BA223">
        <f t="shared" si="76"/>
        <v>1.5465208346588333</v>
      </c>
      <c r="BB223">
        <f t="shared" si="77"/>
        <v>0.15615837503711871</v>
      </c>
      <c r="BC223">
        <f t="shared" si="78"/>
        <v>-9.519348917916072E-2</v>
      </c>
      <c r="BD223">
        <f t="shared" si="79"/>
        <v>40.816223809723944</v>
      </c>
      <c r="BE223">
        <f t="shared" si="80"/>
        <v>0.97957038724901802</v>
      </c>
      <c r="BF223">
        <f t="shared" si="81"/>
        <v>89.516191682651666</v>
      </c>
      <c r="BG223">
        <f t="shared" si="82"/>
        <v>411.22030687270859</v>
      </c>
      <c r="BH223">
        <f t="shared" si="83"/>
        <v>-1.5088055920616371E-3</v>
      </c>
    </row>
    <row r="224" spans="1:60" x14ac:dyDescent="0.25">
      <c r="A224" s="1">
        <v>73</v>
      </c>
      <c r="B224" s="1" t="s">
        <v>286</v>
      </c>
      <c r="C224" s="1">
        <v>7731.4999996758997</v>
      </c>
      <c r="D224" s="1">
        <v>1</v>
      </c>
      <c r="E224">
        <f t="shared" si="56"/>
        <v>-0.64061642999135282</v>
      </c>
      <c r="F224">
        <f t="shared" si="57"/>
        <v>-0.1614698616816248</v>
      </c>
      <c r="G224">
        <f t="shared" si="58"/>
        <v>403.71489910075769</v>
      </c>
      <c r="H224">
        <f t="shared" si="59"/>
        <v>-0.28743527274810571</v>
      </c>
      <c r="I224">
        <f t="shared" si="60"/>
        <v>0.16961528556163108</v>
      </c>
      <c r="J224">
        <f t="shared" si="61"/>
        <v>15.063130813462225</v>
      </c>
      <c r="K224" s="1">
        <v>8.5</v>
      </c>
      <c r="L224">
        <f t="shared" si="62"/>
        <v>2</v>
      </c>
      <c r="M224" s="1">
        <v>0.5</v>
      </c>
      <c r="N224">
        <f t="shared" si="63"/>
        <v>3.6</v>
      </c>
      <c r="O224" s="1">
        <v>15.22907543182373</v>
      </c>
      <c r="P224" s="1">
        <v>14.929507255554199</v>
      </c>
      <c r="Q224" s="1">
        <v>15.030396461486816</v>
      </c>
      <c r="R224" s="1">
        <v>409.85916137695313</v>
      </c>
      <c r="S224" s="1">
        <v>410.93453979492188</v>
      </c>
      <c r="T224" s="1">
        <v>15.675944328308105</v>
      </c>
      <c r="U224" s="1">
        <v>15.274775505065918</v>
      </c>
      <c r="V224" s="1">
        <v>91.445808410644531</v>
      </c>
      <c r="W224" s="1">
        <v>89.153144836425781</v>
      </c>
      <c r="X224" s="1">
        <v>599.71771240234375</v>
      </c>
      <c r="Y224" s="1">
        <v>8.7520860135555267E-2</v>
      </c>
      <c r="Z224" s="1">
        <v>9.2127226293087006E-2</v>
      </c>
      <c r="AA224" s="1">
        <v>101.39115142822266</v>
      </c>
      <c r="AB224" s="1">
        <v>8.9484356343746185E-2</v>
      </c>
      <c r="AC224" s="1">
        <v>0.70818954706192017</v>
      </c>
      <c r="AD224" s="1">
        <v>1.7070222645998001E-2</v>
      </c>
      <c r="AE224" s="1">
        <v>8.6567113175988197E-3</v>
      </c>
      <c r="AF224" s="1">
        <v>1.7717882990837097E-2</v>
      </c>
      <c r="AG224" s="1">
        <v>2.5536795146763325E-3</v>
      </c>
      <c r="AH224" s="1">
        <v>1</v>
      </c>
      <c r="AI224" s="1">
        <v>0</v>
      </c>
      <c r="AJ224" s="1">
        <v>2</v>
      </c>
      <c r="AK224" s="1">
        <v>0</v>
      </c>
      <c r="AL224" s="1">
        <v>1</v>
      </c>
      <c r="AM224" s="1">
        <v>0.18999999761581421</v>
      </c>
      <c r="AN224" s="1">
        <v>111115</v>
      </c>
      <c r="AO224">
        <f t="shared" si="64"/>
        <v>0.70555024988511028</v>
      </c>
      <c r="AP224">
        <f t="shared" si="65"/>
        <v>-2.8743527274810573E-4</v>
      </c>
      <c r="AQ224">
        <f t="shared" si="66"/>
        <v>288.07950725555418</v>
      </c>
      <c r="AR224">
        <f t="shared" si="67"/>
        <v>288.37907543182371</v>
      </c>
      <c r="AS224">
        <f t="shared" si="68"/>
        <v>1.7504172776038107E-2</v>
      </c>
      <c r="AT224">
        <f t="shared" si="69"/>
        <v>0.13362355790802585</v>
      </c>
      <c r="AU224">
        <f t="shared" si="70"/>
        <v>1.7183423618278757</v>
      </c>
      <c r="AV224">
        <f t="shared" si="71"/>
        <v>16.947656058964213</v>
      </c>
      <c r="AW224">
        <f t="shared" si="72"/>
        <v>1.6728805538982954</v>
      </c>
      <c r="AX224">
        <f t="shared" si="73"/>
        <v>14.929507255554199</v>
      </c>
      <c r="AY224">
        <f t="shared" si="74"/>
        <v>1.7036256311633664</v>
      </c>
      <c r="AZ224">
        <f t="shared" si="75"/>
        <v>-0.1690523213904799</v>
      </c>
      <c r="BA224">
        <f t="shared" si="76"/>
        <v>1.5487270762662446</v>
      </c>
      <c r="BB224">
        <f t="shared" si="77"/>
        <v>0.15489855489712179</v>
      </c>
      <c r="BC224">
        <f t="shared" si="78"/>
        <v>-0.10494925633007687</v>
      </c>
      <c r="BD224">
        <f t="shared" si="79"/>
        <v>40.933118468554554</v>
      </c>
      <c r="BE224">
        <f t="shared" si="80"/>
        <v>0.98243116604954361</v>
      </c>
      <c r="BF224">
        <f t="shared" si="81"/>
        <v>89.496381323158786</v>
      </c>
      <c r="BG224">
        <f t="shared" si="82"/>
        <v>411.17477095616863</v>
      </c>
      <c r="BH224">
        <f t="shared" si="83"/>
        <v>-1.3943669784763732E-3</v>
      </c>
    </row>
    <row r="225" spans="1:60" x14ac:dyDescent="0.25">
      <c r="A225" s="1">
        <v>74</v>
      </c>
      <c r="B225" s="1" t="s">
        <v>287</v>
      </c>
      <c r="C225" s="1">
        <v>7736.9999995529652</v>
      </c>
      <c r="D225" s="1">
        <v>1</v>
      </c>
      <c r="E225">
        <f t="shared" si="56"/>
        <v>-0.67882239744534578</v>
      </c>
      <c r="F225">
        <f t="shared" si="57"/>
        <v>-0.16908661977351161</v>
      </c>
      <c r="G225">
        <f t="shared" si="58"/>
        <v>403.63203061189313</v>
      </c>
      <c r="H225">
        <f t="shared" si="59"/>
        <v>-0.30103459881356853</v>
      </c>
      <c r="I225">
        <f t="shared" si="60"/>
        <v>0.16925959262699131</v>
      </c>
      <c r="J225">
        <f t="shared" si="61"/>
        <v>15.076057920494168</v>
      </c>
      <c r="K225" s="1">
        <v>8.5</v>
      </c>
      <c r="L225">
        <f t="shared" si="62"/>
        <v>2</v>
      </c>
      <c r="M225" s="1">
        <v>0.5</v>
      </c>
      <c r="N225">
        <f t="shared" si="63"/>
        <v>3.6</v>
      </c>
      <c r="O225" s="1">
        <v>15.232338905334473</v>
      </c>
      <c r="P225" s="1">
        <v>14.937859535217285</v>
      </c>
      <c r="Q225" s="1">
        <v>15.02989673614502</v>
      </c>
      <c r="R225" s="1">
        <v>409.77316284179688</v>
      </c>
      <c r="S225" s="1">
        <v>410.91061401367188</v>
      </c>
      <c r="T225" s="1">
        <v>15.712536811828613</v>
      </c>
      <c r="U225" s="1">
        <v>15.292390823364258</v>
      </c>
      <c r="V225" s="1">
        <v>91.664237976074219</v>
      </c>
      <c r="W225" s="1">
        <v>89.238914489746094</v>
      </c>
      <c r="X225" s="1">
        <v>599.7115478515625</v>
      </c>
      <c r="Y225" s="1">
        <v>5.3148221224546432E-2</v>
      </c>
      <c r="Z225" s="1">
        <v>5.5945497006177902E-2</v>
      </c>
      <c r="AA225" s="1">
        <v>101.39110565185547</v>
      </c>
      <c r="AB225" s="1">
        <v>8.9484356343746185E-2</v>
      </c>
      <c r="AC225" s="1">
        <v>0.70818954706192017</v>
      </c>
      <c r="AD225" s="1">
        <v>1.7070222645998001E-2</v>
      </c>
      <c r="AE225" s="1">
        <v>8.6567113175988197E-3</v>
      </c>
      <c r="AF225" s="1">
        <v>1.7717882990837097E-2</v>
      </c>
      <c r="AG225" s="1">
        <v>2.5536795146763325E-3</v>
      </c>
      <c r="AH225" s="1">
        <v>1</v>
      </c>
      <c r="AI225" s="1">
        <v>0</v>
      </c>
      <c r="AJ225" s="1">
        <v>2</v>
      </c>
      <c r="AK225" s="1">
        <v>0</v>
      </c>
      <c r="AL225" s="1">
        <v>1</v>
      </c>
      <c r="AM225" s="1">
        <v>0.18999999761581421</v>
      </c>
      <c r="AN225" s="1">
        <v>111115</v>
      </c>
      <c r="AO225">
        <f t="shared" si="64"/>
        <v>0.70554299747242633</v>
      </c>
      <c r="AP225">
        <f t="shared" si="65"/>
        <v>-3.0103459881356855E-4</v>
      </c>
      <c r="AQ225">
        <f t="shared" si="66"/>
        <v>288.08785953521726</v>
      </c>
      <c r="AR225">
        <f t="shared" si="67"/>
        <v>288.38233890533445</v>
      </c>
      <c r="AS225">
        <f t="shared" si="68"/>
        <v>1.0629644297789342E-2</v>
      </c>
      <c r="AT225">
        <f t="shared" si="69"/>
        <v>0.13819838527688369</v>
      </c>
      <c r="AU225">
        <f t="shared" si="70"/>
        <v>1.7197720062681818</v>
      </c>
      <c r="AV225">
        <f t="shared" si="71"/>
        <v>16.96176400495451</v>
      </c>
      <c r="AW225">
        <f t="shared" si="72"/>
        <v>1.6693731815902524</v>
      </c>
      <c r="AX225">
        <f t="shared" si="73"/>
        <v>14.937859535217285</v>
      </c>
      <c r="AY225">
        <f t="shared" si="74"/>
        <v>1.7045422601466382</v>
      </c>
      <c r="AZ225">
        <f t="shared" si="75"/>
        <v>-0.17741976078231922</v>
      </c>
      <c r="BA225">
        <f t="shared" si="76"/>
        <v>1.5505124136411905</v>
      </c>
      <c r="BB225">
        <f t="shared" si="77"/>
        <v>0.15402984650544771</v>
      </c>
      <c r="BC225">
        <f t="shared" si="78"/>
        <v>-0.11010729867712883</v>
      </c>
      <c r="BD225">
        <f t="shared" si="79"/>
        <v>40.92469786024342</v>
      </c>
      <c r="BE225">
        <f t="shared" si="80"/>
        <v>0.98228669897162457</v>
      </c>
      <c r="BF225">
        <f t="shared" si="81"/>
        <v>89.503701942783081</v>
      </c>
      <c r="BG225">
        <f t="shared" si="82"/>
        <v>411.1651724127139</v>
      </c>
      <c r="BH225">
        <f t="shared" si="83"/>
        <v>-1.4776815160805425E-3</v>
      </c>
    </row>
    <row r="226" spans="1:60" x14ac:dyDescent="0.25">
      <c r="A226" s="1">
        <v>75</v>
      </c>
      <c r="B226" s="1" t="s">
        <v>288</v>
      </c>
      <c r="C226" s="1">
        <v>7741.9999994412065</v>
      </c>
      <c r="D226" s="1">
        <v>1</v>
      </c>
      <c r="E226">
        <f t="shared" si="56"/>
        <v>-0.66876618186784464</v>
      </c>
      <c r="F226">
        <f t="shared" si="57"/>
        <v>-0.1754010589421022</v>
      </c>
      <c r="G226">
        <f t="shared" si="58"/>
        <v>403.92641439086253</v>
      </c>
      <c r="H226">
        <f t="shared" si="59"/>
        <v>-0.31150294248444299</v>
      </c>
      <c r="I226">
        <f t="shared" si="60"/>
        <v>0.16852753241157736</v>
      </c>
      <c r="J226">
        <f t="shared" si="61"/>
        <v>15.085126123840787</v>
      </c>
      <c r="K226" s="1">
        <v>8.5</v>
      </c>
      <c r="L226">
        <f t="shared" si="62"/>
        <v>2</v>
      </c>
      <c r="M226" s="1">
        <v>0.5</v>
      </c>
      <c r="N226">
        <f t="shared" si="63"/>
        <v>3.6</v>
      </c>
      <c r="O226" s="1">
        <v>15.234867095947266</v>
      </c>
      <c r="P226" s="1">
        <v>14.943282127380371</v>
      </c>
      <c r="Q226" s="1">
        <v>15.029915809631348</v>
      </c>
      <c r="R226" s="1">
        <v>409.75247192382813</v>
      </c>
      <c r="S226" s="1">
        <v>410.8817138671875</v>
      </c>
      <c r="T226" s="1">
        <v>15.744214057922363</v>
      </c>
      <c r="U226" s="1">
        <v>15.309480667114258</v>
      </c>
      <c r="V226" s="1">
        <v>91.842048645019531</v>
      </c>
      <c r="W226" s="1">
        <v>89.325119018554688</v>
      </c>
      <c r="X226" s="1">
        <v>599.73284912109375</v>
      </c>
      <c r="Y226" s="1">
        <v>4.7234166413545609E-2</v>
      </c>
      <c r="Z226" s="1">
        <v>4.9720175564289093E-2</v>
      </c>
      <c r="AA226" s="1">
        <v>101.39128875732422</v>
      </c>
      <c r="AB226" s="1">
        <v>8.9484356343746185E-2</v>
      </c>
      <c r="AC226" s="1">
        <v>0.70818954706192017</v>
      </c>
      <c r="AD226" s="1">
        <v>1.7070222645998001E-2</v>
      </c>
      <c r="AE226" s="1">
        <v>8.6567113175988197E-3</v>
      </c>
      <c r="AF226" s="1">
        <v>1.7717882990837097E-2</v>
      </c>
      <c r="AG226" s="1">
        <v>2.5536795146763325E-3</v>
      </c>
      <c r="AH226" s="1">
        <v>1</v>
      </c>
      <c r="AI226" s="1">
        <v>0</v>
      </c>
      <c r="AJ226" s="1">
        <v>2</v>
      </c>
      <c r="AK226" s="1">
        <v>0</v>
      </c>
      <c r="AL226" s="1">
        <v>1</v>
      </c>
      <c r="AM226" s="1">
        <v>0.18999999761581421</v>
      </c>
      <c r="AN226" s="1">
        <v>111115</v>
      </c>
      <c r="AO226">
        <f t="shared" si="64"/>
        <v>0.70556805778952192</v>
      </c>
      <c r="AP226">
        <f t="shared" si="65"/>
        <v>-3.1150294248444299E-4</v>
      </c>
      <c r="AQ226">
        <f t="shared" si="66"/>
        <v>288.09328212738035</v>
      </c>
      <c r="AR226">
        <f t="shared" si="67"/>
        <v>288.38486709594724</v>
      </c>
      <c r="AS226">
        <f t="shared" si="68"/>
        <v>9.4468332386727916E-3</v>
      </c>
      <c r="AT226">
        <f t="shared" si="69"/>
        <v>0.14184399646041657</v>
      </c>
      <c r="AU226">
        <f t="shared" si="70"/>
        <v>1.7207755074556317</v>
      </c>
      <c r="AV226">
        <f t="shared" si="71"/>
        <v>16.971630684902678</v>
      </c>
      <c r="AW226">
        <f t="shared" si="72"/>
        <v>1.6621500177884201</v>
      </c>
      <c r="AX226">
        <f t="shared" si="73"/>
        <v>14.943282127380371</v>
      </c>
      <c r="AY226">
        <f t="shared" si="74"/>
        <v>1.7051375997207412</v>
      </c>
      <c r="AZ226">
        <f t="shared" si="75"/>
        <v>-0.18438474783751108</v>
      </c>
      <c r="BA226">
        <f t="shared" si="76"/>
        <v>1.5522479750440543</v>
      </c>
      <c r="BB226">
        <f t="shared" si="77"/>
        <v>0.15288962467668687</v>
      </c>
      <c r="BC226">
        <f t="shared" si="78"/>
        <v>-0.11439820087295213</v>
      </c>
      <c r="BD226">
        <f t="shared" si="79"/>
        <v>40.954619718214545</v>
      </c>
      <c r="BE226">
        <f t="shared" si="80"/>
        <v>0.98307225841018275</v>
      </c>
      <c r="BF226">
        <f t="shared" si="81"/>
        <v>89.53579185253426</v>
      </c>
      <c r="BG226">
        <f t="shared" si="82"/>
        <v>411.13250118538792</v>
      </c>
      <c r="BH226">
        <f t="shared" si="83"/>
        <v>-1.4564285111269514E-3</v>
      </c>
    </row>
    <row r="227" spans="1:60" x14ac:dyDescent="0.25">
      <c r="A227" s="1">
        <v>76</v>
      </c>
      <c r="B227" s="1" t="s">
        <v>289</v>
      </c>
      <c r="C227" s="1">
        <v>7746.9999993294477</v>
      </c>
      <c r="D227" s="1">
        <v>1</v>
      </c>
      <c r="E227">
        <f t="shared" si="56"/>
        <v>-0.61607420113029854</v>
      </c>
      <c r="F227">
        <f t="shared" si="57"/>
        <v>-0.18130964234157393</v>
      </c>
      <c r="G227">
        <f t="shared" si="58"/>
        <v>404.52546286577939</v>
      </c>
      <c r="H227">
        <f t="shared" si="59"/>
        <v>-0.32083790854537969</v>
      </c>
      <c r="I227">
        <f t="shared" si="60"/>
        <v>0.16762933771487409</v>
      </c>
      <c r="J227">
        <f t="shared" si="61"/>
        <v>15.090583174871977</v>
      </c>
      <c r="K227" s="1">
        <v>8.5</v>
      </c>
      <c r="L227">
        <f t="shared" si="62"/>
        <v>2</v>
      </c>
      <c r="M227" s="1">
        <v>0.5</v>
      </c>
      <c r="N227">
        <f t="shared" si="63"/>
        <v>3.6</v>
      </c>
      <c r="O227" s="1">
        <v>15.23731517791748</v>
      </c>
      <c r="P227" s="1">
        <v>14.945183753967285</v>
      </c>
      <c r="Q227" s="1">
        <v>15.029565811157227</v>
      </c>
      <c r="R227" s="1">
        <v>409.77212524414063</v>
      </c>
      <c r="S227" s="1">
        <v>410.8321533203125</v>
      </c>
      <c r="T227" s="1">
        <v>15.772113800048828</v>
      </c>
      <c r="U227" s="1">
        <v>15.324337005615234</v>
      </c>
      <c r="V227" s="1">
        <v>91.995109558105469</v>
      </c>
      <c r="W227" s="1">
        <v>89.398361206054688</v>
      </c>
      <c r="X227" s="1">
        <v>599.7030029296875</v>
      </c>
      <c r="Y227" s="1">
        <v>6.0457520186901093E-2</v>
      </c>
      <c r="Z227" s="1">
        <v>6.363949179649353E-2</v>
      </c>
      <c r="AA227" s="1">
        <v>101.39102935791016</v>
      </c>
      <c r="AB227" s="1">
        <v>8.9484356343746185E-2</v>
      </c>
      <c r="AC227" s="1">
        <v>0.70818954706192017</v>
      </c>
      <c r="AD227" s="1">
        <v>1.7070222645998001E-2</v>
      </c>
      <c r="AE227" s="1">
        <v>8.6567113175988197E-3</v>
      </c>
      <c r="AF227" s="1">
        <v>1.7717882990837097E-2</v>
      </c>
      <c r="AG227" s="1">
        <v>2.5536795146763325E-3</v>
      </c>
      <c r="AH227" s="1">
        <v>1</v>
      </c>
      <c r="AI227" s="1">
        <v>0</v>
      </c>
      <c r="AJ227" s="1">
        <v>2</v>
      </c>
      <c r="AK227" s="1">
        <v>0</v>
      </c>
      <c r="AL227" s="1">
        <v>1</v>
      </c>
      <c r="AM227" s="1">
        <v>0.18999999761581421</v>
      </c>
      <c r="AN227" s="1">
        <v>111115</v>
      </c>
      <c r="AO227">
        <f t="shared" si="64"/>
        <v>0.70553294462316163</v>
      </c>
      <c r="AP227">
        <f t="shared" si="65"/>
        <v>-3.208379085453797E-4</v>
      </c>
      <c r="AQ227">
        <f t="shared" si="66"/>
        <v>288.09518375396726</v>
      </c>
      <c r="AR227">
        <f t="shared" si="67"/>
        <v>288.38731517791746</v>
      </c>
      <c r="AS227">
        <f t="shared" si="68"/>
        <v>1.2091503289605399E-2</v>
      </c>
      <c r="AT227">
        <f t="shared" si="69"/>
        <v>0.14539942090469221</v>
      </c>
      <c r="AU227">
        <f t="shared" si="70"/>
        <v>1.7213796409417172</v>
      </c>
      <c r="AV227">
        <f t="shared" si="71"/>
        <v>16.97763255628119</v>
      </c>
      <c r="AW227">
        <f t="shared" si="72"/>
        <v>1.6532955506659555</v>
      </c>
      <c r="AX227">
        <f t="shared" si="73"/>
        <v>14.945183753967285</v>
      </c>
      <c r="AY227">
        <f t="shared" si="74"/>
        <v>1.7053464201768376</v>
      </c>
      <c r="AZ227">
        <f t="shared" si="75"/>
        <v>-0.19092536736106513</v>
      </c>
      <c r="BA227">
        <f t="shared" si="76"/>
        <v>1.5537503032268432</v>
      </c>
      <c r="BB227">
        <f t="shared" si="77"/>
        <v>0.15159611694999442</v>
      </c>
      <c r="BC227">
        <f t="shared" si="78"/>
        <v>-0.11842550742922571</v>
      </c>
      <c r="BD227">
        <f t="shared" si="79"/>
        <v>41.015253081446431</v>
      </c>
      <c r="BE227">
        <f t="shared" si="80"/>
        <v>0.98464898522775557</v>
      </c>
      <c r="BF227">
        <f t="shared" si="81"/>
        <v>89.577122214317058</v>
      </c>
      <c r="BG227">
        <f t="shared" si="82"/>
        <v>411.06318114573634</v>
      </c>
      <c r="BH227">
        <f t="shared" si="83"/>
        <v>-1.3425224281561493E-3</v>
      </c>
    </row>
    <row r="228" spans="1:60" x14ac:dyDescent="0.25">
      <c r="A228" s="1" t="s">
        <v>9</v>
      </c>
      <c r="B228" s="1" t="s">
        <v>290</v>
      </c>
    </row>
    <row r="229" spans="1:60" x14ac:dyDescent="0.25">
      <c r="A229" s="1" t="s">
        <v>9</v>
      </c>
      <c r="B229" s="1" t="s">
        <v>291</v>
      </c>
    </row>
    <row r="230" spans="1:60" x14ac:dyDescent="0.25">
      <c r="A230" s="1" t="s">
        <v>9</v>
      </c>
      <c r="B230" s="1" t="s">
        <v>292</v>
      </c>
    </row>
    <row r="231" spans="1:60" x14ac:dyDescent="0.25">
      <c r="A231" s="1" t="s">
        <v>9</v>
      </c>
      <c r="B231" s="1" t="s">
        <v>293</v>
      </c>
    </row>
    <row r="232" spans="1:60" x14ac:dyDescent="0.25">
      <c r="A232" s="1" t="s">
        <v>9</v>
      </c>
      <c r="B232" s="1" t="s">
        <v>294</v>
      </c>
    </row>
    <row r="233" spans="1:60" x14ac:dyDescent="0.25">
      <c r="A233" s="1" t="s">
        <v>9</v>
      </c>
      <c r="B233" s="1" t="s">
        <v>295</v>
      </c>
    </row>
    <row r="234" spans="1:60" x14ac:dyDescent="0.25">
      <c r="A234" s="1" t="s">
        <v>9</v>
      </c>
      <c r="B234" s="1" t="s">
        <v>296</v>
      </c>
    </row>
    <row r="235" spans="1:60" x14ac:dyDescent="0.25">
      <c r="A235" s="1" t="s">
        <v>9</v>
      </c>
      <c r="B235" s="1" t="s">
        <v>297</v>
      </c>
    </row>
    <row r="236" spans="1:60" x14ac:dyDescent="0.25">
      <c r="A236" s="1" t="s">
        <v>9</v>
      </c>
      <c r="B236" s="1" t="s">
        <v>298</v>
      </c>
    </row>
    <row r="237" spans="1:60" x14ac:dyDescent="0.25">
      <c r="A237" s="1">
        <v>77</v>
      </c>
      <c r="B237" s="1" t="s">
        <v>299</v>
      </c>
      <c r="C237" s="1">
        <v>8128.4999998994172</v>
      </c>
      <c r="D237" s="1">
        <v>1</v>
      </c>
      <c r="E237">
        <f>(R237-S237*(1000-T237)/(1000-U237))*AO237</f>
        <v>-0.51996116342299381</v>
      </c>
      <c r="F237">
        <f>IF(AZ237&lt;&gt;0,1/(1/AZ237-1/N237),0)</f>
        <v>-8.5313500679614046E-2</v>
      </c>
      <c r="G237">
        <f>((BC237-AP237/2)*S237-E237)/(BC237+AP237/2)</f>
        <v>401.0534612303727</v>
      </c>
      <c r="H237">
        <f>AP237*1000</f>
        <v>-0.13406893528667674</v>
      </c>
      <c r="I237">
        <f>(AU237-BA237)</f>
        <v>0.15304356576586464</v>
      </c>
      <c r="J237">
        <f>(P237+AT237*D237)</f>
        <v>15.019049544881398</v>
      </c>
      <c r="K237" s="1">
        <v>16.909999847412109</v>
      </c>
      <c r="L237">
        <f>(K237*AI237+AJ237)</f>
        <v>2</v>
      </c>
      <c r="M237" s="1">
        <v>0.5</v>
      </c>
      <c r="N237">
        <f>L237*(M237+1)*(M237+1)/(M237*M237+1)</f>
        <v>3.6</v>
      </c>
      <c r="O237" s="1">
        <v>15.228975296020508</v>
      </c>
      <c r="P237" s="1">
        <v>14.943937301635742</v>
      </c>
      <c r="Q237" s="1">
        <v>15.031880378723145</v>
      </c>
      <c r="R237" s="1">
        <v>409.98635864257813</v>
      </c>
      <c r="S237" s="1">
        <v>411.60806274414063</v>
      </c>
      <c r="T237" s="1">
        <v>15.762792587280273</v>
      </c>
      <c r="U237" s="1">
        <v>15.390583992004395</v>
      </c>
      <c r="V237" s="1">
        <v>91.965560913085938</v>
      </c>
      <c r="W237" s="1">
        <v>89.8402099609375</v>
      </c>
      <c r="X237" s="1">
        <v>599.72113037109375</v>
      </c>
      <c r="Y237" s="1">
        <v>9.5299921929836273E-2</v>
      </c>
      <c r="Z237" s="1">
        <v>0.10031570494174957</v>
      </c>
      <c r="AA237" s="1">
        <v>101.38871765136719</v>
      </c>
      <c r="AB237" s="1">
        <v>0.89689099788665771</v>
      </c>
      <c r="AC237" s="1">
        <v>0.70438230037689209</v>
      </c>
      <c r="AD237" s="1">
        <v>1.4071347191929817E-2</v>
      </c>
      <c r="AE237" s="1">
        <v>6.8144188262522221E-3</v>
      </c>
      <c r="AF237" s="1">
        <v>3.0696241185069084E-2</v>
      </c>
      <c r="AG237" s="1">
        <v>3.4561678767204285E-3</v>
      </c>
      <c r="AH237" s="1">
        <v>1</v>
      </c>
      <c r="AI237" s="1">
        <v>0</v>
      </c>
      <c r="AJ237" s="1">
        <v>2</v>
      </c>
      <c r="AK237" s="1">
        <v>0</v>
      </c>
      <c r="AL237" s="1">
        <v>1</v>
      </c>
      <c r="AM237" s="1">
        <v>0.18999999761581421</v>
      </c>
      <c r="AN237" s="1">
        <v>111115</v>
      </c>
      <c r="AO237">
        <f>X237*0.000001/(K237*0.0001)</f>
        <v>0.35465472252081331</v>
      </c>
      <c r="AP237">
        <f>(U237-T237)/(1000-U237)*AO237</f>
        <v>-1.3406893528667674E-4</v>
      </c>
      <c r="AQ237">
        <f>(P237+273.15)</f>
        <v>288.09393730163572</v>
      </c>
      <c r="AR237">
        <f>(O237+273.15)</f>
        <v>288.37897529602049</v>
      </c>
      <c r="AS237">
        <f>(Y237*AK237+Z237*AL237)*AM237</f>
        <v>1.905998369976114E-2</v>
      </c>
      <c r="AT237">
        <f>((AS237+0.00000010773*(AR237^4-AQ237^4))-AP237*44100)/(L237*0.92*2*29.3+0.00000043092*AQ237^3)</f>
        <v>7.5112243245654603E-2</v>
      </c>
      <c r="AU237">
        <f>0.61365*EXP(17.502*J237/(240.97+J237))</f>
        <v>1.7134751406208499</v>
      </c>
      <c r="AV237">
        <f>AU237*1000/AA237</f>
        <v>16.900057327017041</v>
      </c>
      <c r="AW237">
        <f>(AV237-U237)</f>
        <v>1.5094733350126468</v>
      </c>
      <c r="AX237">
        <f>IF(D237,P237,(O237+P237)/2)</f>
        <v>14.943937301635742</v>
      </c>
      <c r="AY237">
        <f>0.61365*EXP(17.502*AX237/(240.97+AX237))</f>
        <v>1.7052095428473968</v>
      </c>
      <c r="AZ237">
        <f>IF(AW237&lt;&gt;0,(1000-(AV237+U237)/2)/AW237*AP237,0)</f>
        <v>-8.7384352062694126E-2</v>
      </c>
      <c r="BA237">
        <f>U237*AA237/1000</f>
        <v>1.5604315748549853</v>
      </c>
      <c r="BB237">
        <f>(AY237-BA237)</f>
        <v>0.14477796799241149</v>
      </c>
      <c r="BC237">
        <f>1/(1.6/F237+1.37/N237)</f>
        <v>-5.4425313481283599E-2</v>
      </c>
      <c r="BD237">
        <f>G237*AA237*0.001</f>
        <v>40.662296143789796</v>
      </c>
      <c r="BE237">
        <f>G237/S237</f>
        <v>0.97435764148204074</v>
      </c>
      <c r="BF237">
        <f>(1-AP237*AA237/AU237/F237)*100</f>
        <v>90.701300356030913</v>
      </c>
      <c r="BG237">
        <f>(S237-E237/(N237/1.35))</f>
        <v>411.80304818042424</v>
      </c>
      <c r="BH237">
        <f>E237*BF237/100/BG237</f>
        <v>-1.1452356621808541E-3</v>
      </c>
    </row>
    <row r="238" spans="1:60" x14ac:dyDescent="0.25">
      <c r="A238" s="1">
        <v>78</v>
      </c>
      <c r="B238" s="1" t="s">
        <v>300</v>
      </c>
      <c r="C238" s="1">
        <v>8133.4999997876585</v>
      </c>
      <c r="D238" s="1">
        <v>1</v>
      </c>
      <c r="E238">
        <f>(R238-S238*(1000-T238)/(1000-U238))*AO238</f>
        <v>-0.55788858349517967</v>
      </c>
      <c r="F238">
        <f>IF(AZ238&lt;&gt;0,1/(1/AZ238-1/N238),0)</f>
        <v>-9.6758777376963589E-2</v>
      </c>
      <c r="G238">
        <f>((BC238-AP238/2)*S238-E238)/(BC238+AP238/2)</f>
        <v>401.57687432506202</v>
      </c>
      <c r="H238">
        <f>AP238*1000</f>
        <v>-0.15198893954670151</v>
      </c>
      <c r="I238">
        <f>(AU238-BA238)</f>
        <v>0.15247706492998536</v>
      </c>
      <c r="J238">
        <f>(P238+AT238*D238)</f>
        <v>15.028796689221114</v>
      </c>
      <c r="K238" s="1">
        <v>16.909999847412109</v>
      </c>
      <c r="L238">
        <f>(K238*AI238+AJ238)</f>
        <v>2</v>
      </c>
      <c r="M238" s="1">
        <v>0.5</v>
      </c>
      <c r="N238">
        <f>L238*(M238+1)*(M238+1)/(M238*M238+1)</f>
        <v>3.6</v>
      </c>
      <c r="O238" s="1">
        <v>15.232746124267578</v>
      </c>
      <c r="P238" s="1">
        <v>14.946850776672363</v>
      </c>
      <c r="Q238" s="1">
        <v>15.030542373657227</v>
      </c>
      <c r="R238" s="1">
        <v>409.83871459960938</v>
      </c>
      <c r="S238" s="1">
        <v>411.588134765625</v>
      </c>
      <c r="T238" s="1">
        <v>15.828700065612793</v>
      </c>
      <c r="U238" s="1">
        <v>15.40675163269043</v>
      </c>
      <c r="V238" s="1">
        <v>92.339569091796875</v>
      </c>
      <c r="W238" s="1">
        <v>89.908821105957031</v>
      </c>
      <c r="X238" s="1">
        <v>599.72625732421875</v>
      </c>
      <c r="Y238" s="1">
        <v>0.13555106520652771</v>
      </c>
      <c r="Z238" s="1">
        <v>0.14268533885478973</v>
      </c>
      <c r="AA238" s="1">
        <v>101.38887786865234</v>
      </c>
      <c r="AB238" s="1">
        <v>0.89689099788665771</v>
      </c>
      <c r="AC238" s="1">
        <v>0.70438230037689209</v>
      </c>
      <c r="AD238" s="1">
        <v>1.4071347191929817E-2</v>
      </c>
      <c r="AE238" s="1">
        <v>6.8144188262522221E-3</v>
      </c>
      <c r="AF238" s="1">
        <v>3.0696241185069084E-2</v>
      </c>
      <c r="AG238" s="1">
        <v>3.4561678767204285E-3</v>
      </c>
      <c r="AH238" s="1">
        <v>1</v>
      </c>
      <c r="AI238" s="1">
        <v>0</v>
      </c>
      <c r="AJ238" s="1">
        <v>2</v>
      </c>
      <c r="AK238" s="1">
        <v>0</v>
      </c>
      <c r="AL238" s="1">
        <v>1</v>
      </c>
      <c r="AM238" s="1">
        <v>0.18999999761581421</v>
      </c>
      <c r="AN238" s="1">
        <v>111115</v>
      </c>
      <c r="AO238">
        <f>X238*0.000001/(K238*0.0001)</f>
        <v>0.35465775442688741</v>
      </c>
      <c r="AP238">
        <f>(U238-T238)/(1000-U238)*AO238</f>
        <v>-1.5198893954670152E-4</v>
      </c>
      <c r="AQ238">
        <f>(P238+273.15)</f>
        <v>288.09685077667234</v>
      </c>
      <c r="AR238">
        <f>(O238+273.15)</f>
        <v>288.38274612426756</v>
      </c>
      <c r="AS238">
        <f>(Y238*AK238+Z238*AL238)*AM238</f>
        <v>2.7110214042221692E-2</v>
      </c>
      <c r="AT238">
        <f>((AS238+0.00000010773*(AR238^4-AQ238^4))-AP238*44100)/(L238*0.92*2*29.3+0.00000043092*AQ238^3)</f>
        <v>8.1945912548750346E-2</v>
      </c>
      <c r="AU238">
        <f>0.61365*EXP(17.502*J238/(240.97+J238))</f>
        <v>1.7145503245694955</v>
      </c>
      <c r="AV238">
        <f>AU238*1000/AA238</f>
        <v>16.910635176283023</v>
      </c>
      <c r="AW238">
        <f>(AV238-U238)</f>
        <v>1.5038835435925932</v>
      </c>
      <c r="AX238">
        <f>IF(D238,P238,(O238+P238)/2)</f>
        <v>14.946850776672363</v>
      </c>
      <c r="AY238">
        <f>0.61365*EXP(17.502*AX238/(240.97+AX238))</f>
        <v>1.7055294969124597</v>
      </c>
      <c r="AZ238">
        <f>IF(AW238&lt;&gt;0,(1000-(AV238+U238)/2)/AW238*AP238,0)</f>
        <v>-9.9431234226073986E-2</v>
      </c>
      <c r="BA238">
        <f>U238*AA238/1000</f>
        <v>1.5620732596395102</v>
      </c>
      <c r="BB238">
        <f>(AY238-BA238)</f>
        <v>0.14345623727294954</v>
      </c>
      <c r="BC238">
        <f>1/(1.6/F238+1.37/N238)</f>
        <v>-6.1898761986899122E-2</v>
      </c>
      <c r="BD238">
        <f>G238*AA238*0.001</f>
        <v>40.715428665818862</v>
      </c>
      <c r="BE238">
        <f>G238/S238</f>
        <v>0.97567650863826816</v>
      </c>
      <c r="BF238">
        <f>(1-AP238*AA238/AU238/F238)*100</f>
        <v>90.711155503715318</v>
      </c>
      <c r="BG238">
        <f>(S238-E238/(N238/1.35))</f>
        <v>411.79734298443572</v>
      </c>
      <c r="BH238">
        <f>E238*BF238/100/BG238</f>
        <v>-1.2289228892157142E-3</v>
      </c>
    </row>
    <row r="239" spans="1:60" x14ac:dyDescent="0.25">
      <c r="A239" s="1">
        <v>79</v>
      </c>
      <c r="B239" s="1" t="s">
        <v>301</v>
      </c>
      <c r="C239" s="1">
        <v>8138.9999996647239</v>
      </c>
      <c r="D239" s="1">
        <v>1</v>
      </c>
      <c r="E239">
        <f>(R239-S239*(1000-T239)/(1000-U239))*AO239</f>
        <v>-0.60132641050519386</v>
      </c>
      <c r="F239">
        <f>IF(AZ239&lt;&gt;0,1/(1/AZ239-1/N239),0)</f>
        <v>-0.10247308799987206</v>
      </c>
      <c r="G239">
        <f>((BC239-AP239/2)*S239-E239)/(BC239+AP239/2)</f>
        <v>401.38125029820634</v>
      </c>
      <c r="H239">
        <f>AP239*1000</f>
        <v>-0.16022649809963033</v>
      </c>
      <c r="I239">
        <f>(AU239-BA239)</f>
        <v>0.15152810782996862</v>
      </c>
      <c r="J239">
        <f>(P239+AT239*D239)</f>
        <v>15.035907770111542</v>
      </c>
      <c r="K239" s="1">
        <v>16.909999847412109</v>
      </c>
      <c r="L239">
        <f>(K239*AI239+AJ239)</f>
        <v>2</v>
      </c>
      <c r="M239" s="1">
        <v>0.5</v>
      </c>
      <c r="N239">
        <f>L239*(M239+1)*(M239+1)/(M239*M239+1)</f>
        <v>3.6</v>
      </c>
      <c r="O239" s="1">
        <v>15.236340522766113</v>
      </c>
      <c r="P239" s="1">
        <v>14.950956344604492</v>
      </c>
      <c r="Q239" s="1">
        <v>15.028996467590332</v>
      </c>
      <c r="R239" s="1">
        <v>409.65213012695313</v>
      </c>
      <c r="S239" s="1">
        <v>411.53350830078125</v>
      </c>
      <c r="T239" s="1">
        <v>15.868639945983887</v>
      </c>
      <c r="U239" s="1">
        <v>15.423843383789063</v>
      </c>
      <c r="V239" s="1">
        <v>92.556465148925781</v>
      </c>
      <c r="W239" s="1">
        <v>89.985549926757813</v>
      </c>
      <c r="X239" s="1">
        <v>599.743896484375</v>
      </c>
      <c r="Y239" s="1">
        <v>0.12031998485326767</v>
      </c>
      <c r="Z239" s="1">
        <v>0.12665261328220367</v>
      </c>
      <c r="AA239" s="1">
        <v>101.38893127441406</v>
      </c>
      <c r="AB239" s="1">
        <v>0.89689099788665771</v>
      </c>
      <c r="AC239" s="1">
        <v>0.70438230037689209</v>
      </c>
      <c r="AD239" s="1">
        <v>1.4071347191929817E-2</v>
      </c>
      <c r="AE239" s="1">
        <v>6.8144188262522221E-3</v>
      </c>
      <c r="AF239" s="1">
        <v>3.0696241185069084E-2</v>
      </c>
      <c r="AG239" s="1">
        <v>3.4561678767204285E-3</v>
      </c>
      <c r="AH239" s="1">
        <v>1</v>
      </c>
      <c r="AI239" s="1">
        <v>0</v>
      </c>
      <c r="AJ239" s="1">
        <v>2</v>
      </c>
      <c r="AK239" s="1">
        <v>0</v>
      </c>
      <c r="AL239" s="1">
        <v>1</v>
      </c>
      <c r="AM239" s="1">
        <v>0.18999999761581421</v>
      </c>
      <c r="AN239" s="1">
        <v>111115</v>
      </c>
      <c r="AO239">
        <f>X239*0.000001/(K239*0.0001)</f>
        <v>0.35466818562754698</v>
      </c>
      <c r="AP239">
        <f>(U239-T239)/(1000-U239)*AO239</f>
        <v>-1.6022649809963033E-4</v>
      </c>
      <c r="AQ239">
        <f>(P239+273.15)</f>
        <v>288.10095634460447</v>
      </c>
      <c r="AR239">
        <f>(O239+273.15)</f>
        <v>288.38634052276609</v>
      </c>
      <c r="AS239">
        <f>(Y239*AK239+Z239*AL239)*AM239</f>
        <v>2.4063996221655337E-2</v>
      </c>
      <c r="AT239">
        <f>((AS239+0.00000010773*(AR239^4-AQ239^4))-AP239*44100)/(L239*0.92*2*29.3+0.00000043092*AQ239^3)</f>
        <v>8.495142550705026E-2</v>
      </c>
      <c r="AU239">
        <f>0.61365*EXP(17.502*J239/(240.97+J239))</f>
        <v>1.7153351046562839</v>
      </c>
      <c r="AV239">
        <f>AU239*1000/AA239</f>
        <v>16.918366562259603</v>
      </c>
      <c r="AW239">
        <f>(AV239-U239)</f>
        <v>1.4945231784705406</v>
      </c>
      <c r="AX239">
        <f>IF(D239,P239,(O239+P239)/2)</f>
        <v>14.950956344604492</v>
      </c>
      <c r="AY239">
        <f>0.61365*EXP(17.502*AX239/(240.97+AX239))</f>
        <v>1.7059804546169577</v>
      </c>
      <c r="AZ239">
        <f>IF(AW239&lt;&gt;0,(1000-(AV239+U239)/2)/AW239*AP239,0)</f>
        <v>-0.10547541908364479</v>
      </c>
      <c r="BA239">
        <f>U239*AA239/1000</f>
        <v>1.5638069968263153</v>
      </c>
      <c r="BB239">
        <f>(AY239-BA239)</f>
        <v>0.14217345779064239</v>
      </c>
      <c r="BC239">
        <f>1/(1.6/F239+1.37/N239)</f>
        <v>-6.5645657630851562E-2</v>
      </c>
      <c r="BD239">
        <f>G239*AA239*0.001</f>
        <v>40.695616001323231</v>
      </c>
      <c r="BE239">
        <f>G239/S239</f>
        <v>0.97533066494513776</v>
      </c>
      <c r="BF239">
        <f>(1-AP239*AA239/AU239/F239)*100</f>
        <v>90.757997391807748</v>
      </c>
      <c r="BG239">
        <f>(S239-E239/(N239/1.35))</f>
        <v>411.75900570472072</v>
      </c>
      <c r="BH239">
        <f>E239*BF239/100/BG239</f>
        <v>-1.3254155960195873E-3</v>
      </c>
    </row>
    <row r="240" spans="1:60" x14ac:dyDescent="0.25">
      <c r="A240" s="1">
        <v>80</v>
      </c>
      <c r="B240" s="1" t="s">
        <v>302</v>
      </c>
      <c r="C240" s="1">
        <v>8143.9999995529652</v>
      </c>
      <c r="D240" s="1">
        <v>1</v>
      </c>
      <c r="E240">
        <f>(R240-S240*(1000-T240)/(1000-U240))*AO240</f>
        <v>-0.64428528594778711</v>
      </c>
      <c r="F240">
        <f>IF(AZ240&lt;&gt;0,1/(1/AZ240-1/N240),0)</f>
        <v>-0.10441585858368893</v>
      </c>
      <c r="G240">
        <f>((BC240-AP240/2)*S240-E240)/(BC240+AP240/2)</f>
        <v>400.84433874613438</v>
      </c>
      <c r="H240">
        <f>AP240*1000</f>
        <v>-0.16257585031160285</v>
      </c>
      <c r="I240">
        <f>(AU240-BA240)</f>
        <v>0.15080418518624916</v>
      </c>
      <c r="J240">
        <f>(P240+AT240*D240)</f>
        <v>15.040300214704621</v>
      </c>
      <c r="K240" s="1">
        <v>16.909999847412109</v>
      </c>
      <c r="L240">
        <f>(K240*AI240+AJ240)</f>
        <v>2</v>
      </c>
      <c r="M240" s="1">
        <v>0.5</v>
      </c>
      <c r="N240">
        <f>L240*(M240+1)*(M240+1)/(M240*M240+1)</f>
        <v>3.6</v>
      </c>
      <c r="O240" s="1">
        <v>15.238614082336426</v>
      </c>
      <c r="P240" s="1">
        <v>14.954569816589355</v>
      </c>
      <c r="Q240" s="1">
        <v>15.02784252166748</v>
      </c>
      <c r="R240" s="1">
        <v>409.45318603515625</v>
      </c>
      <c r="S240" s="1">
        <v>411.45843505859375</v>
      </c>
      <c r="T240" s="1">
        <v>15.887086868286133</v>
      </c>
      <c r="U240" s="1">
        <v>15.435761451721191</v>
      </c>
      <c r="V240" s="1">
        <v>92.663314819335938</v>
      </c>
      <c r="W240" s="1">
        <v>90.042755126953125</v>
      </c>
      <c r="X240" s="1">
        <v>599.7274169921875</v>
      </c>
      <c r="Y240" s="1">
        <v>0.13123860955238342</v>
      </c>
      <c r="Z240" s="1">
        <v>0.13814590871334076</v>
      </c>
      <c r="AA240" s="1">
        <v>101.38896179199219</v>
      </c>
      <c r="AB240" s="1">
        <v>0.89689099788665771</v>
      </c>
      <c r="AC240" s="1">
        <v>0.70438230037689209</v>
      </c>
      <c r="AD240" s="1">
        <v>1.4071347191929817E-2</v>
      </c>
      <c r="AE240" s="1">
        <v>6.8144188262522221E-3</v>
      </c>
      <c r="AF240" s="1">
        <v>3.0696241185069084E-2</v>
      </c>
      <c r="AG240" s="1">
        <v>3.4561678767204285E-3</v>
      </c>
      <c r="AH240" s="1">
        <v>0.66666668653488159</v>
      </c>
      <c r="AI240" s="1">
        <v>0</v>
      </c>
      <c r="AJ240" s="1">
        <v>2</v>
      </c>
      <c r="AK240" s="1">
        <v>0</v>
      </c>
      <c r="AL240" s="1">
        <v>1</v>
      </c>
      <c r="AM240" s="1">
        <v>0.18999999761581421</v>
      </c>
      <c r="AN240" s="1">
        <v>111115</v>
      </c>
      <c r="AO240">
        <f>X240*0.000001/(K240*0.0001)</f>
        <v>0.35465844021516607</v>
      </c>
      <c r="AP240">
        <f>(U240-T240)/(1000-U240)*AO240</f>
        <v>-1.6257585031160285E-4</v>
      </c>
      <c r="AQ240">
        <f>(P240+273.15)</f>
        <v>288.10456981658933</v>
      </c>
      <c r="AR240">
        <f>(O240+273.15)</f>
        <v>288.3886140823364</v>
      </c>
      <c r="AS240">
        <f>(Y240*AK240+Z240*AL240)*AM240</f>
        <v>2.6247722326169232E-2</v>
      </c>
      <c r="AT240">
        <f>((AS240+0.00000010773*(AR240^4-AQ240^4))-AP240*44100)/(L240*0.92*2*29.3+0.00000043092*AQ240^3)</f>
        <v>8.5730398115264755E-2</v>
      </c>
      <c r="AU240">
        <f>0.61365*EXP(17.502*J240/(240.97+J240))</f>
        <v>1.7158200132451149</v>
      </c>
      <c r="AV240">
        <f>AU240*1000/AA240</f>
        <v>16.923144126529881</v>
      </c>
      <c r="AW240">
        <f>(AV240-U240)</f>
        <v>1.4873826748086891</v>
      </c>
      <c r="AX240">
        <f>IF(D240,P240,(O240+P240)/2)</f>
        <v>14.954569816589355</v>
      </c>
      <c r="AY240">
        <f>0.61365*EXP(17.502*AX240/(240.97+AX240))</f>
        <v>1.7063774469276161</v>
      </c>
      <c r="AZ240">
        <f>IF(AW240&lt;&gt;0,(1000-(AV240+U240)/2)/AW240*AP240,0)</f>
        <v>-0.10753484273131454</v>
      </c>
      <c r="BA240">
        <f>U240*AA240/1000</f>
        <v>1.5650158280588657</v>
      </c>
      <c r="BB240">
        <f>(AY240-BA240)</f>
        <v>0.14136161886875032</v>
      </c>
      <c r="BC240">
        <f>1/(1.6/F240+1.37/N240)</f>
        <v>-6.6921918938578934E-2</v>
      </c>
      <c r="BD240">
        <f>G240*AA240*0.001</f>
        <v>40.641191345668197</v>
      </c>
      <c r="BE240">
        <f>G240/S240</f>
        <v>0.97420372166887803</v>
      </c>
      <c r="BF240">
        <f>(1-AP240*AA240/AU240/F240)*100</f>
        <v>90.799561702514922</v>
      </c>
      <c r="BG240">
        <f>(S240-E240/(N240/1.35))</f>
        <v>411.70004204082414</v>
      </c>
      <c r="BH240">
        <f>E240*BF240/100/BG240</f>
        <v>-1.4209573864857083E-3</v>
      </c>
    </row>
    <row r="241" spans="1:60" x14ac:dyDescent="0.25">
      <c r="A241" s="1">
        <v>81</v>
      </c>
      <c r="B241" s="1" t="s">
        <v>303</v>
      </c>
      <c r="C241" s="1">
        <v>8148.9999994412065</v>
      </c>
      <c r="D241" s="1">
        <v>1</v>
      </c>
      <c r="E241">
        <f>(R241-S241*(1000-T241)/(1000-U241))*AO241</f>
        <v>-0.62964245548430153</v>
      </c>
      <c r="F241">
        <f>IF(AZ241&lt;&gt;0,1/(1/AZ241-1/N241),0)</f>
        <v>-0.10572553590352964</v>
      </c>
      <c r="G241">
        <f>((BC241-AP241/2)*S241-E241)/(BC241+AP241/2)</f>
        <v>401.08605735938505</v>
      </c>
      <c r="H241">
        <f>AP241*1000</f>
        <v>-0.16397453567595416</v>
      </c>
      <c r="I241">
        <f>(AU241-BA241)</f>
        <v>0.15015993512302361</v>
      </c>
      <c r="J241">
        <f>(P241+AT241*D241)</f>
        <v>15.044222784401613</v>
      </c>
      <c r="K241" s="1">
        <v>16.909999847412109</v>
      </c>
      <c r="L241">
        <f>(K241*AI241+AJ241)</f>
        <v>2</v>
      </c>
      <c r="M241" s="1">
        <v>0.5</v>
      </c>
      <c r="N241">
        <f>L241*(M241+1)*(M241+1)/(M241*M241+1)</f>
        <v>3.6</v>
      </c>
      <c r="O241" s="1">
        <v>15.24041748046875</v>
      </c>
      <c r="P241" s="1">
        <v>14.958208084106445</v>
      </c>
      <c r="Q241" s="1">
        <v>15.027488708496094</v>
      </c>
      <c r="R241" s="1">
        <v>409.39224243164063</v>
      </c>
      <c r="S241" s="1">
        <v>411.35784912109375</v>
      </c>
      <c r="T241" s="1">
        <v>15.901615142822266</v>
      </c>
      <c r="U241" s="1">
        <v>15.446395874023438</v>
      </c>
      <c r="V241" s="1">
        <v>92.745964050292969</v>
      </c>
      <c r="W241" s="1">
        <v>90.09588623046875</v>
      </c>
      <c r="X241" s="1">
        <v>599.70648193359375</v>
      </c>
      <c r="Y241" s="1">
        <v>8.5187040269374847E-2</v>
      </c>
      <c r="Z241" s="1">
        <v>8.9670576155185699E-2</v>
      </c>
      <c r="AA241" s="1">
        <v>101.38890838623047</v>
      </c>
      <c r="AB241" s="1">
        <v>0.89689099788665771</v>
      </c>
      <c r="AC241" s="1">
        <v>0.70438230037689209</v>
      </c>
      <c r="AD241" s="1">
        <v>1.4071347191929817E-2</v>
      </c>
      <c r="AE241" s="1">
        <v>6.8144188262522221E-3</v>
      </c>
      <c r="AF241" s="1">
        <v>3.0696241185069084E-2</v>
      </c>
      <c r="AG241" s="1">
        <v>3.4561678767204285E-3</v>
      </c>
      <c r="AH241" s="1">
        <v>0.66666668653488159</v>
      </c>
      <c r="AI241" s="1">
        <v>0</v>
      </c>
      <c r="AJ241" s="1">
        <v>2</v>
      </c>
      <c r="AK241" s="1">
        <v>0</v>
      </c>
      <c r="AL241" s="1">
        <v>1</v>
      </c>
      <c r="AM241" s="1">
        <v>0.18999999761581421</v>
      </c>
      <c r="AN241" s="1">
        <v>111115</v>
      </c>
      <c r="AO241">
        <f>X241*0.000001/(K241*0.0001)</f>
        <v>0.35464605993203024</v>
      </c>
      <c r="AP241">
        <f>(U241-T241)/(1000-U241)*AO241</f>
        <v>-1.6397453567595417E-4</v>
      </c>
      <c r="AQ241">
        <f>(P241+273.15)</f>
        <v>288.10820808410642</v>
      </c>
      <c r="AR241">
        <f>(O241+273.15)</f>
        <v>288.39041748046873</v>
      </c>
      <c r="AS241">
        <f>(Y241*AK241+Z241*AL241)*AM241</f>
        <v>1.7037409255693969E-2</v>
      </c>
      <c r="AT241">
        <f>((AS241+0.00000010773*(AR241^4-AQ241^4))-AP241*44100)/(L241*0.92*2*29.3+0.00000043092*AQ241^3)</f>
        <v>8.6014700295167348E-2</v>
      </c>
      <c r="AU241">
        <f>0.61365*EXP(17.502*J241/(240.97+J241))</f>
        <v>1.7162531512918342</v>
      </c>
      <c r="AV241">
        <f>AU241*1000/AA241</f>
        <v>16.927425086321541</v>
      </c>
      <c r="AW241">
        <f>(AV241-U241)</f>
        <v>1.4810292122981039</v>
      </c>
      <c r="AX241">
        <f>IF(D241,P241,(O241+P241)/2)</f>
        <v>14.958208084106445</v>
      </c>
      <c r="AY241">
        <f>0.61365*EXP(17.502*AX241/(240.97+AX241))</f>
        <v>1.7067772453928929</v>
      </c>
      <c r="AZ241">
        <f>IF(AW241&lt;&gt;0,(1000-(AV241+U241)/2)/AW241*AP241,0)</f>
        <v>-0.10892445146008965</v>
      </c>
      <c r="BA241">
        <f>U241*AA241/1000</f>
        <v>1.5660932161688106</v>
      </c>
      <c r="BB241">
        <f>(AY241-BA241)</f>
        <v>0.1406840292240823</v>
      </c>
      <c r="BC241">
        <f>1/(1.6/F241+1.37/N241)</f>
        <v>-6.7782965990777697E-2</v>
      </c>
      <c r="BD241">
        <f>G241*AA241*0.001</f>
        <v>40.665677524605066</v>
      </c>
      <c r="BE241">
        <f>G241/S241</f>
        <v>0.97502954718463408</v>
      </c>
      <c r="BF241">
        <f>(1-AP241*AA241/AU241/F241)*100</f>
        <v>90.837676657908617</v>
      </c>
      <c r="BG241">
        <f>(S241-E241/(N241/1.35))</f>
        <v>411.59396504190039</v>
      </c>
      <c r="BH241">
        <f>E241*BF241/100/BG241</f>
        <v>-1.3896038970239056E-3</v>
      </c>
    </row>
    <row r="242" spans="1:60" x14ac:dyDescent="0.25">
      <c r="A242" s="1" t="s">
        <v>9</v>
      </c>
      <c r="B242" s="1" t="s">
        <v>304</v>
      </c>
    </row>
    <row r="243" spans="1:60" x14ac:dyDescent="0.25">
      <c r="A243" s="1" t="s">
        <v>9</v>
      </c>
      <c r="B243" s="1" t="s">
        <v>305</v>
      </c>
    </row>
    <row r="244" spans="1:60" x14ac:dyDescent="0.25">
      <c r="A244" s="1" t="s">
        <v>9</v>
      </c>
      <c r="B244" s="1" t="s">
        <v>306</v>
      </c>
    </row>
    <row r="245" spans="1:60" x14ac:dyDescent="0.25">
      <c r="A245" s="1" t="s">
        <v>9</v>
      </c>
      <c r="B245" s="1" t="s">
        <v>307</v>
      </c>
    </row>
    <row r="246" spans="1:60" x14ac:dyDescent="0.25">
      <c r="A246" s="1" t="s">
        <v>9</v>
      </c>
      <c r="B246" s="1" t="s">
        <v>308</v>
      </c>
    </row>
    <row r="247" spans="1:60" x14ac:dyDescent="0.25">
      <c r="A247" s="1" t="s">
        <v>9</v>
      </c>
      <c r="B247" s="1" t="s">
        <v>309</v>
      </c>
    </row>
    <row r="248" spans="1:60" x14ac:dyDescent="0.25">
      <c r="A248" s="1" t="s">
        <v>9</v>
      </c>
      <c r="B248" s="1" t="s">
        <v>310</v>
      </c>
    </row>
    <row r="249" spans="1:60" x14ac:dyDescent="0.25">
      <c r="A249" s="1" t="s">
        <v>9</v>
      </c>
      <c r="B249" s="1" t="s">
        <v>311</v>
      </c>
    </row>
    <row r="250" spans="1:60" x14ac:dyDescent="0.25">
      <c r="A250" s="1" t="s">
        <v>9</v>
      </c>
      <c r="B250" s="1" t="s">
        <v>312</v>
      </c>
    </row>
    <row r="251" spans="1:60" x14ac:dyDescent="0.25">
      <c r="A251" s="1">
        <v>82</v>
      </c>
      <c r="B251" s="1" t="s">
        <v>313</v>
      </c>
      <c r="C251" s="1">
        <v>8452.4999998994172</v>
      </c>
      <c r="D251" s="1">
        <v>1</v>
      </c>
      <c r="E251">
        <f>(R251-S251*(1000-T251)/(1000-U251))*AO251</f>
        <v>-0.38533773373515057</v>
      </c>
      <c r="F251">
        <f>IF(AZ251&lt;&gt;0,1/(1/AZ251-1/N251),0)</f>
        <v>-0.22734490405261881</v>
      </c>
      <c r="G251">
        <f>((BC251-AP251/2)*S251-E251)/(BC251+AP251/2)</f>
        <v>406.8213341371067</v>
      </c>
      <c r="H251">
        <f>AP251*1000</f>
        <v>-0.44751586024649437</v>
      </c>
      <c r="I251">
        <f>(AU251-BA251)</f>
        <v>0.18396254859223826</v>
      </c>
      <c r="J251">
        <f>(P251+AT251*D251)</f>
        <v>15.174426725888585</v>
      </c>
      <c r="K251" s="1">
        <v>4.440000057220459</v>
      </c>
      <c r="L251">
        <f>(K251*AI251+AJ251)</f>
        <v>2</v>
      </c>
      <c r="M251" s="1">
        <v>0.5</v>
      </c>
      <c r="N251">
        <f>L251*(M251+1)*(M251+1)/(M251*M251+1)</f>
        <v>3.6</v>
      </c>
      <c r="O251" s="1">
        <v>15.223014831542969</v>
      </c>
      <c r="P251" s="1">
        <v>14.986527442932129</v>
      </c>
      <c r="Q251" s="1">
        <v>15.032574653625488</v>
      </c>
      <c r="R251" s="1">
        <v>410.18292236328125</v>
      </c>
      <c r="S251" s="1">
        <v>410.604248046875</v>
      </c>
      <c r="T251" s="1">
        <v>15.580813407897949</v>
      </c>
      <c r="U251" s="1">
        <v>15.254549026489258</v>
      </c>
      <c r="V251" s="1">
        <v>90.902275085449219</v>
      </c>
      <c r="W251" s="1">
        <v>89.08343505859375</v>
      </c>
      <c r="X251" s="1">
        <v>599.71612548828125</v>
      </c>
      <c r="Y251" s="1">
        <v>0.10366971790790558</v>
      </c>
      <c r="Z251" s="1">
        <v>0.1091260239481926</v>
      </c>
      <c r="AA251" s="1">
        <v>101.39418792724609</v>
      </c>
      <c r="AB251" s="1">
        <v>0.42053449153900146</v>
      </c>
      <c r="AC251" s="1">
        <v>0.67863470315933228</v>
      </c>
      <c r="AD251" s="1">
        <v>4.0583338588476181E-2</v>
      </c>
      <c r="AE251" s="1">
        <v>7.4173323810100555E-3</v>
      </c>
      <c r="AF251" s="1">
        <v>5.2723310887813568E-2</v>
      </c>
      <c r="AG251" s="1">
        <v>4.7867745161056519E-3</v>
      </c>
      <c r="AH251" s="1">
        <v>0.66666668653488159</v>
      </c>
      <c r="AI251" s="1">
        <v>0</v>
      </c>
      <c r="AJ251" s="1">
        <v>2</v>
      </c>
      <c r="AK251" s="1">
        <v>0</v>
      </c>
      <c r="AL251" s="1">
        <v>1</v>
      </c>
      <c r="AM251" s="1">
        <v>0.18999999761581421</v>
      </c>
      <c r="AN251" s="1">
        <v>111115</v>
      </c>
      <c r="AO251">
        <f>X251*0.000001/(K251*0.0001)</f>
        <v>1.3507119769356875</v>
      </c>
      <c r="AP251">
        <f>(U251-T251)/(1000-U251)*AO251</f>
        <v>-4.4751586024649437E-4</v>
      </c>
      <c r="AQ251">
        <f>(P251+273.15)</f>
        <v>288.13652744293211</v>
      </c>
      <c r="AR251">
        <f>(O251+273.15)</f>
        <v>288.37301483154295</v>
      </c>
      <c r="AS251">
        <f>(Y251*AK251+Z251*AL251)*AM251</f>
        <v>2.0733944289979878E-2</v>
      </c>
      <c r="AT251">
        <f>((AS251+0.00000010773*(AR251^4-AQ251^4))-AP251*44100)/(L251*0.92*2*29.3+0.00000043092*AQ251^3)</f>
        <v>0.18789928295645666</v>
      </c>
      <c r="AU251">
        <f>0.61365*EXP(17.502*J251/(240.97+J251))</f>
        <v>1.730685159329479</v>
      </c>
      <c r="AV251">
        <f>AU251*1000/AA251</f>
        <v>17.068879338244777</v>
      </c>
      <c r="AW251">
        <f>(AV251-U251)</f>
        <v>1.8143303117555192</v>
      </c>
      <c r="AX251">
        <f>IF(D251,P251,(O251+P251)/2)</f>
        <v>14.986527442932129</v>
      </c>
      <c r="AY251">
        <f>0.61365*EXP(17.502*AX251/(240.97+AX251))</f>
        <v>1.7098919906227787</v>
      </c>
      <c r="AZ251">
        <f>IF(AW251&lt;&gt;0,(1000-(AV251+U251)/2)/AW251*AP251,0)</f>
        <v>-0.24266983468688391</v>
      </c>
      <c r="BA251">
        <f>U251*AA251/1000</f>
        <v>1.5467226107372407</v>
      </c>
      <c r="BB251">
        <f>(AY251-BA251)</f>
        <v>0.16316937988553804</v>
      </c>
      <c r="BC251">
        <f>1/(1.6/F251+1.37/N251)</f>
        <v>-0.1502130906461035</v>
      </c>
      <c r="BD251">
        <f>G251*AA251*0.001</f>
        <v>41.249318806310775</v>
      </c>
      <c r="BE251">
        <f>G251/S251</f>
        <v>0.99078695866454736</v>
      </c>
      <c r="BF251">
        <f>(1-AP251*AA251/AU251/F251)*100</f>
        <v>88.467639780601132</v>
      </c>
      <c r="BG251">
        <f>(S251-E251/(N251/1.35))</f>
        <v>410.74874969702569</v>
      </c>
      <c r="BH251">
        <f>E251*BF251/100/BG251</f>
        <v>-8.29945796477767E-4</v>
      </c>
    </row>
    <row r="252" spans="1:60" x14ac:dyDescent="0.25">
      <c r="A252" s="1">
        <v>83</v>
      </c>
      <c r="B252" s="1" t="s">
        <v>314</v>
      </c>
      <c r="C252" s="1">
        <v>8457.4999997876585</v>
      </c>
      <c r="D252" s="1">
        <v>1</v>
      </c>
      <c r="E252">
        <f>(R252-S252*(1000-T252)/(1000-U252))*AO252</f>
        <v>-0.60360703435581542</v>
      </c>
      <c r="F252">
        <f>IF(AZ252&lt;&gt;0,1/(1/AZ252-1/N252),0)</f>
        <v>-0.27330106064785364</v>
      </c>
      <c r="G252">
        <f>((BC252-AP252/2)*S252-E252)/(BC252+AP252/2)</f>
        <v>406.04738707514332</v>
      </c>
      <c r="H252">
        <f>AP252*1000</f>
        <v>-0.55581494795187492</v>
      </c>
      <c r="I252">
        <f>(AU252-BA252)</f>
        <v>0.18746600173693628</v>
      </c>
      <c r="J252">
        <f>(P252+AT252*D252)</f>
        <v>15.223812549282634</v>
      </c>
      <c r="K252" s="1">
        <v>4.440000057220459</v>
      </c>
      <c r="L252">
        <f>(K252*AI252+AJ252)</f>
        <v>2</v>
      </c>
      <c r="M252" s="1">
        <v>0.5</v>
      </c>
      <c r="N252">
        <f>L252*(M252+1)*(M252+1)/(M252*M252+1)</f>
        <v>3.6</v>
      </c>
      <c r="O252" s="1">
        <v>15.227861404418945</v>
      </c>
      <c r="P252" s="1">
        <v>14.99591064453125</v>
      </c>
      <c r="Q252" s="1">
        <v>15.031770706176758</v>
      </c>
      <c r="R252" s="1">
        <v>409.97784423828125</v>
      </c>
      <c r="S252" s="1">
        <v>410.59368896484375</v>
      </c>
      <c r="T252" s="1">
        <v>15.679399490356445</v>
      </c>
      <c r="U252" s="1">
        <v>15.27418327331543</v>
      </c>
      <c r="V252" s="1">
        <v>91.478706359863281</v>
      </c>
      <c r="W252" s="1">
        <v>89.166282653808594</v>
      </c>
      <c r="X252" s="1">
        <v>599.7105712890625</v>
      </c>
      <c r="Y252" s="1">
        <v>8.612755686044693E-2</v>
      </c>
      <c r="Z252" s="1">
        <v>9.0660586953163147E-2</v>
      </c>
      <c r="AA252" s="1">
        <v>101.39468383789063</v>
      </c>
      <c r="AB252" s="1">
        <v>0.42053449153900146</v>
      </c>
      <c r="AC252" s="1">
        <v>0.67863470315933228</v>
      </c>
      <c r="AD252" s="1">
        <v>4.0583338588476181E-2</v>
      </c>
      <c r="AE252" s="1">
        <v>7.4173323810100555E-3</v>
      </c>
      <c r="AF252" s="1">
        <v>5.2723310887813568E-2</v>
      </c>
      <c r="AG252" s="1">
        <v>4.7867745161056519E-3</v>
      </c>
      <c r="AH252" s="1">
        <v>1</v>
      </c>
      <c r="AI252" s="1">
        <v>0</v>
      </c>
      <c r="AJ252" s="1">
        <v>2</v>
      </c>
      <c r="AK252" s="1">
        <v>0</v>
      </c>
      <c r="AL252" s="1">
        <v>1</v>
      </c>
      <c r="AM252" s="1">
        <v>0.18999999761581421</v>
      </c>
      <c r="AN252" s="1">
        <v>111115</v>
      </c>
      <c r="AO252">
        <f>X252*0.000001/(K252*0.0001)</f>
        <v>1.3506994674781487</v>
      </c>
      <c r="AP252">
        <f>(U252-T252)/(1000-U252)*AO252</f>
        <v>-5.5581494795187494E-4</v>
      </c>
      <c r="AQ252">
        <f>(P252+273.15)</f>
        <v>288.14591064453123</v>
      </c>
      <c r="AR252">
        <f>(O252+273.15)</f>
        <v>288.37786140441892</v>
      </c>
      <c r="AS252">
        <f>(Y252*AK252+Z252*AL252)*AM252</f>
        <v>1.7225511304949315E-2</v>
      </c>
      <c r="AT252">
        <f>((AS252+0.00000010773*(AR252^4-AQ252^4))-AP252*44100)/(L252*0.92*2*29.3+0.00000043092*AQ252^3)</f>
        <v>0.22790190475138394</v>
      </c>
      <c r="AU252">
        <f>0.61365*EXP(17.502*J252/(240.97+J252))</f>
        <v>1.7361869856167516</v>
      </c>
      <c r="AV252">
        <f>AU252*1000/AA252</f>
        <v>17.123057342853986</v>
      </c>
      <c r="AW252">
        <f>(AV252-U252)</f>
        <v>1.8488740695385566</v>
      </c>
      <c r="AX252">
        <f>IF(D252,P252,(O252+P252)/2)</f>
        <v>14.99591064453125</v>
      </c>
      <c r="AY252">
        <f>0.61365*EXP(17.502*AX252/(240.97+AX252))</f>
        <v>1.710925116432644</v>
      </c>
      <c r="AZ252">
        <f>IF(AW252&lt;&gt;0,(1000-(AV252+U252)/2)/AW252*AP252,0)</f>
        <v>-0.29575378964826865</v>
      </c>
      <c r="BA252">
        <f>U252*AA252/1000</f>
        <v>1.5487209838798153</v>
      </c>
      <c r="BB252">
        <f>(AY252-BA252)</f>
        <v>0.16220413255282873</v>
      </c>
      <c r="BC252">
        <f>1/(1.6/F252+1.37/N252)</f>
        <v>-0.18268863641121186</v>
      </c>
      <c r="BD252">
        <f>G252*AA252*0.001</f>
        <v>41.17104643568576</v>
      </c>
      <c r="BE252">
        <f>G252/S252</f>
        <v>0.98892749203924146</v>
      </c>
      <c r="BF252">
        <f>(1-AP252*AA252/AU252/F252)*100</f>
        <v>88.122977090151863</v>
      </c>
      <c r="BG252">
        <f>(S252-E252/(N252/1.35))</f>
        <v>410.8200416027272</v>
      </c>
      <c r="BH252">
        <f>E252*BF252/100/BG252</f>
        <v>-1.2947676226426562E-3</v>
      </c>
    </row>
    <row r="253" spans="1:60" x14ac:dyDescent="0.25">
      <c r="A253" s="1">
        <v>84</v>
      </c>
      <c r="B253" s="1" t="s">
        <v>315</v>
      </c>
      <c r="C253" s="1">
        <v>8462.4999996758997</v>
      </c>
      <c r="D253" s="1">
        <v>1</v>
      </c>
      <c r="E253">
        <f>(R253-S253*(1000-T253)/(1000-U253))*AO253</f>
        <v>-0.78734019951287371</v>
      </c>
      <c r="F253">
        <f>IF(AZ253&lt;&gt;0,1/(1/AZ253-1/N253),0)</f>
        <v>-0.29445333903110693</v>
      </c>
      <c r="G253">
        <f>((BC253-AP253/2)*S253-E253)/(BC253+AP253/2)</f>
        <v>405.32001791814986</v>
      </c>
      <c r="H253">
        <f>AP253*1000</f>
        <v>-0.60437925796295466</v>
      </c>
      <c r="I253">
        <f>(AU253-BA253)</f>
        <v>0.18799538705484187</v>
      </c>
      <c r="J253">
        <f>(P253+AT253*D253)</f>
        <v>15.245343848976612</v>
      </c>
      <c r="K253" s="1">
        <v>4.440000057220459</v>
      </c>
      <c r="L253">
        <f>(K253*AI253+AJ253)</f>
        <v>2</v>
      </c>
      <c r="M253" s="1">
        <v>0.5</v>
      </c>
      <c r="N253">
        <f>L253*(M253+1)*(M253+1)/(M253*M253+1)</f>
        <v>3.6</v>
      </c>
      <c r="O253" s="1">
        <v>15.231870651245117</v>
      </c>
      <c r="P253" s="1">
        <v>14.999252319335938</v>
      </c>
      <c r="Q253" s="1">
        <v>15.030448913574219</v>
      </c>
      <c r="R253" s="1">
        <v>409.77786254882813</v>
      </c>
      <c r="S253" s="1">
        <v>410.54449462890625</v>
      </c>
      <c r="T253" s="1">
        <v>15.73328971862793</v>
      </c>
      <c r="U253" s="1">
        <v>15.292665481567383</v>
      </c>
      <c r="V253" s="1">
        <v>91.768119812011719</v>
      </c>
      <c r="W253" s="1">
        <v>89.246864318847656</v>
      </c>
      <c r="X253" s="1">
        <v>599.69622802734375</v>
      </c>
      <c r="Y253" s="1">
        <v>8.7238900363445282E-2</v>
      </c>
      <c r="Z253" s="1">
        <v>9.1830424964427948E-2</v>
      </c>
      <c r="AA253" s="1">
        <v>101.39469146728516</v>
      </c>
      <c r="AB253" s="1">
        <v>0.42053449153900146</v>
      </c>
      <c r="AC253" s="1">
        <v>0.67863470315933228</v>
      </c>
      <c r="AD253" s="1">
        <v>4.0583338588476181E-2</v>
      </c>
      <c r="AE253" s="1">
        <v>7.4173323810100555E-3</v>
      </c>
      <c r="AF253" s="1">
        <v>5.2723310887813568E-2</v>
      </c>
      <c r="AG253" s="1">
        <v>4.7867745161056519E-3</v>
      </c>
      <c r="AH253" s="1">
        <v>1</v>
      </c>
      <c r="AI253" s="1">
        <v>0</v>
      </c>
      <c r="AJ253" s="1">
        <v>2</v>
      </c>
      <c r="AK253" s="1">
        <v>0</v>
      </c>
      <c r="AL253" s="1">
        <v>1</v>
      </c>
      <c r="AM253" s="1">
        <v>0.18999999761581421</v>
      </c>
      <c r="AN253" s="1">
        <v>111115</v>
      </c>
      <c r="AO253">
        <f>X253*0.000001/(K253*0.0001)</f>
        <v>1.3506671628350544</v>
      </c>
      <c r="AP253">
        <f>(U253-T253)/(1000-U253)*AO253</f>
        <v>-6.0437925796295465E-4</v>
      </c>
      <c r="AQ253">
        <f>(P253+273.15)</f>
        <v>288.14925231933591</v>
      </c>
      <c r="AR253">
        <f>(O253+273.15)</f>
        <v>288.38187065124509</v>
      </c>
      <c r="AS253">
        <f>(Y253*AK253+Z253*AL253)*AM253</f>
        <v>1.7447780524300516E-2</v>
      </c>
      <c r="AT253">
        <f>((AS253+0.00000010773*(AR253^4-AQ253^4))-AP253*44100)/(L253*0.92*2*29.3+0.00000043092*AQ253^3)</f>
        <v>0.24609152964067424</v>
      </c>
      <c r="AU253">
        <f>0.61365*EXP(17.502*J253/(240.97+J253))</f>
        <v>1.7385904852707683</v>
      </c>
      <c r="AV253">
        <f>AU253*1000/AA253</f>
        <v>17.146760447826029</v>
      </c>
      <c r="AW253">
        <f>(AV253-U253)</f>
        <v>1.8540949662586463</v>
      </c>
      <c r="AX253">
        <f>IF(D253,P253,(O253+P253)/2)</f>
        <v>14.999252319335938</v>
      </c>
      <c r="AY253">
        <f>0.61365*EXP(17.502*AX253/(240.97+AX253))</f>
        <v>1.711293179823528</v>
      </c>
      <c r="AZ253">
        <f>IF(AW253&lt;&gt;0,(1000-(AV253+U253)/2)/AW253*AP253,0)</f>
        <v>-0.32068281867825082</v>
      </c>
      <c r="BA253">
        <f>U253*AA253/1000</f>
        <v>1.5505950982159264</v>
      </c>
      <c r="BB253">
        <f>(AY253-BA253)</f>
        <v>0.16069808160760157</v>
      </c>
      <c r="BC253">
        <f>1/(1.6/F253+1.37/N253)</f>
        <v>-0.19789273665054538</v>
      </c>
      <c r="BD253">
        <f>G253*AA253*0.001</f>
        <v>41.097298162325295</v>
      </c>
      <c r="BE253">
        <f>G253/S253</f>
        <v>0.98727427409426394</v>
      </c>
      <c r="BF253">
        <f>(1-AP253*AA253/AU253/F253)*100</f>
        <v>88.029535937830445</v>
      </c>
      <c r="BG253">
        <f>(S253-E253/(N253/1.35))</f>
        <v>410.83974720372356</v>
      </c>
      <c r="BH253">
        <f>E253*BF253/100/BG253</f>
        <v>-1.687012828239053E-3</v>
      </c>
    </row>
    <row r="254" spans="1:60" x14ac:dyDescent="0.25">
      <c r="A254" s="1">
        <v>85</v>
      </c>
      <c r="B254" s="1" t="s">
        <v>316</v>
      </c>
      <c r="C254" s="1">
        <v>8467.499999564141</v>
      </c>
      <c r="D254" s="1">
        <v>1</v>
      </c>
      <c r="E254">
        <f>(R254-S254*(1000-T254)/(1000-U254))*AO254</f>
        <v>-0.83528836542160678</v>
      </c>
      <c r="F254">
        <f>IF(AZ254&lt;&gt;0,1/(1/AZ254-1/N254),0)</f>
        <v>-0.30587271595819043</v>
      </c>
      <c r="G254">
        <f>((BC254-AP254/2)*S254-E254)/(BC254+AP254/2)</f>
        <v>405.18203341774353</v>
      </c>
      <c r="H254">
        <f>AP254*1000</f>
        <v>-0.62851273681697162</v>
      </c>
      <c r="I254">
        <f>(AU254-BA254)</f>
        <v>0.18755133586765504</v>
      </c>
      <c r="J254">
        <f>(P254+AT254*D254)</f>
        <v>15.25381825728364</v>
      </c>
      <c r="K254" s="1">
        <v>4.440000057220459</v>
      </c>
      <c r="L254">
        <f>(K254*AI254+AJ254)</f>
        <v>2</v>
      </c>
      <c r="M254" s="1">
        <v>0.5</v>
      </c>
      <c r="N254">
        <f>L254*(M254+1)*(M254+1)/(M254*M254+1)</f>
        <v>3.6</v>
      </c>
      <c r="O254" s="1">
        <v>15.234177589416504</v>
      </c>
      <c r="P254" s="1">
        <v>14.998468399047852</v>
      </c>
      <c r="Q254" s="1">
        <v>15.029166221618652</v>
      </c>
      <c r="R254" s="1">
        <v>409.66732788085938</v>
      </c>
      <c r="S254" s="1">
        <v>410.47677612304688</v>
      </c>
      <c r="T254" s="1">
        <v>15.764577865600586</v>
      </c>
      <c r="U254" s="1">
        <v>15.306358337402344</v>
      </c>
      <c r="V254" s="1">
        <v>91.935928344726563</v>
      </c>
      <c r="W254" s="1">
        <v>89.311264038085938</v>
      </c>
      <c r="X254" s="1">
        <v>599.68695068359375</v>
      </c>
      <c r="Y254" s="1">
        <v>7.4686102569103241E-2</v>
      </c>
      <c r="Z254" s="1">
        <v>7.8616954386234283E-2</v>
      </c>
      <c r="AA254" s="1">
        <v>101.39485168457031</v>
      </c>
      <c r="AB254" s="1">
        <v>0.42053449153900146</v>
      </c>
      <c r="AC254" s="1">
        <v>0.67863470315933228</v>
      </c>
      <c r="AD254" s="1">
        <v>4.0583338588476181E-2</v>
      </c>
      <c r="AE254" s="1">
        <v>7.4173323810100555E-3</v>
      </c>
      <c r="AF254" s="1">
        <v>5.2723310887813568E-2</v>
      </c>
      <c r="AG254" s="1">
        <v>4.7867745161056519E-3</v>
      </c>
      <c r="AH254" s="1">
        <v>1</v>
      </c>
      <c r="AI254" s="1">
        <v>0</v>
      </c>
      <c r="AJ254" s="1">
        <v>2</v>
      </c>
      <c r="AK254" s="1">
        <v>0</v>
      </c>
      <c r="AL254" s="1">
        <v>1</v>
      </c>
      <c r="AM254" s="1">
        <v>0.18999999761581421</v>
      </c>
      <c r="AN254" s="1">
        <v>111115</v>
      </c>
      <c r="AO254">
        <f>X254*0.000001/(K254*0.0001)</f>
        <v>1.3506462679169677</v>
      </c>
      <c r="AP254">
        <f>(U254-T254)/(1000-U254)*AO254</f>
        <v>-6.285127368169716E-4</v>
      </c>
      <c r="AQ254">
        <f>(P254+273.15)</f>
        <v>288.14846839904783</v>
      </c>
      <c r="AR254">
        <f>(O254+273.15)</f>
        <v>288.38417758941648</v>
      </c>
      <c r="AS254">
        <f>(Y254*AK254+Z254*AL254)*AM254</f>
        <v>1.4937221145947088E-2</v>
      </c>
      <c r="AT254">
        <f>((AS254+0.00000010773*(AR254^4-AQ254^4))-AP254*44100)/(L254*0.92*2*29.3+0.00000043092*AQ254^3)</f>
        <v>0.2553498582357886</v>
      </c>
      <c r="AU254">
        <f>0.61365*EXP(17.502*J254/(240.97+J254))</f>
        <v>1.739537269319452</v>
      </c>
      <c r="AV254">
        <f>AU254*1000/AA254</f>
        <v>17.156070948562419</v>
      </c>
      <c r="AW254">
        <f>(AV254-U254)</f>
        <v>1.8497126111600757</v>
      </c>
      <c r="AX254">
        <f>IF(D254,P254,(O254+P254)/2)</f>
        <v>14.998468399047852</v>
      </c>
      <c r="AY254">
        <f>0.61365*EXP(17.502*AX254/(240.97+AX254))</f>
        <v>1.7112068299404199</v>
      </c>
      <c r="AZ254">
        <f>IF(AW254&lt;&gt;0,(1000-(AV254+U254)/2)/AW254*AP254,0)</f>
        <v>-0.3342742045165944</v>
      </c>
      <c r="BA254">
        <f>U254*AA254/1000</f>
        <v>1.5519859334517969</v>
      </c>
      <c r="BB254">
        <f>(AY254-BA254)</f>
        <v>0.15922089648862303</v>
      </c>
      <c r="BC254">
        <f>1/(1.6/F254+1.37/N254)</f>
        <v>-0.20616947820238679</v>
      </c>
      <c r="BD254">
        <f>G254*AA254*0.001</f>
        <v>41.083372183644713</v>
      </c>
      <c r="BE254">
        <f>G254/S254</f>
        <v>0.98710099325152523</v>
      </c>
      <c r="BF254">
        <f>(1-AP254*AA254/AU254/F254)*100</f>
        <v>88.022794249767927</v>
      </c>
      <c r="BG254">
        <f>(S254-E254/(N254/1.35))</f>
        <v>410.79000926007996</v>
      </c>
      <c r="BH254">
        <f>E254*BF254/100/BG254</f>
        <v>-1.789829700609422E-3</v>
      </c>
    </row>
    <row r="255" spans="1:60" x14ac:dyDescent="0.25">
      <c r="A255" s="1">
        <v>86</v>
      </c>
      <c r="B255" s="1" t="s">
        <v>317</v>
      </c>
      <c r="C255" s="1">
        <v>8472.9999994412065</v>
      </c>
      <c r="D255" s="1">
        <v>1</v>
      </c>
      <c r="E255">
        <f>(R255-S255*(1000-T255)/(1000-U255))*AO255</f>
        <v>-0.78811822248747487</v>
      </c>
      <c r="F255">
        <f>IF(AZ255&lt;&gt;0,1/(1/AZ255-1/N255),0)</f>
        <v>-0.31542000934725062</v>
      </c>
      <c r="G255">
        <f>((BC255-AP255/2)*S255-E255)/(BC255+AP255/2)</f>
        <v>405.44656353261479</v>
      </c>
      <c r="H255">
        <f>AP255*1000</f>
        <v>-0.64779764404318274</v>
      </c>
      <c r="I255">
        <f>(AU255-BA255)</f>
        <v>0.18690992403768303</v>
      </c>
      <c r="J255">
        <f>(P255+AT255*D255)</f>
        <v>15.26213330269151</v>
      </c>
      <c r="K255" s="1">
        <v>4.440000057220459</v>
      </c>
      <c r="L255">
        <f>(K255*AI255+AJ255)</f>
        <v>2</v>
      </c>
      <c r="M255" s="1">
        <v>0.5</v>
      </c>
      <c r="N255">
        <f>L255*(M255+1)*(M255+1)/(M255*M255+1)</f>
        <v>3.6</v>
      </c>
      <c r="O255" s="1">
        <v>15.236332893371582</v>
      </c>
      <c r="P255" s="1">
        <v>14.99946403503418</v>
      </c>
      <c r="Q255" s="1">
        <v>15.02818489074707</v>
      </c>
      <c r="R255" s="1">
        <v>409.60397338867188</v>
      </c>
      <c r="S255" s="1">
        <v>410.38430786132813</v>
      </c>
      <c r="T255" s="1">
        <v>15.794070243835449</v>
      </c>
      <c r="U255" s="1">
        <v>15.321802139282227</v>
      </c>
      <c r="V255" s="1">
        <v>92.13214111328125</v>
      </c>
      <c r="W255" s="1">
        <v>89.39349365234375</v>
      </c>
      <c r="X255" s="1">
        <v>599.69171142578125</v>
      </c>
      <c r="Y255" s="1">
        <v>8.5795685648918152E-2</v>
      </c>
      <c r="Z255" s="1">
        <v>9.0311251580715179E-2</v>
      </c>
      <c r="AA255" s="1">
        <v>101.39517211914063</v>
      </c>
      <c r="AB255" s="1">
        <v>0.42053449153900146</v>
      </c>
      <c r="AC255" s="1">
        <v>0.67863470315933228</v>
      </c>
      <c r="AD255" s="1">
        <v>4.0583338588476181E-2</v>
      </c>
      <c r="AE255" s="1">
        <v>7.4173323810100555E-3</v>
      </c>
      <c r="AF255" s="1">
        <v>5.2723310887813568E-2</v>
      </c>
      <c r="AG255" s="1">
        <v>4.7867745161056519E-3</v>
      </c>
      <c r="AH255" s="1">
        <v>0.66666668653488159</v>
      </c>
      <c r="AI255" s="1">
        <v>0</v>
      </c>
      <c r="AJ255" s="1">
        <v>2</v>
      </c>
      <c r="AK255" s="1">
        <v>0</v>
      </c>
      <c r="AL255" s="1">
        <v>1</v>
      </c>
      <c r="AM255" s="1">
        <v>0.18999999761581421</v>
      </c>
      <c r="AN255" s="1">
        <v>111115</v>
      </c>
      <c r="AO255">
        <f>X255*0.000001/(K255*0.0001)</f>
        <v>1.3506569903091439</v>
      </c>
      <c r="AP255">
        <f>(U255-T255)/(1000-U255)*AO255</f>
        <v>-6.4779764404318269E-4</v>
      </c>
      <c r="AQ255">
        <f>(P255+273.15)</f>
        <v>288.14946403503416</v>
      </c>
      <c r="AR255">
        <f>(O255+273.15)</f>
        <v>288.38633289337156</v>
      </c>
      <c r="AS255">
        <f>(Y255*AK255+Z255*AL255)*AM255</f>
        <v>1.7159137585017081E-2</v>
      </c>
      <c r="AT255">
        <f>((AS255+0.00000010773*(AR255^4-AQ255^4))-AP255*44100)/(L255*0.92*2*29.3+0.00000043092*AQ255^3)</f>
        <v>0.2626692676573304</v>
      </c>
      <c r="AU255">
        <f>0.61365*EXP(17.502*J255/(240.97+J255))</f>
        <v>1.7404666891256215</v>
      </c>
      <c r="AV255">
        <f>AU255*1000/AA255</f>
        <v>17.165183043237512</v>
      </c>
      <c r="AW255">
        <f>(AV255-U255)</f>
        <v>1.8433809039552855</v>
      </c>
      <c r="AX255">
        <f>IF(D255,P255,(O255+P255)/2)</f>
        <v>14.99946403503418</v>
      </c>
      <c r="AY255">
        <f>0.61365*EXP(17.502*AX255/(240.97+AX255))</f>
        <v>1.7113165012514657</v>
      </c>
      <c r="AZ255">
        <f>IF(AW255&lt;&gt;0,(1000-(AV255+U255)/2)/AW255*AP255,0)</f>
        <v>-0.34570996501273826</v>
      </c>
      <c r="BA255">
        <f>U255*AA255/1000</f>
        <v>1.5535567650879385</v>
      </c>
      <c r="BB255">
        <f>(AY255-BA255)</f>
        <v>0.15775973616352723</v>
      </c>
      <c r="BC255">
        <f>1/(1.6/F255+1.37/N255)</f>
        <v>-0.21312664460596448</v>
      </c>
      <c r="BD255">
        <f>G255*AA255*0.001</f>
        <v>41.110324094503561</v>
      </c>
      <c r="BE255">
        <f>G255/S255</f>
        <v>0.98796799917997391</v>
      </c>
      <c r="BF255">
        <f>(1-AP255*AA255/AU255/F255)*100</f>
        <v>88.035303545742337</v>
      </c>
      <c r="BG255">
        <f>(S255-E255/(N255/1.35))</f>
        <v>410.67985219476094</v>
      </c>
      <c r="BH255">
        <f>E255*BF255/100/BG255</f>
        <v>-1.6894480353935623E-3</v>
      </c>
    </row>
    <row r="256" spans="1:60" x14ac:dyDescent="0.25">
      <c r="A256" s="1" t="s">
        <v>9</v>
      </c>
      <c r="B256" s="1" t="s">
        <v>318</v>
      </c>
    </row>
    <row r="257" spans="1:60" x14ac:dyDescent="0.25">
      <c r="A257" s="1" t="s">
        <v>9</v>
      </c>
      <c r="B257" s="1" t="s">
        <v>319</v>
      </c>
    </row>
    <row r="258" spans="1:60" x14ac:dyDescent="0.25">
      <c r="A258" s="1" t="s">
        <v>9</v>
      </c>
      <c r="B258" s="1" t="s">
        <v>320</v>
      </c>
    </row>
    <row r="259" spans="1:60" x14ac:dyDescent="0.25">
      <c r="A259" s="1" t="s">
        <v>9</v>
      </c>
      <c r="B259" s="1" t="s">
        <v>321</v>
      </c>
    </row>
    <row r="260" spans="1:60" x14ac:dyDescent="0.25">
      <c r="A260" s="1" t="s">
        <v>9</v>
      </c>
      <c r="B260" s="1" t="s">
        <v>322</v>
      </c>
    </row>
    <row r="261" spans="1:60" x14ac:dyDescent="0.25">
      <c r="A261" s="1" t="s">
        <v>9</v>
      </c>
      <c r="B261" s="1" t="s">
        <v>323</v>
      </c>
    </row>
    <row r="262" spans="1:60" x14ac:dyDescent="0.25">
      <c r="A262" s="1" t="s">
        <v>9</v>
      </c>
      <c r="B262" s="1" t="s">
        <v>324</v>
      </c>
    </row>
    <row r="263" spans="1:60" x14ac:dyDescent="0.25">
      <c r="A263" s="1" t="s">
        <v>9</v>
      </c>
      <c r="B263" s="1" t="s">
        <v>325</v>
      </c>
    </row>
    <row r="264" spans="1:60" x14ac:dyDescent="0.25">
      <c r="A264" s="1" t="s">
        <v>9</v>
      </c>
      <c r="B264" s="1" t="s">
        <v>326</v>
      </c>
    </row>
    <row r="265" spans="1:60" x14ac:dyDescent="0.25">
      <c r="A265" s="1" t="s">
        <v>9</v>
      </c>
      <c r="B265" s="1" t="s">
        <v>327</v>
      </c>
    </row>
    <row r="266" spans="1:60" x14ac:dyDescent="0.25">
      <c r="A266" s="1">
        <v>87</v>
      </c>
      <c r="B266" s="1" t="s">
        <v>328</v>
      </c>
      <c r="C266" s="1">
        <v>9376.4999998994172</v>
      </c>
      <c r="D266" s="1">
        <v>1</v>
      </c>
      <c r="E266">
        <f t="shared" ref="E266:E271" si="84">(R266-S266*(1000-T266)/(1000-U266))*AO266</f>
        <v>-0.62291493893286021</v>
      </c>
      <c r="F266">
        <f t="shared" ref="F266:F271" si="85">IF(AZ266&lt;&gt;0,1/(1/AZ266-1/N266),0)</f>
        <v>-4.0768174787010121E-2</v>
      </c>
      <c r="G266">
        <f t="shared" ref="G266:G271" si="86">((BC266-AP266/2)*S266-E266)/(BC266+AP266/2)</f>
        <v>386.39066004302913</v>
      </c>
      <c r="H266">
        <f t="shared" ref="H266:H271" si="87">AP266*1000</f>
        <v>-0.1245180532814706</v>
      </c>
      <c r="I266">
        <f t="shared" ref="I266:I271" si="88">(AU266-BA266)</f>
        <v>0.29971973852951361</v>
      </c>
      <c r="J266">
        <f t="shared" ref="J266:J271" si="89">(P266+AT266*D266)</f>
        <v>19.691661746574564</v>
      </c>
      <c r="K266" s="1">
        <v>20.989999771118164</v>
      </c>
      <c r="L266">
        <f t="shared" ref="L266:L271" si="90">(K266*AI266+AJ266)</f>
        <v>2</v>
      </c>
      <c r="M266" s="1">
        <v>0.5</v>
      </c>
      <c r="N266">
        <f t="shared" ref="N266:N271" si="91">L266*(M266+1)*(M266+1)/(M266*M266+1)</f>
        <v>3.6</v>
      </c>
      <c r="O266" s="1">
        <v>20.065095901489258</v>
      </c>
      <c r="P266" s="1">
        <v>19.602861404418945</v>
      </c>
      <c r="Q266" s="1">
        <v>20.0736083984375</v>
      </c>
      <c r="R266" s="1">
        <v>410.17385864257813</v>
      </c>
      <c r="S266" s="1">
        <v>412.53390502929688</v>
      </c>
      <c r="T266" s="1">
        <v>20.174003601074219</v>
      </c>
      <c r="U266" s="1">
        <v>19.746786117553711</v>
      </c>
      <c r="V266" s="1">
        <v>86.787239074707031</v>
      </c>
      <c r="W266" s="1">
        <v>85.000457763671875</v>
      </c>
      <c r="X266" s="1">
        <v>599.699951171875</v>
      </c>
      <c r="Y266" s="1">
        <v>0.17099173367023468</v>
      </c>
      <c r="Z266" s="1">
        <v>0.17999130487442017</v>
      </c>
      <c r="AA266" s="1">
        <v>101.40689086914063</v>
      </c>
      <c r="AB266" s="1">
        <v>-4.6704888343811035E-2</v>
      </c>
      <c r="AC266" s="1">
        <v>0.26961398124694824</v>
      </c>
      <c r="AD266" s="1">
        <v>1.243762020021677E-2</v>
      </c>
      <c r="AE266" s="1">
        <v>8.530409075319767E-3</v>
      </c>
      <c r="AF266" s="1">
        <v>1.917964406311512E-2</v>
      </c>
      <c r="AG266" s="1">
        <v>8.8044330477714539E-3</v>
      </c>
      <c r="AH266" s="1">
        <v>0.66666668653488159</v>
      </c>
      <c r="AI266" s="1">
        <v>0</v>
      </c>
      <c r="AJ266" s="1">
        <v>2</v>
      </c>
      <c r="AK266" s="1">
        <v>0</v>
      </c>
      <c r="AL266" s="1">
        <v>1</v>
      </c>
      <c r="AM266" s="1">
        <v>0.18999999761581421</v>
      </c>
      <c r="AN266" s="1">
        <v>111115</v>
      </c>
      <c r="AO266">
        <f t="shared" ref="AO266:AO271" si="92">X266*0.000001/(K266*0.0001)</f>
        <v>0.28570745960514515</v>
      </c>
      <c r="AP266">
        <f t="shared" ref="AP266:AP271" si="93">(U266-T266)/(1000-U266)*AO266</f>
        <v>-1.245180532814706E-4</v>
      </c>
      <c r="AQ266">
        <f t="shared" ref="AQ266:AQ271" si="94">(P266+273.15)</f>
        <v>292.75286140441892</v>
      </c>
      <c r="AR266">
        <f t="shared" ref="AR266:AR271" si="95">(O266+273.15)</f>
        <v>293.21509590148924</v>
      </c>
      <c r="AS266">
        <f t="shared" ref="AS266:AS271" si="96">(Y266*AK266+Z266*AL266)*AM266</f>
        <v>3.419834749700712E-2</v>
      </c>
      <c r="AT266">
        <f t="shared" ref="AT266:AT271" si="97">((AS266+0.00000010773*(AR266^4-AQ266^4))-AP266*44100)/(L266*0.92*2*29.3+0.00000043092*AQ266^3)</f>
        <v>8.8800342155617162E-2</v>
      </c>
      <c r="AU266">
        <f t="shared" ref="AU266:AU271" si="98">0.61365*EXP(17.502*J266/(240.97+J266))</f>
        <v>2.302179923368544</v>
      </c>
      <c r="AV266">
        <f t="shared" ref="AV266:AV271" si="99">AU266*1000/AA266</f>
        <v>22.70240122379224</v>
      </c>
      <c r="AW266">
        <f t="shared" ref="AW266:AW271" si="100">(AV266-U266)</f>
        <v>2.955615106238529</v>
      </c>
      <c r="AX266">
        <f t="shared" ref="AX266:AX271" si="101">IF(D266,P266,(O266+P266)/2)</f>
        <v>19.602861404418945</v>
      </c>
      <c r="AY266">
        <f t="shared" ref="AY266:AY271" si="102">0.61365*EXP(17.502*AX266/(240.97+AX266))</f>
        <v>2.2895208639400981</v>
      </c>
      <c r="AZ266">
        <f t="shared" ref="AZ266:AZ271" si="103">IF(AW266&lt;&gt;0,(1000-(AV266+U266)/2)/AW266*AP266,0)</f>
        <v>-4.1235141862234211E-2</v>
      </c>
      <c r="BA266">
        <f t="shared" ref="BA266:BA271" si="104">U266*AA266/1000</f>
        <v>2.0024601848390304</v>
      </c>
      <c r="BB266">
        <f t="shared" ref="BB266:BB271" si="105">(AY266-BA266)</f>
        <v>0.2870606791010677</v>
      </c>
      <c r="BC266">
        <f t="shared" ref="BC266:BC271" si="106">1/(1.6/F266+1.37/N266)</f>
        <v>-2.5729598795672159E-2</v>
      </c>
      <c r="BD266">
        <f t="shared" ref="BD266:BD271" si="107">G266*AA266*0.001</f>
        <v>39.182675495838666</v>
      </c>
      <c r="BE266">
        <f t="shared" ref="BE266:BE271" si="108">G266/S266</f>
        <v>0.93662764522491515</v>
      </c>
      <c r="BF266">
        <f t="shared" ref="BF266:BF271" si="109">(1-AP266*AA266/AU266/F266)*100</f>
        <v>86.546376826750333</v>
      </c>
      <c r="BG266">
        <f t="shared" ref="BG266:BG271" si="110">(S266-E266/(N266/1.35))</f>
        <v>412.76749813139668</v>
      </c>
      <c r="BH266">
        <f t="shared" ref="BH266:BH271" si="111">E266*BF266/100/BG266</f>
        <v>-1.306087113930999E-3</v>
      </c>
    </row>
    <row r="267" spans="1:60" x14ac:dyDescent="0.25">
      <c r="A267" s="1">
        <v>88</v>
      </c>
      <c r="B267" s="1" t="s">
        <v>329</v>
      </c>
      <c r="C267" s="1">
        <v>9381.4999997876585</v>
      </c>
      <c r="D267" s="1">
        <v>1</v>
      </c>
      <c r="E267">
        <f t="shared" si="84"/>
        <v>-0.66431417378980928</v>
      </c>
      <c r="F267">
        <f t="shared" si="85"/>
        <v>-3.7578878855753443E-2</v>
      </c>
      <c r="G267">
        <f t="shared" si="86"/>
        <v>382.56474269027865</v>
      </c>
      <c r="H267">
        <f t="shared" si="87"/>
        <v>-0.11563123035898912</v>
      </c>
      <c r="I267">
        <f t="shared" si="88"/>
        <v>0.30222317862175796</v>
      </c>
      <c r="J267">
        <f t="shared" si="89"/>
        <v>19.695779162080573</v>
      </c>
      <c r="K267" s="1">
        <v>20.989999771118164</v>
      </c>
      <c r="L267">
        <f t="shared" si="90"/>
        <v>2</v>
      </c>
      <c r="M267" s="1">
        <v>0.5</v>
      </c>
      <c r="N267">
        <f t="shared" si="91"/>
        <v>3.6</v>
      </c>
      <c r="O267" s="1">
        <v>20.0687255859375</v>
      </c>
      <c r="P267" s="1">
        <v>19.610788345336914</v>
      </c>
      <c r="Q267" s="1">
        <v>20.078502655029297</v>
      </c>
      <c r="R267" s="1">
        <v>410.044189453125</v>
      </c>
      <c r="S267" s="1">
        <v>412.5362548828125</v>
      </c>
      <c r="T267" s="1">
        <v>20.124616622924805</v>
      </c>
      <c r="U267" s="1">
        <v>19.727890014648438</v>
      </c>
      <c r="V267" s="1">
        <v>86.651931762695313</v>
      </c>
      <c r="W267" s="1">
        <v>84.907485961914063</v>
      </c>
      <c r="X267" s="1">
        <v>599.71221923828125</v>
      </c>
      <c r="Y267" s="1">
        <v>0.10256730020046234</v>
      </c>
      <c r="Z267" s="1">
        <v>0.10796558111906052</v>
      </c>
      <c r="AA267" s="1">
        <v>101.40695190429688</v>
      </c>
      <c r="AB267" s="1">
        <v>-4.6704888343811035E-2</v>
      </c>
      <c r="AC267" s="1">
        <v>0.26961398124694824</v>
      </c>
      <c r="AD267" s="1">
        <v>1.243762020021677E-2</v>
      </c>
      <c r="AE267" s="1">
        <v>8.530409075319767E-3</v>
      </c>
      <c r="AF267" s="1">
        <v>1.917964406311512E-2</v>
      </c>
      <c r="AG267" s="1">
        <v>8.8044330477714539E-3</v>
      </c>
      <c r="AH267" s="1">
        <v>0.66666668653488159</v>
      </c>
      <c r="AI267" s="1">
        <v>0</v>
      </c>
      <c r="AJ267" s="1">
        <v>2</v>
      </c>
      <c r="AK267" s="1">
        <v>0</v>
      </c>
      <c r="AL267" s="1">
        <v>1</v>
      </c>
      <c r="AM267" s="1">
        <v>0.18999999761581421</v>
      </c>
      <c r="AN267" s="1">
        <v>111115</v>
      </c>
      <c r="AO267">
        <f t="shared" si="92"/>
        <v>0.28571330432479264</v>
      </c>
      <c r="AP267">
        <f t="shared" si="93"/>
        <v>-1.1563123035898912E-4</v>
      </c>
      <c r="AQ267">
        <f t="shared" si="94"/>
        <v>292.76078834533689</v>
      </c>
      <c r="AR267">
        <f t="shared" si="95"/>
        <v>293.21872558593748</v>
      </c>
      <c r="AS267">
        <f t="shared" si="96"/>
        <v>2.0513460155211494E-2</v>
      </c>
      <c r="AT267">
        <f t="shared" si="97"/>
        <v>8.4990816743659825E-2</v>
      </c>
      <c r="AU267">
        <f t="shared" si="98"/>
        <v>2.3027683725104708</v>
      </c>
      <c r="AV267">
        <f t="shared" si="99"/>
        <v>22.708190407731767</v>
      </c>
      <c r="AW267">
        <f t="shared" si="100"/>
        <v>2.9803003930833292</v>
      </c>
      <c r="AX267">
        <f t="shared" si="101"/>
        <v>19.610788345336914</v>
      </c>
      <c r="AY267">
        <f t="shared" si="102"/>
        <v>2.2906484150264279</v>
      </c>
      <c r="AZ267">
        <f t="shared" si="103"/>
        <v>-3.7975286828879823E-2</v>
      </c>
      <c r="BA267">
        <f t="shared" si="104"/>
        <v>2.0005451938887129</v>
      </c>
      <c r="BB267">
        <f t="shared" si="105"/>
        <v>0.29010322113771503</v>
      </c>
      <c r="BC267">
        <f t="shared" si="106"/>
        <v>-2.3698618292315038E-2</v>
      </c>
      <c r="BD267">
        <f t="shared" si="107"/>
        <v>38.794724462272796</v>
      </c>
      <c r="BE267">
        <f t="shared" si="108"/>
        <v>0.92734817403855152</v>
      </c>
      <c r="BF267">
        <f t="shared" si="109"/>
        <v>86.449703429261959</v>
      </c>
      <c r="BG267">
        <f t="shared" si="110"/>
        <v>412.78537269798369</v>
      </c>
      <c r="BH267">
        <f t="shared" si="111"/>
        <v>-1.3912741852411265E-3</v>
      </c>
    </row>
    <row r="268" spans="1:60" x14ac:dyDescent="0.25">
      <c r="A268" s="1">
        <v>89</v>
      </c>
      <c r="B268" s="1" t="s">
        <v>330</v>
      </c>
      <c r="C268" s="1">
        <v>9386.9999996647239</v>
      </c>
      <c r="D268" s="1">
        <v>1</v>
      </c>
      <c r="E268">
        <f t="shared" si="84"/>
        <v>-0.68001966815719839</v>
      </c>
      <c r="F268">
        <f t="shared" si="85"/>
        <v>-2.9888048515141184E-2</v>
      </c>
      <c r="G268">
        <f t="shared" si="86"/>
        <v>374.4582950757279</v>
      </c>
      <c r="H268">
        <f t="shared" si="87"/>
        <v>-9.2453444773362745E-2</v>
      </c>
      <c r="I268">
        <f t="shared" si="88"/>
        <v>0.30448345283525158</v>
      </c>
      <c r="J268">
        <f t="shared" si="89"/>
        <v>19.696109692235119</v>
      </c>
      <c r="K268" s="1">
        <v>20.989999771118164</v>
      </c>
      <c r="L268">
        <f t="shared" si="90"/>
        <v>2</v>
      </c>
      <c r="M268" s="1">
        <v>0.5</v>
      </c>
      <c r="N268">
        <f t="shared" si="91"/>
        <v>3.6</v>
      </c>
      <c r="O268" s="1">
        <v>20.072803497314453</v>
      </c>
      <c r="P268" s="1">
        <v>19.620220184326172</v>
      </c>
      <c r="Q268" s="1">
        <v>20.075105667114258</v>
      </c>
      <c r="R268" s="1">
        <v>410.02310180664063</v>
      </c>
      <c r="S268" s="1">
        <v>412.53677368164063</v>
      </c>
      <c r="T268" s="1">
        <v>20.023273468017578</v>
      </c>
      <c r="U268" s="1">
        <v>19.706048965454102</v>
      </c>
      <c r="V268" s="1">
        <v>86.205375671386719</v>
      </c>
      <c r="W268" s="1">
        <v>84.794967651367188</v>
      </c>
      <c r="X268" s="1">
        <v>599.68768310546875</v>
      </c>
      <c r="Y268" s="1">
        <v>0.10335468500852585</v>
      </c>
      <c r="Z268" s="1">
        <v>0.10879440605640411</v>
      </c>
      <c r="AA268" s="1">
        <v>101.40704345703125</v>
      </c>
      <c r="AB268" s="1">
        <v>-4.6704888343811035E-2</v>
      </c>
      <c r="AC268" s="1">
        <v>0.26961398124694824</v>
      </c>
      <c r="AD268" s="1">
        <v>1.243762020021677E-2</v>
      </c>
      <c r="AE268" s="1">
        <v>8.530409075319767E-3</v>
      </c>
      <c r="AF268" s="1">
        <v>1.917964406311512E-2</v>
      </c>
      <c r="AG268" s="1">
        <v>8.8044330477714539E-3</v>
      </c>
      <c r="AH268" s="1">
        <v>1</v>
      </c>
      <c r="AI268" s="1">
        <v>0</v>
      </c>
      <c r="AJ268" s="1">
        <v>2</v>
      </c>
      <c r="AK268" s="1">
        <v>0</v>
      </c>
      <c r="AL268" s="1">
        <v>1</v>
      </c>
      <c r="AM268" s="1">
        <v>0.18999999761581421</v>
      </c>
      <c r="AN268" s="1">
        <v>111115</v>
      </c>
      <c r="AO268">
        <f t="shared" si="92"/>
        <v>0.28570161488549767</v>
      </c>
      <c r="AP268">
        <f t="shared" si="93"/>
        <v>-9.2453444773362743E-5</v>
      </c>
      <c r="AQ268">
        <f t="shared" si="94"/>
        <v>292.77022018432615</v>
      </c>
      <c r="AR268">
        <f t="shared" si="95"/>
        <v>293.22280349731443</v>
      </c>
      <c r="AS268">
        <f t="shared" si="96"/>
        <v>2.0670936891330705E-2</v>
      </c>
      <c r="AT268">
        <f t="shared" si="97"/>
        <v>7.58895079089454E-2</v>
      </c>
      <c r="AU268">
        <f t="shared" si="98"/>
        <v>2.3028156166414413</v>
      </c>
      <c r="AV268">
        <f t="shared" si="99"/>
        <v>22.708635792317555</v>
      </c>
      <c r="AW268">
        <f t="shared" si="100"/>
        <v>3.0025868268634532</v>
      </c>
      <c r="AX268">
        <f t="shared" si="101"/>
        <v>19.620220184326172</v>
      </c>
      <c r="AY268">
        <f t="shared" si="102"/>
        <v>2.2919906612011709</v>
      </c>
      <c r="AZ268">
        <f t="shared" si="103"/>
        <v>-3.013826348211775E-2</v>
      </c>
      <c r="BA268">
        <f t="shared" si="104"/>
        <v>1.9983321638061897</v>
      </c>
      <c r="BB268">
        <f t="shared" si="105"/>
        <v>0.29365849739498118</v>
      </c>
      <c r="BC268">
        <f t="shared" si="106"/>
        <v>-1.8813773473845996E-2</v>
      </c>
      <c r="BD268">
        <f t="shared" si="107"/>
        <v>37.97270860159017</v>
      </c>
      <c r="BE268">
        <f t="shared" si="108"/>
        <v>0.9076967653911544</v>
      </c>
      <c r="BF268">
        <f t="shared" si="109"/>
        <v>86.378200208633586</v>
      </c>
      <c r="BG268">
        <f t="shared" si="110"/>
        <v>412.79178105719956</v>
      </c>
      <c r="BH268">
        <f t="shared" si="111"/>
        <v>-1.422966195970645E-3</v>
      </c>
    </row>
    <row r="269" spans="1:60" x14ac:dyDescent="0.25">
      <c r="A269" s="1">
        <v>90</v>
      </c>
      <c r="B269" s="1" t="s">
        <v>331</v>
      </c>
      <c r="C269" s="1">
        <v>9391.9999995529652</v>
      </c>
      <c r="D269" s="1">
        <v>1</v>
      </c>
      <c r="E269">
        <f t="shared" si="84"/>
        <v>-0.68542402199044139</v>
      </c>
      <c r="F269">
        <f t="shared" si="85"/>
        <v>-2.4576137394782812E-2</v>
      </c>
      <c r="G269">
        <f t="shared" si="86"/>
        <v>366.26847079947436</v>
      </c>
      <c r="H269">
        <f t="shared" si="87"/>
        <v>-7.6185673159538919E-2</v>
      </c>
      <c r="I269">
        <f t="shared" si="88"/>
        <v>0.30559672342920208</v>
      </c>
      <c r="J269">
        <f t="shared" si="89"/>
        <v>19.692244245454255</v>
      </c>
      <c r="K269" s="1">
        <v>20.989999771118164</v>
      </c>
      <c r="L269">
        <f t="shared" si="90"/>
        <v>2</v>
      </c>
      <c r="M269" s="1">
        <v>0.5</v>
      </c>
      <c r="N269">
        <f t="shared" si="91"/>
        <v>3.6</v>
      </c>
      <c r="O269" s="1">
        <v>20.073482513427734</v>
      </c>
      <c r="P269" s="1">
        <v>19.622591018676758</v>
      </c>
      <c r="Q269" s="1">
        <v>20.063823699951172</v>
      </c>
      <c r="R269" s="1">
        <v>410.04229736328125</v>
      </c>
      <c r="S269" s="1">
        <v>412.551513671875</v>
      </c>
      <c r="T269" s="1">
        <v>19.951032638549805</v>
      </c>
      <c r="U269" s="1">
        <v>19.689609527587891</v>
      </c>
      <c r="V269" s="1">
        <v>85.895698547363281</v>
      </c>
      <c r="W269" s="1">
        <v>84.718490600585938</v>
      </c>
      <c r="X269" s="1">
        <v>599.660400390625</v>
      </c>
      <c r="Y269" s="1">
        <v>8.2502827048301697E-2</v>
      </c>
      <c r="Z269" s="1">
        <v>8.6845085024833679E-2</v>
      </c>
      <c r="AA269" s="1">
        <v>101.40711212158203</v>
      </c>
      <c r="AB269" s="1">
        <v>-4.6704888343811035E-2</v>
      </c>
      <c r="AC269" s="1">
        <v>0.26961398124694824</v>
      </c>
      <c r="AD269" s="1">
        <v>1.243762020021677E-2</v>
      </c>
      <c r="AE269" s="1">
        <v>8.530409075319767E-3</v>
      </c>
      <c r="AF269" s="1">
        <v>1.917964406311512E-2</v>
      </c>
      <c r="AG269" s="1">
        <v>8.8044330477714539E-3</v>
      </c>
      <c r="AH269" s="1">
        <v>1</v>
      </c>
      <c r="AI269" s="1">
        <v>0</v>
      </c>
      <c r="AJ269" s="1">
        <v>2</v>
      </c>
      <c r="AK269" s="1">
        <v>0</v>
      </c>
      <c r="AL269" s="1">
        <v>1</v>
      </c>
      <c r="AM269" s="1">
        <v>0.18999999761581421</v>
      </c>
      <c r="AN269" s="1">
        <v>111115</v>
      </c>
      <c r="AO269">
        <f t="shared" si="92"/>
        <v>0.28568861692687869</v>
      </c>
      <c r="AP269">
        <f t="shared" si="93"/>
        <v>-7.6185673159538924E-5</v>
      </c>
      <c r="AQ269">
        <f t="shared" si="94"/>
        <v>292.77259101867674</v>
      </c>
      <c r="AR269">
        <f t="shared" si="95"/>
        <v>293.22348251342771</v>
      </c>
      <c r="AS269">
        <f t="shared" si="96"/>
        <v>1.6500565947663581E-2</v>
      </c>
      <c r="AT269">
        <f t="shared" si="97"/>
        <v>6.9653226777495303E-2</v>
      </c>
      <c r="AU269">
        <f t="shared" si="98"/>
        <v>2.302263164423477</v>
      </c>
      <c r="AV269">
        <f t="shared" si="99"/>
        <v>22.703172551281998</v>
      </c>
      <c r="AW269">
        <f t="shared" si="100"/>
        <v>3.0135630236941076</v>
      </c>
      <c r="AX269">
        <f t="shared" si="101"/>
        <v>19.622591018676758</v>
      </c>
      <c r="AY269">
        <f t="shared" si="102"/>
        <v>2.2923281633239005</v>
      </c>
      <c r="AZ269">
        <f t="shared" si="103"/>
        <v>-2.4745064647174967E-2</v>
      </c>
      <c r="BA269">
        <f t="shared" si="104"/>
        <v>1.9966664409942749</v>
      </c>
      <c r="BB269">
        <f t="shared" si="105"/>
        <v>0.29566172232962562</v>
      </c>
      <c r="BC269">
        <f t="shared" si="106"/>
        <v>-1.5450399109570825E-2</v>
      </c>
      <c r="BD269">
        <f t="shared" si="107"/>
        <v>37.142227884962693</v>
      </c>
      <c r="BE269">
        <f t="shared" si="108"/>
        <v>0.88781269407918817</v>
      </c>
      <c r="BF269">
        <f t="shared" si="109"/>
        <v>86.345583908758243</v>
      </c>
      <c r="BG269">
        <f t="shared" si="110"/>
        <v>412.80854768012142</v>
      </c>
      <c r="BH269">
        <f t="shared" si="111"/>
        <v>-1.4336751924457342E-3</v>
      </c>
    </row>
    <row r="270" spans="1:60" x14ac:dyDescent="0.25">
      <c r="A270" s="1">
        <v>91</v>
      </c>
      <c r="B270" s="1" t="s">
        <v>332</v>
      </c>
      <c r="C270" s="1">
        <v>9396.9999994412065</v>
      </c>
      <c r="D270" s="1">
        <v>1</v>
      </c>
      <c r="E270">
        <f t="shared" si="84"/>
        <v>-0.68379398857016649</v>
      </c>
      <c r="F270">
        <f t="shared" si="85"/>
        <v>-1.9985714408381285E-2</v>
      </c>
      <c r="G270">
        <f t="shared" si="86"/>
        <v>356.17151270420942</v>
      </c>
      <c r="H270">
        <f t="shared" si="87"/>
        <v>-6.2157100036291477E-2</v>
      </c>
      <c r="I270">
        <f t="shared" si="88"/>
        <v>0.30698834925040552</v>
      </c>
      <c r="J270">
        <f t="shared" si="89"/>
        <v>19.689931308066463</v>
      </c>
      <c r="K270" s="1">
        <v>20.989999771118164</v>
      </c>
      <c r="L270">
        <f t="shared" si="90"/>
        <v>2</v>
      </c>
      <c r="M270" s="1">
        <v>0.5</v>
      </c>
      <c r="N270">
        <f t="shared" si="91"/>
        <v>3.6</v>
      </c>
      <c r="O270" s="1">
        <v>20.072534561157227</v>
      </c>
      <c r="P270" s="1">
        <v>19.625875473022461</v>
      </c>
      <c r="Q270" s="1">
        <v>20.058822631835938</v>
      </c>
      <c r="R270" s="1">
        <v>410.07418823242188</v>
      </c>
      <c r="S270" s="1">
        <v>412.55746459960938</v>
      </c>
      <c r="T270" s="1">
        <v>19.885913848876953</v>
      </c>
      <c r="U270" s="1">
        <v>19.672622680664063</v>
      </c>
      <c r="V270" s="1">
        <v>85.608200073242188</v>
      </c>
      <c r="W270" s="1">
        <v>84.646766662597656</v>
      </c>
      <c r="X270" s="1">
        <v>599.65496826171875</v>
      </c>
      <c r="Y270" s="1">
        <v>8.4688849747180939E-2</v>
      </c>
      <c r="Z270" s="1">
        <v>8.9146159589290619E-2</v>
      </c>
      <c r="AA270" s="1">
        <v>101.40713500976563</v>
      </c>
      <c r="AB270" s="1">
        <v>-4.6704888343811035E-2</v>
      </c>
      <c r="AC270" s="1">
        <v>0.26961398124694824</v>
      </c>
      <c r="AD270" s="1">
        <v>1.243762020021677E-2</v>
      </c>
      <c r="AE270" s="1">
        <v>8.530409075319767E-3</v>
      </c>
      <c r="AF270" s="1">
        <v>1.917964406311512E-2</v>
      </c>
      <c r="AG270" s="1">
        <v>8.8044330477714539E-3</v>
      </c>
      <c r="AH270" s="1">
        <v>1</v>
      </c>
      <c r="AI270" s="1">
        <v>0</v>
      </c>
      <c r="AJ270" s="1">
        <v>2</v>
      </c>
      <c r="AK270" s="1">
        <v>0</v>
      </c>
      <c r="AL270" s="1">
        <v>1</v>
      </c>
      <c r="AM270" s="1">
        <v>0.18999999761581421</v>
      </c>
      <c r="AN270" s="1">
        <v>111115</v>
      </c>
      <c r="AO270">
        <f t="shared" si="92"/>
        <v>0.2856860289664378</v>
      </c>
      <c r="AP270">
        <f t="shared" si="93"/>
        <v>-6.2157100036291474E-5</v>
      </c>
      <c r="AQ270">
        <f t="shared" si="94"/>
        <v>292.77587547302244</v>
      </c>
      <c r="AR270">
        <f t="shared" si="95"/>
        <v>293.2225345611572</v>
      </c>
      <c r="AS270">
        <f t="shared" si="96"/>
        <v>1.6937770109424211E-2</v>
      </c>
      <c r="AT270">
        <f t="shared" si="97"/>
        <v>6.4055835044001974E-2</v>
      </c>
      <c r="AU270">
        <f t="shared" si="98"/>
        <v>2.3019326534246836</v>
      </c>
      <c r="AV270">
        <f t="shared" si="99"/>
        <v>22.699908179074427</v>
      </c>
      <c r="AW270">
        <f t="shared" si="100"/>
        <v>3.0272854984103645</v>
      </c>
      <c r="AX270">
        <f t="shared" si="101"/>
        <v>19.625875473022461</v>
      </c>
      <c r="AY270">
        <f t="shared" si="102"/>
        <v>2.2927957965589019</v>
      </c>
      <c r="AZ270">
        <f t="shared" si="103"/>
        <v>-2.0097286248197944E-2</v>
      </c>
      <c r="BA270">
        <f t="shared" si="104"/>
        <v>1.994944304174278</v>
      </c>
      <c r="BB270">
        <f t="shared" si="105"/>
        <v>0.29785149238462383</v>
      </c>
      <c r="BC270">
        <f t="shared" si="106"/>
        <v>-1.2550731995347147E-2</v>
      </c>
      <c r="BD270">
        <f t="shared" si="107"/>
        <v>36.118332675428221</v>
      </c>
      <c r="BE270">
        <f t="shared" si="108"/>
        <v>0.8633258231065507</v>
      </c>
      <c r="BF270">
        <f t="shared" si="109"/>
        <v>86.2991671975294</v>
      </c>
      <c r="BG270">
        <f t="shared" si="110"/>
        <v>412.81388734532317</v>
      </c>
      <c r="BH270">
        <f t="shared" si="111"/>
        <v>-1.4294783571299555E-3</v>
      </c>
    </row>
    <row r="271" spans="1:60" x14ac:dyDescent="0.25">
      <c r="A271" s="1">
        <v>92</v>
      </c>
      <c r="B271" s="1" t="s">
        <v>333</v>
      </c>
      <c r="C271" s="1">
        <v>9402.4999993182719</v>
      </c>
      <c r="D271" s="1">
        <v>1</v>
      </c>
      <c r="E271">
        <f t="shared" si="84"/>
        <v>-0.68969216392517463</v>
      </c>
      <c r="F271">
        <f t="shared" si="85"/>
        <v>-1.6020999672308352E-2</v>
      </c>
      <c r="G271">
        <f t="shared" si="86"/>
        <v>342.06577281609327</v>
      </c>
      <c r="H271">
        <f t="shared" si="87"/>
        <v>-5.005326337027316E-2</v>
      </c>
      <c r="I271">
        <f t="shared" si="88"/>
        <v>0.30873218239968958</v>
      </c>
      <c r="J271">
        <f t="shared" si="89"/>
        <v>19.688159114442929</v>
      </c>
      <c r="K271" s="1">
        <v>20.989999771118164</v>
      </c>
      <c r="L271">
        <f t="shared" si="90"/>
        <v>2</v>
      </c>
      <c r="M271" s="1">
        <v>0.5</v>
      </c>
      <c r="N271">
        <f t="shared" si="91"/>
        <v>3.6</v>
      </c>
      <c r="O271" s="1">
        <v>20.072206497192383</v>
      </c>
      <c r="P271" s="1">
        <v>19.628936767578125</v>
      </c>
      <c r="Q271" s="1">
        <v>20.061788558959961</v>
      </c>
      <c r="R271" s="1">
        <v>410.07464599609375</v>
      </c>
      <c r="S271" s="1">
        <v>412.56103515625</v>
      </c>
      <c r="T271" s="1">
        <v>19.824567794799805</v>
      </c>
      <c r="U271" s="1">
        <v>19.652811050415039</v>
      </c>
      <c r="V271" s="1">
        <v>85.340385437011719</v>
      </c>
      <c r="W271" s="1">
        <v>84.565872192382813</v>
      </c>
      <c r="X271" s="1">
        <v>599.6680908203125</v>
      </c>
      <c r="Y271" s="1">
        <v>6.985202431678772E-2</v>
      </c>
      <c r="Z271" s="1">
        <v>7.352844625711441E-2</v>
      </c>
      <c r="AA271" s="1">
        <v>101.40774536132813</v>
      </c>
      <c r="AB271" s="1">
        <v>-4.6704888343811035E-2</v>
      </c>
      <c r="AC271" s="1">
        <v>0.26961398124694824</v>
      </c>
      <c r="AD271" s="1">
        <v>1.243762020021677E-2</v>
      </c>
      <c r="AE271" s="1">
        <v>8.530409075319767E-3</v>
      </c>
      <c r="AF271" s="1">
        <v>1.917964406311512E-2</v>
      </c>
      <c r="AG271" s="1">
        <v>8.8044330477714539E-3</v>
      </c>
      <c r="AH271" s="1">
        <v>1</v>
      </c>
      <c r="AI271" s="1">
        <v>0</v>
      </c>
      <c r="AJ271" s="1">
        <v>2</v>
      </c>
      <c r="AK271" s="1">
        <v>0</v>
      </c>
      <c r="AL271" s="1">
        <v>1</v>
      </c>
      <c r="AM271" s="1">
        <v>0.18999999761581421</v>
      </c>
      <c r="AN271" s="1">
        <v>111115</v>
      </c>
      <c r="AO271">
        <f t="shared" si="92"/>
        <v>0.28569228078098607</v>
      </c>
      <c r="AP271">
        <f t="shared" si="93"/>
        <v>-5.0053263370273158E-5</v>
      </c>
      <c r="AQ271">
        <f t="shared" si="94"/>
        <v>292.7789367675781</v>
      </c>
      <c r="AR271">
        <f t="shared" si="95"/>
        <v>293.22220649719236</v>
      </c>
      <c r="AS271">
        <f t="shared" si="96"/>
        <v>1.3970404613546261E-2</v>
      </c>
      <c r="AT271">
        <f t="shared" si="97"/>
        <v>5.9222346864802995E-2</v>
      </c>
      <c r="AU271">
        <f t="shared" si="98"/>
        <v>2.3016794410344734</v>
      </c>
      <c r="AV271">
        <f t="shared" si="99"/>
        <v>22.697274580292753</v>
      </c>
      <c r="AW271">
        <f t="shared" si="100"/>
        <v>3.0444635298777136</v>
      </c>
      <c r="AX271">
        <f t="shared" si="101"/>
        <v>19.628936767578125</v>
      </c>
      <c r="AY271">
        <f t="shared" si="102"/>
        <v>2.293231732081626</v>
      </c>
      <c r="AZ271">
        <f t="shared" si="103"/>
        <v>-1.6092616283476174E-2</v>
      </c>
      <c r="BA271">
        <f t="shared" si="104"/>
        <v>1.9929472586347838</v>
      </c>
      <c r="BB271">
        <f t="shared" si="105"/>
        <v>0.30028447344684217</v>
      </c>
      <c r="BC271">
        <f t="shared" si="106"/>
        <v>-1.0051426260235323E-2</v>
      </c>
      <c r="BD271">
        <f t="shared" si="107"/>
        <v>34.68811878656031</v>
      </c>
      <c r="BE271">
        <f t="shared" si="108"/>
        <v>0.82912767728184045</v>
      </c>
      <c r="BF271">
        <f t="shared" si="109"/>
        <v>86.23522633211617</v>
      </c>
      <c r="BG271">
        <f t="shared" si="110"/>
        <v>412.81966971772192</v>
      </c>
      <c r="BH271">
        <f t="shared" si="111"/>
        <v>-1.4407201065841358E-3</v>
      </c>
    </row>
    <row r="272" spans="1:60" x14ac:dyDescent="0.25">
      <c r="A272" s="1" t="s">
        <v>9</v>
      </c>
      <c r="B272" s="1" t="s">
        <v>334</v>
      </c>
    </row>
    <row r="273" spans="1:60" x14ac:dyDescent="0.25">
      <c r="A273" s="1" t="s">
        <v>9</v>
      </c>
      <c r="B273" s="1" t="s">
        <v>335</v>
      </c>
    </row>
    <row r="274" spans="1:60" x14ac:dyDescent="0.25">
      <c r="A274" s="1" t="s">
        <v>9</v>
      </c>
      <c r="B274" s="1" t="s">
        <v>336</v>
      </c>
    </row>
    <row r="275" spans="1:60" x14ac:dyDescent="0.25">
      <c r="A275" s="1" t="s">
        <v>9</v>
      </c>
      <c r="B275" s="1" t="s">
        <v>337</v>
      </c>
    </row>
    <row r="276" spans="1:60" x14ac:dyDescent="0.25">
      <c r="A276" s="1" t="s">
        <v>9</v>
      </c>
      <c r="B276" s="1" t="s">
        <v>338</v>
      </c>
    </row>
    <row r="277" spans="1:60" x14ac:dyDescent="0.25">
      <c r="A277" s="1" t="s">
        <v>9</v>
      </c>
      <c r="B277" s="1" t="s">
        <v>339</v>
      </c>
    </row>
    <row r="278" spans="1:60" x14ac:dyDescent="0.25">
      <c r="A278" s="1" t="s">
        <v>9</v>
      </c>
      <c r="B278" s="1" t="s">
        <v>340</v>
      </c>
    </row>
    <row r="279" spans="1:60" x14ac:dyDescent="0.25">
      <c r="A279" s="1" t="s">
        <v>9</v>
      </c>
      <c r="B279" s="1" t="s">
        <v>341</v>
      </c>
    </row>
    <row r="280" spans="1:60" x14ac:dyDescent="0.25">
      <c r="A280" s="1" t="s">
        <v>9</v>
      </c>
      <c r="B280" s="1" t="s">
        <v>342</v>
      </c>
    </row>
    <row r="281" spans="1:60" x14ac:dyDescent="0.25">
      <c r="A281" s="1">
        <v>93</v>
      </c>
      <c r="B281" s="1" t="s">
        <v>343</v>
      </c>
      <c r="C281" s="1">
        <v>9700.4999998994172</v>
      </c>
      <c r="D281" s="1">
        <v>1</v>
      </c>
      <c r="E281">
        <f t="shared" ref="E281:E286" si="112">(R281-S281*(1000-T281)/(1000-U281))*AO281</f>
        <v>-1.5511107751197983</v>
      </c>
      <c r="F281">
        <f t="shared" ref="F281:F286" si="113">IF(AZ281&lt;&gt;0,1/(1/AZ281-1/N281),0)</f>
        <v>2.5170864954717972E-2</v>
      </c>
      <c r="G281">
        <f t="shared" ref="G281:G286" si="114">((BC281-AP281/2)*S281-E281)/(BC281+AP281/2)</f>
        <v>507.88581806398469</v>
      </c>
      <c r="H281">
        <f t="shared" ref="H281:H286" si="115">AP281*1000</f>
        <v>0.10880756129616334</v>
      </c>
      <c r="I281">
        <f t="shared" ref="I281:I286" si="116">(AU281-BA281)</f>
        <v>0.43225007710477081</v>
      </c>
      <c r="J281">
        <f t="shared" ref="J281:J286" si="117">(P281+AT281*D281)</f>
        <v>19.897737282701943</v>
      </c>
      <c r="K281" s="1">
        <v>7.7399997711181641</v>
      </c>
      <c r="L281">
        <f t="shared" ref="L281:L286" si="118">(K281*AI281+AJ281)</f>
        <v>2</v>
      </c>
      <c r="M281" s="1">
        <v>0.5</v>
      </c>
      <c r="N281">
        <f t="shared" ref="N281:N286" si="119">L281*(M281+1)*(M281+1)/(M281*M281+1)</f>
        <v>3.6</v>
      </c>
      <c r="O281" s="1">
        <v>20.172065734863281</v>
      </c>
      <c r="P281" s="1">
        <v>19.914480209350586</v>
      </c>
      <c r="Q281" s="1">
        <v>20.039873123168945</v>
      </c>
      <c r="R281" s="1">
        <v>409.95675659179688</v>
      </c>
      <c r="S281" s="1">
        <v>411.89816284179688</v>
      </c>
      <c r="T281" s="1">
        <v>18.592714309692383</v>
      </c>
      <c r="U281" s="1">
        <v>18.730325698852539</v>
      </c>
      <c r="V281" s="1">
        <v>79.513275146484375</v>
      </c>
      <c r="W281" s="1">
        <v>80.091728210449219</v>
      </c>
      <c r="X281" s="1">
        <v>600.529052734375</v>
      </c>
      <c r="Y281" s="1">
        <v>6.9791734218597412E-2</v>
      </c>
      <c r="Z281" s="1">
        <v>7.3464982211589813E-2</v>
      </c>
      <c r="AA281" s="1">
        <v>101.41542053222656</v>
      </c>
      <c r="AB281" s="1">
        <v>-0.79294967651367188</v>
      </c>
      <c r="AC281" s="1">
        <v>0.15319152176380157</v>
      </c>
      <c r="AD281" s="1">
        <v>3.6312796175479889E-2</v>
      </c>
      <c r="AE281" s="1">
        <v>2.9027403797954321E-3</v>
      </c>
      <c r="AF281" s="1">
        <v>9.0075433254241943E-3</v>
      </c>
      <c r="AG281" s="1">
        <v>2.3544109426438808E-3</v>
      </c>
      <c r="AH281" s="1">
        <v>0.66666668653488159</v>
      </c>
      <c r="AI281" s="1">
        <v>0</v>
      </c>
      <c r="AJ281" s="1">
        <v>2</v>
      </c>
      <c r="AK281" s="1">
        <v>0</v>
      </c>
      <c r="AL281" s="1">
        <v>1</v>
      </c>
      <c r="AM281" s="1">
        <v>0.18999999761581421</v>
      </c>
      <c r="AN281" s="1">
        <v>111115</v>
      </c>
      <c r="AO281">
        <f t="shared" ref="AO281:AO286" si="120">X281*0.000001/(K281*0.0001)</f>
        <v>0.77587735205787889</v>
      </c>
      <c r="AP281">
        <f t="shared" ref="AP281:AP286" si="121">(U281-T281)/(1000-U281)*AO281</f>
        <v>1.0880756129616335E-4</v>
      </c>
      <c r="AQ281">
        <f t="shared" ref="AQ281:AQ286" si="122">(P281+273.15)</f>
        <v>293.06448020935056</v>
      </c>
      <c r="AR281">
        <f t="shared" ref="AR281:AR286" si="123">(O281+273.15)</f>
        <v>293.32206573486326</v>
      </c>
      <c r="AS281">
        <f t="shared" ref="AS281:AS286" si="124">(Y281*AK281+Z281*AL281)*AM281</f>
        <v>1.3958346445047898E-2</v>
      </c>
      <c r="AT281">
        <f t="shared" ref="AT281:AT286" si="125">((AS281+0.00000010773*(AR281^4-AQ281^4))-AP281*44100)/(L281*0.92*2*29.3+0.00000043092*AQ281^3)</f>
        <v>-1.674292664864438E-2</v>
      </c>
      <c r="AU281">
        <f t="shared" ref="AU281:AU286" si="126">0.61365*EXP(17.502*J281/(240.97+J281))</f>
        <v>2.3317939345594714</v>
      </c>
      <c r="AV281">
        <f t="shared" ref="AV281:AV286" si="127">AU281*1000/AA281</f>
        <v>22.992498796753519</v>
      </c>
      <c r="AW281">
        <f t="shared" ref="AW281:AW286" si="128">(AV281-U281)</f>
        <v>4.2621730979009804</v>
      </c>
      <c r="AX281">
        <f t="shared" ref="AX281:AX286" si="129">IF(D281,P281,(O281+P281)/2)</f>
        <v>19.914480209350586</v>
      </c>
      <c r="AY281">
        <f t="shared" ref="AY281:AY286" si="130">0.61365*EXP(17.502*AX281/(240.97+AX281))</f>
        <v>2.334214567325219</v>
      </c>
      <c r="AZ281">
        <f t="shared" ref="AZ281:AZ286" si="131">IF(AW281&lt;&gt;0,(1000-(AV281+U281)/2)/AW281*AP281,0)</f>
        <v>2.4996094587700645E-2</v>
      </c>
      <c r="BA281">
        <f t="shared" ref="BA281:BA286" si="132">U281*AA281/1000</f>
        <v>1.8995438574547006</v>
      </c>
      <c r="BB281">
        <f t="shared" ref="BB281:BB286" si="133">(AY281-BA281)</f>
        <v>0.43467070987051848</v>
      </c>
      <c r="BC281">
        <f t="shared" ref="BC281:BC286" si="134">1/(1.6/F281+1.37/N281)</f>
        <v>1.5638167696714438E-2</v>
      </c>
      <c r="BD281">
        <f t="shared" ref="BD281:BD286" si="135">G281*AA281*0.001</f>
        <v>51.507453821312922</v>
      </c>
      <c r="BE281">
        <f t="shared" ref="BE281:BE286" si="136">G281/S281</f>
        <v>1.233037347289784</v>
      </c>
      <c r="BF281">
        <f t="shared" ref="BF281:BF286" si="137">(1-AP281*AA281/AU281/F281)*100</f>
        <v>81.199267747600899</v>
      </c>
      <c r="BG281">
        <f t="shared" ref="BG281:BG286" si="138">(S281-E281/(N281/1.35))</f>
        <v>412.47982938246679</v>
      </c>
      <c r="BH281">
        <f t="shared" ref="BH281:BH286" si="139">E281*BF281/100/BG281</f>
        <v>-3.0534598339924295E-3</v>
      </c>
    </row>
    <row r="282" spans="1:60" x14ac:dyDescent="0.25">
      <c r="A282" s="1">
        <v>94</v>
      </c>
      <c r="B282" s="1" t="s">
        <v>344</v>
      </c>
      <c r="C282" s="1">
        <v>9705.4999997876585</v>
      </c>
      <c r="D282" s="1">
        <v>1</v>
      </c>
      <c r="E282">
        <f t="shared" si="112"/>
        <v>-1.5272966533965071</v>
      </c>
      <c r="F282">
        <f t="shared" si="113"/>
        <v>2.8596964975642767E-2</v>
      </c>
      <c r="G282">
        <f t="shared" si="114"/>
        <v>494.78365272961662</v>
      </c>
      <c r="H282">
        <f t="shared" si="115"/>
        <v>0.12285198004079614</v>
      </c>
      <c r="I282">
        <f t="shared" si="116"/>
        <v>0.42998646405297403</v>
      </c>
      <c r="J282">
        <f t="shared" si="117"/>
        <v>19.878495242625029</v>
      </c>
      <c r="K282" s="1">
        <v>7.7399997711181641</v>
      </c>
      <c r="L282">
        <f t="shared" si="118"/>
        <v>2</v>
      </c>
      <c r="M282" s="1">
        <v>0.5</v>
      </c>
      <c r="N282">
        <f t="shared" si="119"/>
        <v>3.6</v>
      </c>
      <c r="O282" s="1">
        <v>20.167728424072266</v>
      </c>
      <c r="P282" s="1">
        <v>19.899410247802734</v>
      </c>
      <c r="Q282" s="1">
        <v>20.025156021118164</v>
      </c>
      <c r="R282" s="1">
        <v>409.98416137695313</v>
      </c>
      <c r="S282" s="1">
        <v>411.88742065429688</v>
      </c>
      <c r="T282" s="1">
        <v>18.569826126098633</v>
      </c>
      <c r="U282" s="1">
        <v>18.725200653076172</v>
      </c>
      <c r="V282" s="1">
        <v>79.436492919921875</v>
      </c>
      <c r="W282" s="1">
        <v>80.090919494628906</v>
      </c>
      <c r="X282" s="1">
        <v>600.5289306640625</v>
      </c>
      <c r="Y282" s="1">
        <v>0.10987427085638046</v>
      </c>
      <c r="Z282" s="1">
        <v>0.11565712839365005</v>
      </c>
      <c r="AA282" s="1">
        <v>101.41564178466797</v>
      </c>
      <c r="AB282" s="1">
        <v>-0.79294967651367188</v>
      </c>
      <c r="AC282" s="1">
        <v>0.15319152176380157</v>
      </c>
      <c r="AD282" s="1">
        <v>3.6312796175479889E-2</v>
      </c>
      <c r="AE282" s="1">
        <v>2.9027403797954321E-3</v>
      </c>
      <c r="AF282" s="1">
        <v>9.0075433254241943E-3</v>
      </c>
      <c r="AG282" s="1">
        <v>2.3544109426438808E-3</v>
      </c>
      <c r="AH282" s="1">
        <v>1</v>
      </c>
      <c r="AI282" s="1">
        <v>0</v>
      </c>
      <c r="AJ282" s="1">
        <v>2</v>
      </c>
      <c r="AK282" s="1">
        <v>0</v>
      </c>
      <c r="AL282" s="1">
        <v>1</v>
      </c>
      <c r="AM282" s="1">
        <v>0.18999999761581421</v>
      </c>
      <c r="AN282" s="1">
        <v>111115</v>
      </c>
      <c r="AO282">
        <f t="shared" si="120"/>
        <v>0.77587719434429214</v>
      </c>
      <c r="AP282">
        <f t="shared" si="121"/>
        <v>1.2285198004079615E-4</v>
      </c>
      <c r="AQ282">
        <f t="shared" si="122"/>
        <v>293.04941024780271</v>
      </c>
      <c r="AR282">
        <f t="shared" si="123"/>
        <v>293.31772842407224</v>
      </c>
      <c r="AS282">
        <f t="shared" si="124"/>
        <v>2.1974854119045428E-2</v>
      </c>
      <c r="AT282">
        <f t="shared" si="125"/>
        <v>-2.0915005177706815E-2</v>
      </c>
      <c r="AU282">
        <f t="shared" si="126"/>
        <v>2.3290147058313777</v>
      </c>
      <c r="AV282">
        <f t="shared" si="127"/>
        <v>22.965044295400581</v>
      </c>
      <c r="AW282">
        <f t="shared" si="128"/>
        <v>4.2398436423244092</v>
      </c>
      <c r="AX282">
        <f t="shared" si="129"/>
        <v>19.899410247802734</v>
      </c>
      <c r="AY282">
        <f t="shared" si="130"/>
        <v>2.3320357069436484</v>
      </c>
      <c r="AZ282">
        <f t="shared" si="131"/>
        <v>2.8371592355395419E-2</v>
      </c>
      <c r="BA282">
        <f t="shared" si="132"/>
        <v>1.8990282417784037</v>
      </c>
      <c r="BB282">
        <f t="shared" si="133"/>
        <v>0.43300746516524469</v>
      </c>
      <c r="BC282">
        <f t="shared" si="134"/>
        <v>1.7752356750713825E-2</v>
      </c>
      <c r="BD282">
        <f t="shared" si="135"/>
        <v>50.178801686136353</v>
      </c>
      <c r="BE282">
        <f t="shared" si="136"/>
        <v>1.2012594410959099</v>
      </c>
      <c r="BF282">
        <f t="shared" si="137"/>
        <v>81.293396996735865</v>
      </c>
      <c r="BG282">
        <f t="shared" si="138"/>
        <v>412.46015689932057</v>
      </c>
      <c r="BH282">
        <f t="shared" si="139"/>
        <v>-3.0102091341311049E-3</v>
      </c>
    </row>
    <row r="283" spans="1:60" x14ac:dyDescent="0.25">
      <c r="A283" s="1">
        <v>95</v>
      </c>
      <c r="B283" s="1" t="s">
        <v>345</v>
      </c>
      <c r="C283" s="1">
        <v>9710.4999996758997</v>
      </c>
      <c r="D283" s="1">
        <v>1</v>
      </c>
      <c r="E283">
        <f t="shared" si="112"/>
        <v>-1.4814882370225022</v>
      </c>
      <c r="F283">
        <f t="shared" si="113"/>
        <v>3.1193365144820583E-2</v>
      </c>
      <c r="G283">
        <f t="shared" si="114"/>
        <v>485.33484785175818</v>
      </c>
      <c r="H283">
        <f t="shared" si="115"/>
        <v>0.13396899485379632</v>
      </c>
      <c r="I283">
        <f t="shared" si="116"/>
        <v>0.43017788659984935</v>
      </c>
      <c r="J283">
        <f t="shared" si="117"/>
        <v>19.876306633984719</v>
      </c>
      <c r="K283" s="1">
        <v>7.7399997711181641</v>
      </c>
      <c r="L283">
        <f t="shared" si="118"/>
        <v>2</v>
      </c>
      <c r="M283" s="1">
        <v>0.5</v>
      </c>
      <c r="N283">
        <f t="shared" si="119"/>
        <v>3.6</v>
      </c>
      <c r="O283" s="1">
        <v>20.164169311523438</v>
      </c>
      <c r="P283" s="1">
        <v>19.901880264282227</v>
      </c>
      <c r="Q283" s="1">
        <v>20.028232574462891</v>
      </c>
      <c r="R283" s="1">
        <v>410.04840087890625</v>
      </c>
      <c r="S283" s="1">
        <v>411.88671875</v>
      </c>
      <c r="T283" s="1">
        <v>18.55072021484375</v>
      </c>
      <c r="U283" s="1">
        <v>18.720155715942383</v>
      </c>
      <c r="V283" s="1">
        <v>79.375404357910156</v>
      </c>
      <c r="W283" s="1">
        <v>80.087478637695313</v>
      </c>
      <c r="X283" s="1">
        <v>600.52862548828125</v>
      </c>
      <c r="Y283" s="1">
        <v>0.12442556023597717</v>
      </c>
      <c r="Z283" s="1">
        <v>0.13097427785396576</v>
      </c>
      <c r="AA283" s="1">
        <v>101.41587066650391</v>
      </c>
      <c r="AB283" s="1">
        <v>-0.79294967651367188</v>
      </c>
      <c r="AC283" s="1">
        <v>0.15319152176380157</v>
      </c>
      <c r="AD283" s="1">
        <v>3.6312796175479889E-2</v>
      </c>
      <c r="AE283" s="1">
        <v>2.9027403797954321E-3</v>
      </c>
      <c r="AF283" s="1">
        <v>9.0075433254241943E-3</v>
      </c>
      <c r="AG283" s="1">
        <v>2.3544109426438808E-3</v>
      </c>
      <c r="AH283" s="1">
        <v>1</v>
      </c>
      <c r="AI283" s="1">
        <v>0</v>
      </c>
      <c r="AJ283" s="1">
        <v>2</v>
      </c>
      <c r="AK283" s="1">
        <v>0</v>
      </c>
      <c r="AL283" s="1">
        <v>1</v>
      </c>
      <c r="AM283" s="1">
        <v>0.18999999761581421</v>
      </c>
      <c r="AN283" s="1">
        <v>111115</v>
      </c>
      <c r="AO283">
        <f t="shared" si="120"/>
        <v>0.77587680006032533</v>
      </c>
      <c r="AP283">
        <f t="shared" si="121"/>
        <v>1.3396899485379631E-4</v>
      </c>
      <c r="AQ283">
        <f t="shared" si="122"/>
        <v>293.0518802642822</v>
      </c>
      <c r="AR283">
        <f t="shared" si="123"/>
        <v>293.31416931152341</v>
      </c>
      <c r="AS283">
        <f t="shared" si="124"/>
        <v>2.4885112479986482E-2</v>
      </c>
      <c r="AT283">
        <f t="shared" si="125"/>
        <v>-2.5573630297506325E-2</v>
      </c>
      <c r="AU283">
        <f t="shared" si="126"/>
        <v>2.3286987775446759</v>
      </c>
      <c r="AV283">
        <f t="shared" si="127"/>
        <v>22.961877290413177</v>
      </c>
      <c r="AW283">
        <f t="shared" si="128"/>
        <v>4.2417215744707946</v>
      </c>
      <c r="AX283">
        <f t="shared" si="129"/>
        <v>19.901880264282227</v>
      </c>
      <c r="AY283">
        <f t="shared" si="130"/>
        <v>2.3323927071925574</v>
      </c>
      <c r="AZ283">
        <f t="shared" si="131"/>
        <v>3.0925401990228481E-2</v>
      </c>
      <c r="BA283">
        <f t="shared" si="132"/>
        <v>1.8985208909448266</v>
      </c>
      <c r="BB283">
        <f t="shared" si="133"/>
        <v>0.43387181624773086</v>
      </c>
      <c r="BC283">
        <f t="shared" si="134"/>
        <v>1.935227375681494E-2</v>
      </c>
      <c r="BD283">
        <f t="shared" si="135"/>
        <v>49.220656159681262</v>
      </c>
      <c r="BE283">
        <f t="shared" si="136"/>
        <v>1.1783211882253928</v>
      </c>
      <c r="BF283">
        <f t="shared" si="137"/>
        <v>81.295992059525958</v>
      </c>
      <c r="BG283">
        <f t="shared" si="138"/>
        <v>412.44227683888346</v>
      </c>
      <c r="BH283">
        <f t="shared" si="139"/>
        <v>-2.9201433198447497E-3</v>
      </c>
    </row>
    <row r="284" spans="1:60" x14ac:dyDescent="0.25">
      <c r="A284" s="1">
        <v>96</v>
      </c>
      <c r="B284" s="1" t="s">
        <v>346</v>
      </c>
      <c r="C284" s="1">
        <v>9715.9999995529652</v>
      </c>
      <c r="D284" s="1">
        <v>1</v>
      </c>
      <c r="E284">
        <f t="shared" si="112"/>
        <v>-1.5705467493813778</v>
      </c>
      <c r="F284">
        <f t="shared" si="113"/>
        <v>3.265415434377357E-2</v>
      </c>
      <c r="G284">
        <f t="shared" si="114"/>
        <v>486.32930002106383</v>
      </c>
      <c r="H284">
        <f t="shared" si="115"/>
        <v>0.14133914113198057</v>
      </c>
      <c r="I284">
        <f t="shared" si="116"/>
        <v>0.43370887973036298</v>
      </c>
      <c r="J284">
        <f t="shared" si="117"/>
        <v>19.89826328342588</v>
      </c>
      <c r="K284" s="1">
        <v>7.7399997711181641</v>
      </c>
      <c r="L284">
        <f t="shared" si="118"/>
        <v>2</v>
      </c>
      <c r="M284" s="1">
        <v>0.5</v>
      </c>
      <c r="N284">
        <f t="shared" si="119"/>
        <v>3.6</v>
      </c>
      <c r="O284" s="1">
        <v>20.165327072143555</v>
      </c>
      <c r="P284" s="1">
        <v>19.92894172668457</v>
      </c>
      <c r="Q284" s="1">
        <v>20.056842803955078</v>
      </c>
      <c r="R284" s="1">
        <v>409.96267700195313</v>
      </c>
      <c r="S284" s="1">
        <v>411.91189575195313</v>
      </c>
      <c r="T284" s="1">
        <v>18.537857055664063</v>
      </c>
      <c r="U284" s="1">
        <v>18.716617584228516</v>
      </c>
      <c r="V284" s="1">
        <v>79.313697814941406</v>
      </c>
      <c r="W284" s="1">
        <v>80.069877624511719</v>
      </c>
      <c r="X284" s="1">
        <v>600.51824951171875</v>
      </c>
      <c r="Y284" s="1">
        <v>0.12483071535825729</v>
      </c>
      <c r="Z284" s="1">
        <v>0.13140076398849487</v>
      </c>
      <c r="AA284" s="1">
        <v>101.41581726074219</v>
      </c>
      <c r="AB284" s="1">
        <v>-0.79294967651367188</v>
      </c>
      <c r="AC284" s="1">
        <v>0.15319152176380157</v>
      </c>
      <c r="AD284" s="1">
        <v>3.6312796175479889E-2</v>
      </c>
      <c r="AE284" s="1">
        <v>2.9027403797954321E-3</v>
      </c>
      <c r="AF284" s="1">
        <v>9.0075433254241943E-3</v>
      </c>
      <c r="AG284" s="1">
        <v>2.3544109426438808E-3</v>
      </c>
      <c r="AH284" s="1">
        <v>1</v>
      </c>
      <c r="AI284" s="1">
        <v>0</v>
      </c>
      <c r="AJ284" s="1">
        <v>2</v>
      </c>
      <c r="AK284" s="1">
        <v>0</v>
      </c>
      <c r="AL284" s="1">
        <v>1</v>
      </c>
      <c r="AM284" s="1">
        <v>0.18999999761581421</v>
      </c>
      <c r="AN284" s="1">
        <v>111115</v>
      </c>
      <c r="AO284">
        <f t="shared" si="120"/>
        <v>0.77586339440545549</v>
      </c>
      <c r="AP284">
        <f t="shared" si="121"/>
        <v>1.4133914113198057E-4</v>
      </c>
      <c r="AQ284">
        <f t="shared" si="122"/>
        <v>293.07894172668455</v>
      </c>
      <c r="AR284">
        <f t="shared" si="123"/>
        <v>293.31532707214353</v>
      </c>
      <c r="AS284">
        <f t="shared" si="124"/>
        <v>2.4966144844530191E-2</v>
      </c>
      <c r="AT284">
        <f t="shared" si="125"/>
        <v>-3.0678443258689743E-2</v>
      </c>
      <c r="AU284">
        <f t="shared" si="126"/>
        <v>2.3318699483916761</v>
      </c>
      <c r="AV284">
        <f t="shared" si="127"/>
        <v>22.993158378799922</v>
      </c>
      <c r="AW284">
        <f t="shared" si="128"/>
        <v>4.2765407945714067</v>
      </c>
      <c r="AX284">
        <f t="shared" si="129"/>
        <v>19.92894172668457</v>
      </c>
      <c r="AY284">
        <f t="shared" si="130"/>
        <v>2.3363071341109936</v>
      </c>
      <c r="AZ284">
        <f t="shared" si="131"/>
        <v>3.2360624117497572E-2</v>
      </c>
      <c r="BA284">
        <f t="shared" si="132"/>
        <v>1.8981610686613131</v>
      </c>
      <c r="BB284">
        <f t="shared" si="133"/>
        <v>0.43814606544968049</v>
      </c>
      <c r="BC284">
        <f t="shared" si="134"/>
        <v>2.0251558685942701E-2</v>
      </c>
      <c r="BD284">
        <f t="shared" si="135"/>
        <v>49.32148341948087</v>
      </c>
      <c r="BE284">
        <f t="shared" si="136"/>
        <v>1.1806634016559787</v>
      </c>
      <c r="BF284">
        <f t="shared" si="137"/>
        <v>81.175416503894454</v>
      </c>
      <c r="BG284">
        <f t="shared" si="138"/>
        <v>412.50085078297116</v>
      </c>
      <c r="BH284">
        <f t="shared" si="139"/>
        <v>-3.0906551169017351E-3</v>
      </c>
    </row>
    <row r="285" spans="1:60" x14ac:dyDescent="0.25">
      <c r="A285" s="1">
        <v>97</v>
      </c>
      <c r="B285" s="1" t="s">
        <v>347</v>
      </c>
      <c r="C285" s="1">
        <v>9720.9999994412065</v>
      </c>
      <c r="D285" s="1">
        <v>1</v>
      </c>
      <c r="E285">
        <f t="shared" si="112"/>
        <v>-1.6180278335802334</v>
      </c>
      <c r="F285">
        <f t="shared" si="113"/>
        <v>3.3707263884014071E-2</v>
      </c>
      <c r="G285">
        <f t="shared" si="114"/>
        <v>486.19318885113307</v>
      </c>
      <c r="H285">
        <f t="shared" si="115"/>
        <v>0.1464344412741489</v>
      </c>
      <c r="I285">
        <f t="shared" si="116"/>
        <v>0.43542978887099659</v>
      </c>
      <c r="J285">
        <f t="shared" si="117"/>
        <v>19.908468627569412</v>
      </c>
      <c r="K285" s="1">
        <v>7.7399997711181641</v>
      </c>
      <c r="L285">
        <f t="shared" si="118"/>
        <v>2</v>
      </c>
      <c r="M285" s="1">
        <v>0.5</v>
      </c>
      <c r="N285">
        <f t="shared" si="119"/>
        <v>3.6</v>
      </c>
      <c r="O285" s="1">
        <v>20.171186447143555</v>
      </c>
      <c r="P285" s="1">
        <v>19.941692352294922</v>
      </c>
      <c r="Q285" s="1">
        <v>20.068540573120117</v>
      </c>
      <c r="R285" s="1">
        <v>409.912353515625</v>
      </c>
      <c r="S285" s="1">
        <v>411.9200439453125</v>
      </c>
      <c r="T285" s="1">
        <v>18.528953552246094</v>
      </c>
      <c r="U285" s="1">
        <v>18.714157104492188</v>
      </c>
      <c r="V285" s="1">
        <v>79.248283386230469</v>
      </c>
      <c r="W285" s="1">
        <v>80.034202575683594</v>
      </c>
      <c r="X285" s="1">
        <v>600.5240478515625</v>
      </c>
      <c r="Y285" s="1">
        <v>0.11088882386684418</v>
      </c>
      <c r="Z285" s="1">
        <v>0.11672507971525192</v>
      </c>
      <c r="AA285" s="1">
        <v>101.41602325439453</v>
      </c>
      <c r="AB285" s="1">
        <v>-0.79294967651367188</v>
      </c>
      <c r="AC285" s="1">
        <v>0.15319152176380157</v>
      </c>
      <c r="AD285" s="1">
        <v>3.6312796175479889E-2</v>
      </c>
      <c r="AE285" s="1">
        <v>2.9027403797954321E-3</v>
      </c>
      <c r="AF285" s="1">
        <v>9.0075433254241943E-3</v>
      </c>
      <c r="AG285" s="1">
        <v>2.3544109426438808E-3</v>
      </c>
      <c r="AH285" s="1">
        <v>1</v>
      </c>
      <c r="AI285" s="1">
        <v>0</v>
      </c>
      <c r="AJ285" s="1">
        <v>2</v>
      </c>
      <c r="AK285" s="1">
        <v>0</v>
      </c>
      <c r="AL285" s="1">
        <v>1</v>
      </c>
      <c r="AM285" s="1">
        <v>0.18999999761581421</v>
      </c>
      <c r="AN285" s="1">
        <v>111115</v>
      </c>
      <c r="AO285">
        <f t="shared" si="120"/>
        <v>0.77587088580082397</v>
      </c>
      <c r="AP285">
        <f t="shared" si="121"/>
        <v>1.464344412741489E-4</v>
      </c>
      <c r="AQ285">
        <f t="shared" si="122"/>
        <v>293.0916923522949</v>
      </c>
      <c r="AR285">
        <f t="shared" si="123"/>
        <v>293.32118644714353</v>
      </c>
      <c r="AS285">
        <f t="shared" si="124"/>
        <v>2.2177764867603589E-2</v>
      </c>
      <c r="AT285">
        <f t="shared" si="125"/>
        <v>-3.3223724725510981E-2</v>
      </c>
      <c r="AU285">
        <f t="shared" si="126"/>
        <v>2.3333451809665688</v>
      </c>
      <c r="AV285">
        <f t="shared" si="127"/>
        <v>23.007658021785637</v>
      </c>
      <c r="AW285">
        <f t="shared" si="128"/>
        <v>4.29350091729345</v>
      </c>
      <c r="AX285">
        <f t="shared" si="129"/>
        <v>19.941692352294922</v>
      </c>
      <c r="AY285">
        <f t="shared" si="130"/>
        <v>2.3381535000521261</v>
      </c>
      <c r="AZ285">
        <f t="shared" si="131"/>
        <v>3.3394586071511335E-2</v>
      </c>
      <c r="BA285">
        <f t="shared" si="132"/>
        <v>1.8979153920955723</v>
      </c>
      <c r="BB285">
        <f t="shared" si="133"/>
        <v>0.44023810795655383</v>
      </c>
      <c r="BC285">
        <f t="shared" si="134"/>
        <v>2.0899485013402917E-2</v>
      </c>
      <c r="BD285">
        <f t="shared" si="135"/>
        <v>49.307779746654745</v>
      </c>
      <c r="BE285">
        <f t="shared" si="136"/>
        <v>1.1803096159012871</v>
      </c>
      <c r="BF285">
        <f t="shared" si="137"/>
        <v>81.118029276323483</v>
      </c>
      <c r="BG285">
        <f t="shared" si="138"/>
        <v>412.52680438290508</v>
      </c>
      <c r="BH285">
        <f t="shared" si="139"/>
        <v>-3.1816412359096297E-3</v>
      </c>
    </row>
    <row r="286" spans="1:60" x14ac:dyDescent="0.25">
      <c r="A286" s="1">
        <v>98</v>
      </c>
      <c r="B286" s="1" t="s">
        <v>348</v>
      </c>
      <c r="C286" s="1">
        <v>9725.9999993294477</v>
      </c>
      <c r="D286" s="1">
        <v>1</v>
      </c>
      <c r="E286">
        <f t="shared" si="112"/>
        <v>-1.6501674273991238</v>
      </c>
      <c r="F286">
        <f t="shared" si="113"/>
        <v>3.4912844159225104E-2</v>
      </c>
      <c r="G286">
        <f t="shared" si="114"/>
        <v>485.03426507133764</v>
      </c>
      <c r="H286">
        <f t="shared" si="115"/>
        <v>0.15144155683878213</v>
      </c>
      <c r="I286">
        <f t="shared" si="116"/>
        <v>0.43491499656308696</v>
      </c>
      <c r="J286">
        <f t="shared" si="117"/>
        <v>19.903453194682182</v>
      </c>
      <c r="K286" s="1">
        <v>7.7399997711181641</v>
      </c>
      <c r="L286">
        <f t="shared" si="118"/>
        <v>2</v>
      </c>
      <c r="M286" s="1">
        <v>0.5</v>
      </c>
      <c r="N286">
        <f t="shared" si="119"/>
        <v>3.6</v>
      </c>
      <c r="O286" s="1">
        <v>20.175748825073242</v>
      </c>
      <c r="P286" s="1">
        <v>19.937807083129883</v>
      </c>
      <c r="Q286" s="1">
        <v>20.063312530517578</v>
      </c>
      <c r="R286" s="1">
        <v>409.8736572265625</v>
      </c>
      <c r="S286" s="1">
        <v>411.920166015625</v>
      </c>
      <c r="T286" s="1">
        <v>18.520540237426758</v>
      </c>
      <c r="U286" s="1">
        <v>18.712081909179688</v>
      </c>
      <c r="V286" s="1">
        <v>79.18829345703125</v>
      </c>
      <c r="W286" s="1">
        <v>80.001754760742188</v>
      </c>
      <c r="X286" s="1">
        <v>600.508544921875</v>
      </c>
      <c r="Y286" s="1">
        <v>8.5585378110408783E-2</v>
      </c>
      <c r="Z286" s="1">
        <v>9.0089872479438782E-2</v>
      </c>
      <c r="AA286" s="1">
        <v>101.41603088378906</v>
      </c>
      <c r="AB286" s="1">
        <v>-0.79294967651367188</v>
      </c>
      <c r="AC286" s="1">
        <v>0.15319152176380157</v>
      </c>
      <c r="AD286" s="1">
        <v>3.6312796175479889E-2</v>
      </c>
      <c r="AE286" s="1">
        <v>2.9027403797954321E-3</v>
      </c>
      <c r="AF286" s="1">
        <v>9.0075433254241943E-3</v>
      </c>
      <c r="AG286" s="1">
        <v>2.3544109426438808E-3</v>
      </c>
      <c r="AH286" s="1">
        <v>1</v>
      </c>
      <c r="AI286" s="1">
        <v>0</v>
      </c>
      <c r="AJ286" s="1">
        <v>2</v>
      </c>
      <c r="AK286" s="1">
        <v>0</v>
      </c>
      <c r="AL286" s="1">
        <v>1</v>
      </c>
      <c r="AM286" s="1">
        <v>0.18999999761581421</v>
      </c>
      <c r="AN286" s="1">
        <v>111115</v>
      </c>
      <c r="AO286">
        <f t="shared" si="120"/>
        <v>0.77585085617531246</v>
      </c>
      <c r="AP286">
        <f t="shared" si="121"/>
        <v>1.5144155683878213E-4</v>
      </c>
      <c r="AQ286">
        <f t="shared" si="122"/>
        <v>293.08780708312986</v>
      </c>
      <c r="AR286">
        <f t="shared" si="123"/>
        <v>293.32574882507322</v>
      </c>
      <c r="AS286">
        <f t="shared" si="124"/>
        <v>1.7117075556302375E-2</v>
      </c>
      <c r="AT286">
        <f t="shared" si="125"/>
        <v>-3.4353888447701333E-2</v>
      </c>
      <c r="AU286">
        <f t="shared" si="126"/>
        <v>2.3326200733644447</v>
      </c>
      <c r="AV286">
        <f t="shared" si="127"/>
        <v>23.000506458760498</v>
      </c>
      <c r="AW286">
        <f t="shared" si="128"/>
        <v>4.2884245495808102</v>
      </c>
      <c r="AX286">
        <f t="shared" si="129"/>
        <v>19.937807083129883</v>
      </c>
      <c r="AY286">
        <f t="shared" si="130"/>
        <v>2.3375907547173571</v>
      </c>
      <c r="AZ286">
        <f t="shared" si="131"/>
        <v>3.457751103308291E-2</v>
      </c>
      <c r="BA286">
        <f t="shared" si="132"/>
        <v>1.8977050768013577</v>
      </c>
      <c r="BB286">
        <f t="shared" si="133"/>
        <v>0.43988567791599942</v>
      </c>
      <c r="BC286">
        <f t="shared" si="134"/>
        <v>2.164082386442083E-2</v>
      </c>
      <c r="BD286">
        <f t="shared" si="135"/>
        <v>49.190250006170714</v>
      </c>
      <c r="BE286">
        <f t="shared" si="136"/>
        <v>1.1774957991567212</v>
      </c>
      <c r="BF286">
        <f t="shared" si="137"/>
        <v>81.140836021783528</v>
      </c>
      <c r="BG286">
        <f t="shared" si="138"/>
        <v>412.53897880089966</v>
      </c>
      <c r="BH286">
        <f t="shared" si="139"/>
        <v>-3.2456560838024905E-3</v>
      </c>
    </row>
    <row r="287" spans="1:60" x14ac:dyDescent="0.25">
      <c r="A287" s="1" t="s">
        <v>9</v>
      </c>
      <c r="B287" s="1" t="s">
        <v>349</v>
      </c>
    </row>
    <row r="288" spans="1:60" x14ac:dyDescent="0.25">
      <c r="A288" s="1" t="s">
        <v>9</v>
      </c>
      <c r="B288" s="1" t="s">
        <v>350</v>
      </c>
    </row>
    <row r="289" spans="1:60" x14ac:dyDescent="0.25">
      <c r="A289" s="1" t="s">
        <v>9</v>
      </c>
      <c r="B289" s="1" t="s">
        <v>351</v>
      </c>
    </row>
    <row r="290" spans="1:60" x14ac:dyDescent="0.25">
      <c r="A290" s="1" t="s">
        <v>9</v>
      </c>
      <c r="B290" s="1" t="s">
        <v>352</v>
      </c>
    </row>
    <row r="291" spans="1:60" x14ac:dyDescent="0.25">
      <c r="A291" s="1" t="s">
        <v>9</v>
      </c>
      <c r="B291" s="1" t="s">
        <v>353</v>
      </c>
    </row>
    <row r="292" spans="1:60" x14ac:dyDescent="0.25">
      <c r="A292" s="1" t="s">
        <v>9</v>
      </c>
      <c r="B292" s="1" t="s">
        <v>354</v>
      </c>
    </row>
    <row r="293" spans="1:60" x14ac:dyDescent="0.25">
      <c r="A293" s="1" t="s">
        <v>9</v>
      </c>
      <c r="B293" s="1" t="s">
        <v>355</v>
      </c>
    </row>
    <row r="294" spans="1:60" x14ac:dyDescent="0.25">
      <c r="A294" s="1" t="s">
        <v>9</v>
      </c>
      <c r="B294" s="1" t="s">
        <v>356</v>
      </c>
    </row>
    <row r="295" spans="1:60" x14ac:dyDescent="0.25">
      <c r="A295" s="1" t="s">
        <v>9</v>
      </c>
      <c r="B295" s="1" t="s">
        <v>357</v>
      </c>
    </row>
    <row r="296" spans="1:60" x14ac:dyDescent="0.25">
      <c r="A296" s="1">
        <v>99</v>
      </c>
      <c r="B296" s="1" t="s">
        <v>358</v>
      </c>
      <c r="C296" s="1">
        <v>9956.4999998994172</v>
      </c>
      <c r="D296" s="1">
        <v>1</v>
      </c>
      <c r="E296">
        <f>(R296-S296*(1000-T296)/(1000-U296))*AO296</f>
        <v>-1.9280321917970002</v>
      </c>
      <c r="F296">
        <f>IF(AZ296&lt;&gt;0,1/(1/AZ296-1/N296),0)</f>
        <v>3.0101029155150144E-2</v>
      </c>
      <c r="G296">
        <f>((BC296-AP296/2)*S296-E296)/(BC296+AP296/2)</f>
        <v>511.29806194443387</v>
      </c>
      <c r="H296">
        <f>AP296*1000</f>
        <v>0.12878675814978835</v>
      </c>
      <c r="I296">
        <f>(AU296-BA296)</f>
        <v>0.42842445666617368</v>
      </c>
      <c r="J296">
        <f>(P296+AT296*D296)</f>
        <v>19.918814528246227</v>
      </c>
      <c r="K296" s="1">
        <v>4.0300002098083496</v>
      </c>
      <c r="L296">
        <f>(K296*AI296+AJ296)</f>
        <v>2</v>
      </c>
      <c r="M296" s="1">
        <v>0.5</v>
      </c>
      <c r="N296">
        <f>L296*(M296+1)*(M296+1)/(M296*M296+1)</f>
        <v>3.6</v>
      </c>
      <c r="O296" s="1">
        <v>20.227170944213867</v>
      </c>
      <c r="P296" s="1">
        <v>19.940261840820313</v>
      </c>
      <c r="Q296" s="1">
        <v>20.035514831542969</v>
      </c>
      <c r="R296" s="1">
        <v>410.0030517578125</v>
      </c>
      <c r="S296" s="1">
        <v>411.26141357421875</v>
      </c>
      <c r="T296" s="1">
        <v>18.711526870727539</v>
      </c>
      <c r="U296" s="1">
        <v>18.796331405639648</v>
      </c>
      <c r="V296" s="1">
        <v>79.743309020996094</v>
      </c>
      <c r="W296" s="1">
        <v>80.102935791015625</v>
      </c>
      <c r="X296" s="1">
        <v>600.504638671875</v>
      </c>
      <c r="Y296" s="1">
        <v>8.4715142846107483E-2</v>
      </c>
      <c r="Z296" s="1">
        <v>8.9173831045627594E-2</v>
      </c>
      <c r="AA296" s="1">
        <v>101.42495727539063</v>
      </c>
      <c r="AB296" s="1">
        <v>-0.78561478853225708</v>
      </c>
      <c r="AC296" s="1">
        <v>0.11672625690698624</v>
      </c>
      <c r="AD296" s="1">
        <v>5.4782107472419739E-2</v>
      </c>
      <c r="AE296" s="1">
        <v>3.3395902719348669E-3</v>
      </c>
      <c r="AF296" s="1">
        <v>5.1221266388893127E-2</v>
      </c>
      <c r="AG296" s="1">
        <v>4.1025439277291298E-3</v>
      </c>
      <c r="AH296" s="1">
        <v>0.66666668653488159</v>
      </c>
      <c r="AI296" s="1">
        <v>0</v>
      </c>
      <c r="AJ296" s="1">
        <v>2</v>
      </c>
      <c r="AK296" s="1">
        <v>0</v>
      </c>
      <c r="AL296" s="1">
        <v>1</v>
      </c>
      <c r="AM296" s="1">
        <v>0.18999999761581421</v>
      </c>
      <c r="AN296" s="1">
        <v>111115</v>
      </c>
      <c r="AO296">
        <f>X296*0.000001/(K296*0.0001)</f>
        <v>1.4900858744630996</v>
      </c>
      <c r="AP296">
        <f>(U296-T296)/(1000-U296)*AO296</f>
        <v>1.2878675814978835E-4</v>
      </c>
      <c r="AQ296">
        <f>(P296+273.15)</f>
        <v>293.09026184082029</v>
      </c>
      <c r="AR296">
        <f>(O296+273.15)</f>
        <v>293.37717094421384</v>
      </c>
      <c r="AS296">
        <f>(Y296*AK296+Z296*AL296)*AM296</f>
        <v>1.6943027686062262E-2</v>
      </c>
      <c r="AT296">
        <f>((AS296+0.00000010773*(AR296^4-AQ296^4))-AP296*44100)/(L296*0.92*2*29.3+0.00000043092*AQ296^3)</f>
        <v>-2.1447312574087385E-2</v>
      </c>
      <c r="AU296">
        <f>0.61365*EXP(17.502*J296/(240.97+J296))</f>
        <v>2.3348415664172579</v>
      </c>
      <c r="AV296">
        <f>AU296*1000/AA296</f>
        <v>23.0203850131054</v>
      </c>
      <c r="AW296">
        <f>(AV296-U296)</f>
        <v>4.224053607465752</v>
      </c>
      <c r="AX296">
        <f>IF(D296,P296,(O296+P296)/2)</f>
        <v>19.940261840820313</v>
      </c>
      <c r="AY296">
        <f>0.61365*EXP(17.502*AX296/(240.97+AX296))</f>
        <v>2.3379462898782304</v>
      </c>
      <c r="AZ296">
        <f>IF(AW296&lt;&gt;0,(1000-(AV296+U296)/2)/AW296*AP296,0)</f>
        <v>2.9851429502434672E-2</v>
      </c>
      <c r="BA296">
        <f>U296*AA296/1000</f>
        <v>1.9064171097510842</v>
      </c>
      <c r="BB296">
        <f>(AY296-BA296)</f>
        <v>0.43152918012714614</v>
      </c>
      <c r="BC296">
        <f>1/(1.6/F296+1.37/N296)</f>
        <v>1.8679408998744037E-2</v>
      </c>
      <c r="BD296">
        <f>G296*AA296*0.001</f>
        <v>51.858384087704231</v>
      </c>
      <c r="BE296">
        <f>G296/S296</f>
        <v>1.2432434579767886</v>
      </c>
      <c r="BF296">
        <f>(1-AP296*AA296/AU296/F296)*100</f>
        <v>81.414370133529218</v>
      </c>
      <c r="BG296">
        <f>(S296-E296/(N296/1.35))</f>
        <v>411.9844256461426</v>
      </c>
      <c r="BH296">
        <f>E296*BF296/100/BG296</f>
        <v>-3.8100839915522246E-3</v>
      </c>
    </row>
    <row r="297" spans="1:60" x14ac:dyDescent="0.25">
      <c r="A297" s="1">
        <v>100</v>
      </c>
      <c r="B297" s="1" t="s">
        <v>359</v>
      </c>
      <c r="C297" s="1">
        <v>9961.9999997764826</v>
      </c>
      <c r="D297" s="1">
        <v>1</v>
      </c>
      <c r="E297">
        <f>(R297-S297*(1000-T297)/(1000-U297))*AO297</f>
        <v>-1.9099066038994954</v>
      </c>
      <c r="F297">
        <f>IF(AZ297&lt;&gt;0,1/(1/AZ297-1/N297),0)</f>
        <v>3.1580319314058206E-2</v>
      </c>
      <c r="G297">
        <f>((BC297-AP297/2)*S297-E297)/(BC297+AP297/2)</f>
        <v>505.55495786902202</v>
      </c>
      <c r="H297">
        <f>AP297*1000</f>
        <v>0.13412682626291222</v>
      </c>
      <c r="I297">
        <f>(AU297-BA297)</f>
        <v>0.42546743334186354</v>
      </c>
      <c r="J297">
        <f>(P297+AT297*D297)</f>
        <v>19.902381070300855</v>
      </c>
      <c r="K297" s="1">
        <v>4.0300002098083496</v>
      </c>
      <c r="L297">
        <f>(K297*AI297+AJ297)</f>
        <v>2</v>
      </c>
      <c r="M297" s="1">
        <v>0.5</v>
      </c>
      <c r="N297">
        <f>L297*(M297+1)*(M297+1)/(M297*M297+1)</f>
        <v>3.6</v>
      </c>
      <c r="O297" s="1">
        <v>20.221473693847656</v>
      </c>
      <c r="P297" s="1">
        <v>19.9249267578125</v>
      </c>
      <c r="Q297" s="1">
        <v>20.020845413208008</v>
      </c>
      <c r="R297" s="1">
        <v>409.95730590820313</v>
      </c>
      <c r="S297" s="1">
        <v>411.2020263671875</v>
      </c>
      <c r="T297" s="1">
        <v>18.713653564453125</v>
      </c>
      <c r="U297" s="1">
        <v>18.801973342895508</v>
      </c>
      <c r="V297" s="1">
        <v>79.777847290039063</v>
      </c>
      <c r="W297" s="1">
        <v>80.152389526367188</v>
      </c>
      <c r="X297" s="1">
        <v>600.50885009765625</v>
      </c>
      <c r="Y297" s="1">
        <v>8.8800504803657532E-2</v>
      </c>
      <c r="Z297" s="1">
        <v>9.3474216759204865E-2</v>
      </c>
      <c r="AA297" s="1">
        <v>101.42539978027344</v>
      </c>
      <c r="AB297" s="1">
        <v>-0.78561478853225708</v>
      </c>
      <c r="AC297" s="1">
        <v>0.11672625690698624</v>
      </c>
      <c r="AD297" s="1">
        <v>5.4782107472419739E-2</v>
      </c>
      <c r="AE297" s="1">
        <v>3.3395902719348669E-3</v>
      </c>
      <c r="AF297" s="1">
        <v>5.1221266388893127E-2</v>
      </c>
      <c r="AG297" s="1">
        <v>4.1025439277291298E-3</v>
      </c>
      <c r="AH297" s="1">
        <v>1</v>
      </c>
      <c r="AI297" s="1">
        <v>0</v>
      </c>
      <c r="AJ297" s="1">
        <v>2</v>
      </c>
      <c r="AK297" s="1">
        <v>0</v>
      </c>
      <c r="AL297" s="1">
        <v>1</v>
      </c>
      <c r="AM297" s="1">
        <v>0.18999999761581421</v>
      </c>
      <c r="AN297" s="1">
        <v>111115</v>
      </c>
      <c r="AO297">
        <f>X297*0.000001/(K297*0.0001)</f>
        <v>1.4900963246505983</v>
      </c>
      <c r="AP297">
        <f>(U297-T297)/(1000-U297)*AO297</f>
        <v>1.3412682626291221E-4</v>
      </c>
      <c r="AQ297">
        <f>(P297+273.15)</f>
        <v>293.07492675781248</v>
      </c>
      <c r="AR297">
        <f>(O297+273.15)</f>
        <v>293.37147369384763</v>
      </c>
      <c r="AS297">
        <f>(Y297*AK297+Z297*AL297)*AM297</f>
        <v>1.7760100961389025E-2</v>
      </c>
      <c r="AT297">
        <f>((AS297+0.00000010773*(AR297^4-AQ297^4))-AP297*44100)/(L297*0.92*2*29.3+0.00000043092*AQ297^3)</f>
        <v>-2.2545687511646501E-2</v>
      </c>
      <c r="AU297">
        <f>0.61365*EXP(17.502*J297/(240.97+J297))</f>
        <v>2.3324650963030846</v>
      </c>
      <c r="AV297">
        <f>AU297*1000/AA297</f>
        <v>22.996853858659705</v>
      </c>
      <c r="AW297">
        <f>(AV297-U297)</f>
        <v>4.1948805157641971</v>
      </c>
      <c r="AX297">
        <f>IF(D297,P297,(O297+P297)/2)</f>
        <v>19.9249267578125</v>
      </c>
      <c r="AY297">
        <f>0.61365*EXP(17.502*AX297/(240.97+AX297))</f>
        <v>2.3357260074439119</v>
      </c>
      <c r="AZ297">
        <f>IF(AW297&lt;&gt;0,(1000-(AV297+U297)/2)/AW297*AP297,0)</f>
        <v>3.1305696015029465E-2</v>
      </c>
      <c r="BA297">
        <f>U297*AA297/1000</f>
        <v>1.9069976629612211</v>
      </c>
      <c r="BB297">
        <f>(AY297-BA297)</f>
        <v>0.42872834448269082</v>
      </c>
      <c r="BC297">
        <f>1/(1.6/F297+1.37/N297)</f>
        <v>1.9590549250592983E-2</v>
      </c>
      <c r="BD297">
        <f>G297*AA297*0.001</f>
        <v>51.276113712764854</v>
      </c>
      <c r="BE297">
        <f>G297/S297</f>
        <v>1.229456387497422</v>
      </c>
      <c r="BF297">
        <f>(1-AP297*AA297/AU297/F297)*100</f>
        <v>81.531539024515283</v>
      </c>
      <c r="BG297">
        <f>(S297-E297/(N297/1.35))</f>
        <v>411.91824134364981</v>
      </c>
      <c r="BH297">
        <f>E297*BF297/100/BG297</f>
        <v>-3.7803041764081793E-3</v>
      </c>
    </row>
    <row r="298" spans="1:60" x14ac:dyDescent="0.25">
      <c r="A298" s="1">
        <v>101</v>
      </c>
      <c r="B298" s="1" t="s">
        <v>360</v>
      </c>
      <c r="C298" s="1">
        <v>9966.9999996647239</v>
      </c>
      <c r="D298" s="1">
        <v>1</v>
      </c>
      <c r="E298">
        <f>(R298-S298*(1000-T298)/(1000-U298))*AO298</f>
        <v>-1.8409204760103002</v>
      </c>
      <c r="F298">
        <f>IF(AZ298&lt;&gt;0,1/(1/AZ298-1/N298),0)</f>
        <v>3.2528833547224079E-2</v>
      </c>
      <c r="G298">
        <f>((BC298-AP298/2)*S298-E298)/(BC298+AP298/2)</f>
        <v>499.2771697307852</v>
      </c>
      <c r="H298">
        <f>AP298*1000</f>
        <v>0.13814794152997387</v>
      </c>
      <c r="I298">
        <f>(AU298-BA298)</f>
        <v>0.42555440510561193</v>
      </c>
      <c r="J298">
        <f>(P298+AT298*D298)</f>
        <v>19.907079716888017</v>
      </c>
      <c r="K298" s="1">
        <v>4.0300002098083496</v>
      </c>
      <c r="L298">
        <f>(K298*AI298+AJ298)</f>
        <v>2</v>
      </c>
      <c r="M298" s="1">
        <v>0.5</v>
      </c>
      <c r="N298">
        <f>L298*(M298+1)*(M298+1)/(M298*M298+1)</f>
        <v>3.6</v>
      </c>
      <c r="O298" s="1">
        <v>20.217937469482422</v>
      </c>
      <c r="P298" s="1">
        <v>19.932138442993164</v>
      </c>
      <c r="Q298" s="1">
        <v>20.027570724487305</v>
      </c>
      <c r="R298" s="1">
        <v>409.94683837890625</v>
      </c>
      <c r="S298" s="1">
        <v>411.14413452148438</v>
      </c>
      <c r="T298" s="1">
        <v>18.716791152954102</v>
      </c>
      <c r="U298" s="1">
        <v>18.807756423950195</v>
      </c>
      <c r="V298" s="1">
        <v>79.808341979980469</v>
      </c>
      <c r="W298" s="1">
        <v>80.193367004394531</v>
      </c>
      <c r="X298" s="1">
        <v>600.52069091796875</v>
      </c>
      <c r="Y298" s="1">
        <v>6.7762359976768494E-2</v>
      </c>
      <c r="Z298" s="1">
        <v>7.1328803896903992E-2</v>
      </c>
      <c r="AA298" s="1">
        <v>101.42570495605469</v>
      </c>
      <c r="AB298" s="1">
        <v>-0.78561478853225708</v>
      </c>
      <c r="AC298" s="1">
        <v>0.11672625690698624</v>
      </c>
      <c r="AD298" s="1">
        <v>5.4782107472419739E-2</v>
      </c>
      <c r="AE298" s="1">
        <v>3.3395902719348669E-3</v>
      </c>
      <c r="AF298" s="1">
        <v>5.1221266388893127E-2</v>
      </c>
      <c r="AG298" s="1">
        <v>4.1025439277291298E-3</v>
      </c>
      <c r="AH298" s="1">
        <v>1</v>
      </c>
      <c r="AI298" s="1">
        <v>0</v>
      </c>
      <c r="AJ298" s="1">
        <v>2</v>
      </c>
      <c r="AK298" s="1">
        <v>0</v>
      </c>
      <c r="AL298" s="1">
        <v>1</v>
      </c>
      <c r="AM298" s="1">
        <v>0.18999999761581421</v>
      </c>
      <c r="AN298" s="1">
        <v>111115</v>
      </c>
      <c r="AO298">
        <f>X298*0.000001/(K298*0.0001)</f>
        <v>1.4901257063371889</v>
      </c>
      <c r="AP298">
        <f>(U298-T298)/(1000-U298)*AO298</f>
        <v>1.3814794152997386E-4</v>
      </c>
      <c r="AQ298">
        <f>(P298+273.15)</f>
        <v>293.08213844299314</v>
      </c>
      <c r="AR298">
        <f>(O298+273.15)</f>
        <v>293.3679374694824</v>
      </c>
      <c r="AS298">
        <f>(Y298*AK298+Z298*AL298)*AM298</f>
        <v>1.3552472570350638E-2</v>
      </c>
      <c r="AT298">
        <f>((AS298+0.00000010773*(AR298^4-AQ298^4))-AP298*44100)/(L298*0.92*2*29.3+0.00000043092*AQ298^3)</f>
        <v>-2.5058726105148102E-2</v>
      </c>
      <c r="AU298">
        <f>0.61365*EXP(17.502*J298/(240.97+J298))</f>
        <v>2.3331443590465266</v>
      </c>
      <c r="AV298">
        <f>AU298*1000/AA298</f>
        <v>23.003481810231655</v>
      </c>
      <c r="AW298">
        <f>(AV298-U298)</f>
        <v>4.1957253862814596</v>
      </c>
      <c r="AX298">
        <f>IF(D298,P298,(O298+P298)/2)</f>
        <v>19.932138442993164</v>
      </c>
      <c r="AY298">
        <f>0.61365*EXP(17.502*AX298/(240.97+AX298))</f>
        <v>2.3367699174789989</v>
      </c>
      <c r="AZ298">
        <f>IF(AW298&lt;&gt;0,(1000-(AV298+U298)/2)/AW298*AP298,0)</f>
        <v>3.2237541981367537E-2</v>
      </c>
      <c r="BA298">
        <f>U298*AA298/1000</f>
        <v>1.9075899539409147</v>
      </c>
      <c r="BB298">
        <f>(AY298-BA298)</f>
        <v>0.42917996353808419</v>
      </c>
      <c r="BC298">
        <f>1/(1.6/F298+1.37/N298)</f>
        <v>2.017443353941039E-2</v>
      </c>
      <c r="BD298">
        <f>G298*AA298*0.001</f>
        <v>50.63953890840866</v>
      </c>
      <c r="BE298">
        <f>G298/S298</f>
        <v>1.2143604342352485</v>
      </c>
      <c r="BF298">
        <f>(1-AP298*AA298/AU298/F298)*100</f>
        <v>81.537846731303446</v>
      </c>
      <c r="BG298">
        <f>(S298-E298/(N298/1.35))</f>
        <v>411.83447969998826</v>
      </c>
      <c r="BH298">
        <f>E298*BF298/100/BG298</f>
        <v>-3.644782042698168E-3</v>
      </c>
    </row>
    <row r="299" spans="1:60" x14ac:dyDescent="0.25">
      <c r="A299" s="1">
        <v>102</v>
      </c>
      <c r="B299" s="1" t="s">
        <v>361</v>
      </c>
      <c r="C299" s="1">
        <v>9971.9999995529652</v>
      </c>
      <c r="D299" s="1">
        <v>1</v>
      </c>
      <c r="E299">
        <f>(R299-S299*(1000-T299)/(1000-U299))*AO299</f>
        <v>-1.839107670856436</v>
      </c>
      <c r="F299">
        <f>IF(AZ299&lt;&gt;0,1/(1/AZ299-1/N299),0)</f>
        <v>3.3123276383533538E-2</v>
      </c>
      <c r="G299">
        <f>((BC299-AP299/2)*S299-E299)/(BC299+AP299/2)</f>
        <v>497.51940740025003</v>
      </c>
      <c r="H299">
        <f>AP299*1000</f>
        <v>0.1416455853428715</v>
      </c>
      <c r="I299">
        <f>(AU299-BA299)</f>
        <v>0.42855931210090925</v>
      </c>
      <c r="J299">
        <f>(P299+AT299*D299)</f>
        <v>19.93086384743377</v>
      </c>
      <c r="K299" s="1">
        <v>4.0300002098083496</v>
      </c>
      <c r="L299">
        <f>(K299*AI299+AJ299)</f>
        <v>2</v>
      </c>
      <c r="M299" s="1">
        <v>0.5</v>
      </c>
      <c r="N299">
        <f>L299*(M299+1)*(M299+1)/(M299*M299+1)</f>
        <v>3.6</v>
      </c>
      <c r="O299" s="1">
        <v>20.219236373901367</v>
      </c>
      <c r="P299" s="1">
        <v>19.959623336791992</v>
      </c>
      <c r="Q299" s="1">
        <v>20.055021286010742</v>
      </c>
      <c r="R299" s="1">
        <v>409.92034912109375</v>
      </c>
      <c r="S299" s="1">
        <v>411.11550903320313</v>
      </c>
      <c r="T299" s="1">
        <v>18.718809127807617</v>
      </c>
      <c r="U299" s="1">
        <v>18.812080383300781</v>
      </c>
      <c r="V299" s="1">
        <v>79.815574645996094</v>
      </c>
      <c r="W299" s="1">
        <v>80.210945129394531</v>
      </c>
      <c r="X299" s="1">
        <v>600.499267578125</v>
      </c>
      <c r="Y299" s="1">
        <v>6.3042238354682922E-2</v>
      </c>
      <c r="Z299" s="1">
        <v>6.6360250115394592E-2</v>
      </c>
      <c r="AA299" s="1">
        <v>101.42557525634766</v>
      </c>
      <c r="AB299" s="1">
        <v>-0.78561478853225708</v>
      </c>
      <c r="AC299" s="1">
        <v>0.11672625690698624</v>
      </c>
      <c r="AD299" s="1">
        <v>5.4782107472419739E-2</v>
      </c>
      <c r="AE299" s="1">
        <v>3.3395902719348669E-3</v>
      </c>
      <c r="AF299" s="1">
        <v>5.1221266388893127E-2</v>
      </c>
      <c r="AG299" s="1">
        <v>4.1025439277291298E-3</v>
      </c>
      <c r="AH299" s="1">
        <v>1</v>
      </c>
      <c r="AI299" s="1">
        <v>0</v>
      </c>
      <c r="AJ299" s="1">
        <v>2</v>
      </c>
      <c r="AK299" s="1">
        <v>0</v>
      </c>
      <c r="AL299" s="1">
        <v>1</v>
      </c>
      <c r="AM299" s="1">
        <v>0.18999999761581421</v>
      </c>
      <c r="AN299" s="1">
        <v>111115</v>
      </c>
      <c r="AO299">
        <f>X299*0.000001/(K299*0.0001)</f>
        <v>1.4900725466877389</v>
      </c>
      <c r="AP299">
        <f>(U299-T299)/(1000-U299)*AO299</f>
        <v>1.4164558534287151E-4</v>
      </c>
      <c r="AQ299">
        <f>(P299+273.15)</f>
        <v>293.10962333679197</v>
      </c>
      <c r="AR299">
        <f>(O299+273.15)</f>
        <v>293.36923637390134</v>
      </c>
      <c r="AS299">
        <f>(Y299*AK299+Z299*AL299)*AM299</f>
        <v>1.2608447363709807E-2</v>
      </c>
      <c r="AT299">
        <f>((AS299+0.00000010773*(AR299^4-AQ299^4))-AP299*44100)/(L299*0.92*2*29.3+0.00000043092*AQ299^3)</f>
        <v>-2.8759489358222076E-2</v>
      </c>
      <c r="AU299">
        <f>0.61365*EXP(17.502*J299/(240.97+J299))</f>
        <v>2.3365853867458442</v>
      </c>
      <c r="AV299">
        <f>AU299*1000/AA299</f>
        <v>23.03743785371935</v>
      </c>
      <c r="AW299">
        <f>(AV299-U299)</f>
        <v>4.2253574704185688</v>
      </c>
      <c r="AX299">
        <f>IF(D299,P299,(O299+P299)/2)</f>
        <v>19.959623336791992</v>
      </c>
      <c r="AY299">
        <f>0.61365*EXP(17.502*AX299/(240.97+AX299))</f>
        <v>2.3407521759170127</v>
      </c>
      <c r="AZ299">
        <f>IF(AW299&lt;&gt;0,(1000-(AV299+U299)/2)/AW299*AP299,0)</f>
        <v>3.2821290638785548E-2</v>
      </c>
      <c r="BA299">
        <f>U299*AA299/1000</f>
        <v>1.9080260746449349</v>
      </c>
      <c r="BB299">
        <f>(AY299-BA299)</f>
        <v>0.43272610127207778</v>
      </c>
      <c r="BC299">
        <f>1/(1.6/F299+1.37/N299)</f>
        <v>2.0540226102028575E-2</v>
      </c>
      <c r="BD299">
        <f>G299*AA299*0.001</f>
        <v>50.461192096767547</v>
      </c>
      <c r="BE299">
        <f>G299/S299</f>
        <v>1.2101693963583082</v>
      </c>
      <c r="BF299">
        <f>(1-AP299*AA299/AU299/F299)*100</f>
        <v>81.437537967002356</v>
      </c>
      <c r="BG299">
        <f>(S299-E299/(N299/1.35))</f>
        <v>411.80517440977428</v>
      </c>
      <c r="BH299">
        <f>E299*BF299/100/BG299</f>
        <v>-3.636972288787768E-3</v>
      </c>
    </row>
    <row r="300" spans="1:60" x14ac:dyDescent="0.25">
      <c r="A300" s="1">
        <v>103</v>
      </c>
      <c r="B300" s="1" t="s">
        <v>362</v>
      </c>
      <c r="C300" s="1">
        <v>9977.4999994300306</v>
      </c>
      <c r="D300" s="1">
        <v>1</v>
      </c>
      <c r="E300">
        <f>(R300-S300*(1000-T300)/(1000-U300))*AO300</f>
        <v>-1.777212290695245</v>
      </c>
      <c r="F300">
        <f>IF(AZ300&lt;&gt;0,1/(1/AZ300-1/N300),0)</f>
        <v>3.4234912598925783E-2</v>
      </c>
      <c r="G300">
        <f>((BC300-AP300/2)*S300-E300)/(BC300+AP300/2)</f>
        <v>491.72679565238303</v>
      </c>
      <c r="H300">
        <f>AP300*1000</f>
        <v>0.14665416508329837</v>
      </c>
      <c r="I300">
        <f>(AU300-BA300)</f>
        <v>0.42943489365926668</v>
      </c>
      <c r="J300">
        <f>(P300+AT300*D300)</f>
        <v>19.941456957183217</v>
      </c>
      <c r="K300" s="1">
        <v>4.0300002098083496</v>
      </c>
      <c r="L300">
        <f>(K300*AI300+AJ300)</f>
        <v>2</v>
      </c>
      <c r="M300" s="1">
        <v>0.5</v>
      </c>
      <c r="N300">
        <f>L300*(M300+1)*(M300+1)/(M300*M300+1)</f>
        <v>3.6</v>
      </c>
      <c r="O300" s="1">
        <v>20.225978851318359</v>
      </c>
      <c r="P300" s="1">
        <v>19.97266960144043</v>
      </c>
      <c r="Q300" s="1">
        <v>20.066869735717773</v>
      </c>
      <c r="R300" s="1">
        <v>409.95782470703125</v>
      </c>
      <c r="S300" s="1">
        <v>411.11004638671875</v>
      </c>
      <c r="T300" s="1">
        <v>18.721881866455078</v>
      </c>
      <c r="U300" s="1">
        <v>18.818449020385742</v>
      </c>
      <c r="V300" s="1">
        <v>79.799766540527344</v>
      </c>
      <c r="W300" s="1">
        <v>80.208366394042969</v>
      </c>
      <c r="X300" s="1">
        <v>600.50885009765625</v>
      </c>
      <c r="Y300" s="1">
        <v>5.2649043500423431E-2</v>
      </c>
      <c r="Z300" s="1">
        <v>5.5420044809579849E-2</v>
      </c>
      <c r="AA300" s="1">
        <v>101.42623901367188</v>
      </c>
      <c r="AB300" s="1">
        <v>-0.78561478853225708</v>
      </c>
      <c r="AC300" s="1">
        <v>0.11672625690698624</v>
      </c>
      <c r="AD300" s="1">
        <v>5.4782107472419739E-2</v>
      </c>
      <c r="AE300" s="1">
        <v>3.3395902719348669E-3</v>
      </c>
      <c r="AF300" s="1">
        <v>5.1221266388893127E-2</v>
      </c>
      <c r="AG300" s="1">
        <v>4.1025439277291298E-3</v>
      </c>
      <c r="AH300" s="1">
        <v>1</v>
      </c>
      <c r="AI300" s="1">
        <v>0</v>
      </c>
      <c r="AJ300" s="1">
        <v>2</v>
      </c>
      <c r="AK300" s="1">
        <v>0</v>
      </c>
      <c r="AL300" s="1">
        <v>1</v>
      </c>
      <c r="AM300" s="1">
        <v>0.18999999761581421</v>
      </c>
      <c r="AN300" s="1">
        <v>111115</v>
      </c>
      <c r="AO300">
        <f>X300*0.000001/(K300*0.0001)</f>
        <v>1.4900963246505983</v>
      </c>
      <c r="AP300">
        <f>(U300-T300)/(1000-U300)*AO300</f>
        <v>1.4665416508329837E-4</v>
      </c>
      <c r="AQ300">
        <f>(P300+273.15)</f>
        <v>293.12266960144041</v>
      </c>
      <c r="AR300">
        <f>(O300+273.15)</f>
        <v>293.37597885131834</v>
      </c>
      <c r="AS300">
        <f>(Y300*AK300+Z300*AL300)*AM300</f>
        <v>1.0529808381688488E-2</v>
      </c>
      <c r="AT300">
        <f>((AS300+0.00000010773*(AR300^4-AQ300^4))-AP300*44100)/(L300*0.92*2*29.3+0.00000043092*AQ300^3)</f>
        <v>-3.1212644257212114E-2</v>
      </c>
      <c r="AU300">
        <f>0.61365*EXP(17.502*J300/(240.97+J300))</f>
        <v>2.3381194018675102</v>
      </c>
      <c r="AV300">
        <f>AU300*1000/AA300</f>
        <v>23.052411531816144</v>
      </c>
      <c r="AW300">
        <f>(AV300-U300)</f>
        <v>4.233962511430402</v>
      </c>
      <c r="AX300">
        <f>IF(D300,P300,(O300+P300)/2)</f>
        <v>19.97266960144043</v>
      </c>
      <c r="AY300">
        <f>0.61365*EXP(17.502*AX300/(240.97+AX300))</f>
        <v>2.3426445163911644</v>
      </c>
      <c r="AZ300">
        <f>IF(AW300&lt;&gt;0,(1000-(AV300+U300)/2)/AW300*AP300,0)</f>
        <v>3.3912415768411891E-2</v>
      </c>
      <c r="BA300">
        <f>U300*AA300/1000</f>
        <v>1.9086845082082435</v>
      </c>
      <c r="BB300">
        <f>(AY300-BA300)</f>
        <v>0.43396000818292091</v>
      </c>
      <c r="BC300">
        <f>1/(1.6/F300+1.37/N300)</f>
        <v>2.1224000156827755E-2</v>
      </c>
      <c r="BD300">
        <f>G300*AA300*0.001</f>
        <v>49.873999505265587</v>
      </c>
      <c r="BE300">
        <f>G300/S300</f>
        <v>1.1960953033724468</v>
      </c>
      <c r="BF300">
        <f>(1-AP300*AA300/AU300/F300)*100</f>
        <v>81.417300059082081</v>
      </c>
      <c r="BG300">
        <f>(S300-E300/(N300/1.35))</f>
        <v>411.77650099572946</v>
      </c>
      <c r="BH300">
        <f>E300*BF300/100/BG300</f>
        <v>-3.5139408390311229E-3</v>
      </c>
    </row>
    <row r="301" spans="1:60" x14ac:dyDescent="0.25">
      <c r="A301" s="1" t="s">
        <v>9</v>
      </c>
      <c r="B301" s="1" t="s">
        <v>363</v>
      </c>
    </row>
    <row r="302" spans="1:60" x14ac:dyDescent="0.25">
      <c r="A302" s="1" t="s">
        <v>9</v>
      </c>
      <c r="B302" s="1" t="s">
        <v>364</v>
      </c>
    </row>
    <row r="303" spans="1:60" x14ac:dyDescent="0.25">
      <c r="A303" s="1" t="s">
        <v>9</v>
      </c>
      <c r="B303" s="1" t="s">
        <v>365</v>
      </c>
    </row>
    <row r="304" spans="1:60" x14ac:dyDescent="0.25">
      <c r="A304" s="1" t="s">
        <v>9</v>
      </c>
      <c r="B304" s="1" t="s">
        <v>366</v>
      </c>
    </row>
    <row r="305" spans="1:60" x14ac:dyDescent="0.25">
      <c r="A305" s="1" t="s">
        <v>9</v>
      </c>
      <c r="B305" s="1" t="s">
        <v>367</v>
      </c>
    </row>
    <row r="306" spans="1:60" x14ac:dyDescent="0.25">
      <c r="A306" s="1" t="s">
        <v>9</v>
      </c>
      <c r="B306" s="1" t="s">
        <v>368</v>
      </c>
    </row>
    <row r="307" spans="1:60" x14ac:dyDescent="0.25">
      <c r="A307" s="1" t="s">
        <v>9</v>
      </c>
      <c r="B307" s="1" t="s">
        <v>369</v>
      </c>
    </row>
    <row r="308" spans="1:60" x14ac:dyDescent="0.25">
      <c r="A308" s="1" t="s">
        <v>9</v>
      </c>
      <c r="B308" s="1" t="s">
        <v>370</v>
      </c>
    </row>
    <row r="309" spans="1:60" x14ac:dyDescent="0.25">
      <c r="A309" s="1" t="s">
        <v>9</v>
      </c>
      <c r="B309" s="1" t="s">
        <v>371</v>
      </c>
    </row>
    <row r="310" spans="1:60" x14ac:dyDescent="0.25">
      <c r="A310" s="1">
        <v>104</v>
      </c>
      <c r="B310" s="1" t="s">
        <v>372</v>
      </c>
      <c r="C310" s="1">
        <v>10233.499999899417</v>
      </c>
      <c r="D310" s="1">
        <v>1</v>
      </c>
      <c r="E310">
        <f>(R310-S310*(1000-T310)/(1000-U310))*AO310</f>
        <v>-1.1767987439395655</v>
      </c>
      <c r="F310">
        <f>IF(AZ310&lt;&gt;0,1/(1/AZ310-1/N310),0)</f>
        <v>-2.2296604490281525E-2</v>
      </c>
      <c r="G310">
        <f>((BC310-AP310/2)*S310-E310)/(BC310+AP310/2)</f>
        <v>325.41626451590167</v>
      </c>
      <c r="H310">
        <f>AP310*1000</f>
        <v>-9.1677270371302397E-2</v>
      </c>
      <c r="I310">
        <f>(AU310-BA310)</f>
        <v>0.40574850284277297</v>
      </c>
      <c r="J310">
        <f>(P310+AT310*D310)</f>
        <v>20.008539432777095</v>
      </c>
      <c r="K310" s="1">
        <v>8.8500003814697266</v>
      </c>
      <c r="L310">
        <f>(K310*AI310+AJ310)</f>
        <v>2</v>
      </c>
      <c r="M310" s="1">
        <v>0.5</v>
      </c>
      <c r="N310">
        <f>L310*(M310+1)*(M310+1)/(M310*M310+1)</f>
        <v>3.6</v>
      </c>
      <c r="O310" s="1">
        <v>20.265232086181641</v>
      </c>
      <c r="P310" s="1">
        <v>19.945005416870117</v>
      </c>
      <c r="Q310" s="1">
        <v>20.021663665771484</v>
      </c>
      <c r="R310" s="1">
        <v>410.03753662109375</v>
      </c>
      <c r="S310" s="1">
        <v>411.82748413085938</v>
      </c>
      <c r="T310" s="1">
        <v>19.277685165405273</v>
      </c>
      <c r="U310" s="1">
        <v>19.145162582397461</v>
      </c>
      <c r="V310" s="1">
        <v>81.969009399414063</v>
      </c>
      <c r="W310" s="1">
        <v>81.409034729003906</v>
      </c>
      <c r="X310" s="1">
        <v>600.5093994140625</v>
      </c>
      <c r="Y310" s="1">
        <v>8.3804383873939514E-2</v>
      </c>
      <c r="Z310" s="1">
        <v>8.8215142488479614E-2</v>
      </c>
      <c r="AA310" s="1">
        <v>101.44107055664063</v>
      </c>
      <c r="AB310" s="1">
        <v>-0.56404954195022583</v>
      </c>
      <c r="AC310" s="1">
        <v>0.13618426024913788</v>
      </c>
      <c r="AD310" s="1">
        <v>1.0964754968881607E-2</v>
      </c>
      <c r="AE310" s="1">
        <v>6.9671072997152805E-3</v>
      </c>
      <c r="AF310" s="1">
        <v>1.5577627345919609E-2</v>
      </c>
      <c r="AG310" s="1">
        <v>6.8209138698875904E-3</v>
      </c>
      <c r="AH310" s="1">
        <v>0.66666668653488159</v>
      </c>
      <c r="AI310" s="1">
        <v>0</v>
      </c>
      <c r="AJ310" s="1">
        <v>2</v>
      </c>
      <c r="AK310" s="1">
        <v>0</v>
      </c>
      <c r="AL310" s="1">
        <v>1</v>
      </c>
      <c r="AM310" s="1">
        <v>0.18999999761581421</v>
      </c>
      <c r="AN310" s="1">
        <v>111115</v>
      </c>
      <c r="AO310">
        <f>X310*0.000001/(K310*0.0001)</f>
        <v>0.67854166500536961</v>
      </c>
      <c r="AP310">
        <f>(U310-T310)/(1000-U310)*AO310</f>
        <v>-9.1677270371302397E-5</v>
      </c>
      <c r="AQ310">
        <f>(P310+273.15)</f>
        <v>293.09500541687009</v>
      </c>
      <c r="AR310">
        <f>(O310+273.15)</f>
        <v>293.41523208618162</v>
      </c>
      <c r="AS310">
        <f>(Y310*AK310+Z310*AL310)*AM310</f>
        <v>1.6760876862489837E-2</v>
      </c>
      <c r="AT310">
        <f>((AS310+0.00000010773*(AR310^4-AQ310^4))-AP310*44100)/(L310*0.92*2*29.3+0.00000043092*AQ310^3)</f>
        <v>6.3534015906977132E-2</v>
      </c>
      <c r="AU310">
        <f>0.61365*EXP(17.502*J310/(240.97+J310))</f>
        <v>2.3478542911821099</v>
      </c>
      <c r="AV310">
        <f>AU310*1000/AA310</f>
        <v>23.145007030176821</v>
      </c>
      <c r="AW310">
        <f>(AV310-U310)</f>
        <v>3.9998444477793598</v>
      </c>
      <c r="AX310">
        <f>IF(D310,P310,(O310+P310)/2)</f>
        <v>19.945005416870117</v>
      </c>
      <c r="AY310">
        <f>0.61365*EXP(17.502*AX310/(240.97+AX310))</f>
        <v>2.3386334606103545</v>
      </c>
      <c r="AZ310">
        <f>IF(AW310&lt;&gt;0,(1000-(AV310+U310)/2)/AW310*AP310,0)</f>
        <v>-2.2435559153884996E-2</v>
      </c>
      <c r="BA310">
        <f>U310*AA310/1000</f>
        <v>1.9421057883393369</v>
      </c>
      <c r="BB310">
        <f>(AY310-BA310)</f>
        <v>0.39652767227101759</v>
      </c>
      <c r="BC310">
        <f>1/(1.6/F310+1.37/N310)</f>
        <v>-1.4009673704074594E-2</v>
      </c>
      <c r="BD310">
        <f>G310*AA310*0.001</f>
        <v>33.010574249036011</v>
      </c>
      <c r="BE310">
        <f>G310/S310</f>
        <v>0.79017617098255566</v>
      </c>
      <c r="BF310">
        <f>(1-AP310*AA310/AU310/F310)*100</f>
        <v>82.234983025348811</v>
      </c>
      <c r="BG310">
        <f>(S310-E310/(N310/1.35))</f>
        <v>412.26878365983669</v>
      </c>
      <c r="BH310">
        <f>E310*BF310/100/BG310</f>
        <v>-2.3473527118165294E-3</v>
      </c>
    </row>
    <row r="311" spans="1:60" x14ac:dyDescent="0.25">
      <c r="A311" s="1">
        <v>105</v>
      </c>
      <c r="B311" s="1" t="s">
        <v>373</v>
      </c>
      <c r="C311" s="1">
        <v>10238.999999776483</v>
      </c>
      <c r="D311" s="1">
        <v>1</v>
      </c>
      <c r="E311">
        <f>(R311-S311*(1000-T311)/(1000-U311))*AO311</f>
        <v>-1.1790295171442873</v>
      </c>
      <c r="F311">
        <f>IF(AZ311&lt;&gt;0,1/(1/AZ311-1/N311),0)</f>
        <v>-2.3292290417412605E-2</v>
      </c>
      <c r="G311">
        <f>((BC311-AP311/2)*S311-E311)/(BC311+AP311/2)</f>
        <v>328.84812736174052</v>
      </c>
      <c r="H311">
        <f>AP311*1000</f>
        <v>-9.5273000109476647E-2</v>
      </c>
      <c r="I311">
        <f>(AU311-BA311)</f>
        <v>0.40352831339740836</v>
      </c>
      <c r="J311">
        <f>(P311+AT311*D311)</f>
        <v>20.000486186939675</v>
      </c>
      <c r="K311" s="1">
        <v>8.8500003814697266</v>
      </c>
      <c r="L311">
        <f>(K311*AI311+AJ311)</f>
        <v>2</v>
      </c>
      <c r="M311" s="1">
        <v>0.5</v>
      </c>
      <c r="N311">
        <f>L311*(M311+1)*(M311+1)/(M311*M311+1)</f>
        <v>3.6</v>
      </c>
      <c r="O311" s="1">
        <v>20.259212493896484</v>
      </c>
      <c r="P311" s="1">
        <v>19.935277938842773</v>
      </c>
      <c r="Q311" s="1">
        <v>20.013088226318359</v>
      </c>
      <c r="R311" s="1">
        <v>410.00442504882813</v>
      </c>
      <c r="S311" s="1">
        <v>411.7998046875</v>
      </c>
      <c r="T311" s="1">
        <v>19.293096542358398</v>
      </c>
      <c r="U311" s="1">
        <v>19.155380249023438</v>
      </c>
      <c r="V311" s="1">
        <v>82.06280517578125</v>
      </c>
      <c r="W311" s="1">
        <v>81.479415893554688</v>
      </c>
      <c r="X311" s="1">
        <v>600.520751953125</v>
      </c>
      <c r="Y311" s="1">
        <v>8.3969831466674805E-2</v>
      </c>
      <c r="Z311" s="1">
        <v>8.8389299809932709E-2</v>
      </c>
      <c r="AA311" s="1">
        <v>101.44175720214844</v>
      </c>
      <c r="AB311" s="1">
        <v>-0.56404954195022583</v>
      </c>
      <c r="AC311" s="1">
        <v>0.13618426024913788</v>
      </c>
      <c r="AD311" s="1">
        <v>1.0964754968881607E-2</v>
      </c>
      <c r="AE311" s="1">
        <v>6.9671072997152805E-3</v>
      </c>
      <c r="AF311" s="1">
        <v>1.5577627345919609E-2</v>
      </c>
      <c r="AG311" s="1">
        <v>6.8209138698875904E-3</v>
      </c>
      <c r="AH311" s="1">
        <v>0.66666668653488159</v>
      </c>
      <c r="AI311" s="1">
        <v>0</v>
      </c>
      <c r="AJ311" s="1">
        <v>2</v>
      </c>
      <c r="AK311" s="1">
        <v>0</v>
      </c>
      <c r="AL311" s="1">
        <v>1</v>
      </c>
      <c r="AM311" s="1">
        <v>0.18999999761581421</v>
      </c>
      <c r="AN311" s="1">
        <v>111115</v>
      </c>
      <c r="AO311">
        <f>X311*0.000001/(K311*0.0001)</f>
        <v>0.67855449273257096</v>
      </c>
      <c r="AP311">
        <f>(U311-T311)/(1000-U311)*AO311</f>
        <v>-9.5273000109476644E-5</v>
      </c>
      <c r="AQ311">
        <f>(P311+273.15)</f>
        <v>293.08527793884275</v>
      </c>
      <c r="AR311">
        <f>(O311+273.15)</f>
        <v>293.40921249389646</v>
      </c>
      <c r="AS311">
        <f>(Y311*AK311+Z311*AL311)*AM311</f>
        <v>1.6793966753150702E-2</v>
      </c>
      <c r="AT311">
        <f>((AS311+0.00000010773*(AR311^4-AQ311^4))-AP311*44100)/(L311*0.92*2*29.3+0.00000043092*AQ311^3)</f>
        <v>6.5208248096902094E-2</v>
      </c>
      <c r="AU311">
        <f>0.61365*EXP(17.502*J311/(240.97+J311))</f>
        <v>2.3466837457336736</v>
      </c>
      <c r="AV311">
        <f>AU311*1000/AA311</f>
        <v>23.133311275920732</v>
      </c>
      <c r="AW311">
        <f>(AV311-U311)</f>
        <v>3.9779310268972949</v>
      </c>
      <c r="AX311">
        <f>IF(D311,P311,(O311+P311)/2)</f>
        <v>19.935277938842773</v>
      </c>
      <c r="AY311">
        <f>0.61365*EXP(17.502*AX311/(240.97+AX311))</f>
        <v>2.3372244953171077</v>
      </c>
      <c r="AZ311">
        <f>IF(AW311&lt;&gt;0,(1000-(AV311+U311)/2)/AW311*AP311,0)</f>
        <v>-2.3443974825796205E-2</v>
      </c>
      <c r="BA311">
        <f>U311*AA311/1000</f>
        <v>1.9431554323362652</v>
      </c>
      <c r="BB311">
        <f>(AY311-BA311)</f>
        <v>0.39406906298084254</v>
      </c>
      <c r="BC311">
        <f>1/(1.6/F311+1.37/N311)</f>
        <v>-1.4638780450830091E-2</v>
      </c>
      <c r="BD311">
        <f>G311*AA311*0.001</f>
        <v>33.358931892210869</v>
      </c>
      <c r="BE311">
        <f>G311/S311</f>
        <v>0.79856309696720595</v>
      </c>
      <c r="BF311">
        <f>(1-AP311*AA311/AU311/F311)*100</f>
        <v>82.318469963120648</v>
      </c>
      <c r="BG311">
        <f>(S311-E311/(N311/1.35))</f>
        <v>412.24194075642913</v>
      </c>
      <c r="BH311">
        <f>E311*BF311/100/BG311</f>
        <v>-2.3543433187459108E-3</v>
      </c>
    </row>
    <row r="312" spans="1:60" x14ac:dyDescent="0.25">
      <c r="A312" s="1">
        <v>106</v>
      </c>
      <c r="B312" s="1" t="s">
        <v>374</v>
      </c>
      <c r="C312" s="1">
        <v>10243.999999664724</v>
      </c>
      <c r="D312" s="1">
        <v>1</v>
      </c>
      <c r="E312">
        <f>(R312-S312*(1000-T312)/(1000-U312))*AO312</f>
        <v>-1.1970085143374172</v>
      </c>
      <c r="F312">
        <f>IF(AZ312&lt;&gt;0,1/(1/AZ312-1/N312),0)</f>
        <v>-2.3879701264471986E-2</v>
      </c>
      <c r="G312">
        <f>((BC312-AP312/2)*S312-E312)/(BC312+AP312/2)</f>
        <v>329.58768943560017</v>
      </c>
      <c r="H312">
        <f>AP312*1000</f>
        <v>-9.7792536697115059E-2</v>
      </c>
      <c r="I312">
        <f>(AU312-BA312)</f>
        <v>0.40394346025398908</v>
      </c>
      <c r="J312">
        <f>(P312+AT312*D312)</f>
        <v>20.008699916312665</v>
      </c>
      <c r="K312" s="1">
        <v>8.8500003814697266</v>
      </c>
      <c r="L312">
        <f>(K312*AI312+AJ312)</f>
        <v>2</v>
      </c>
      <c r="M312" s="1">
        <v>0.5</v>
      </c>
      <c r="N312">
        <f>L312*(M312+1)*(M312+1)/(M312*M312+1)</f>
        <v>3.6</v>
      </c>
      <c r="O312" s="1">
        <v>20.256027221679688</v>
      </c>
      <c r="P312" s="1">
        <v>19.943574905395508</v>
      </c>
      <c r="Q312" s="1">
        <v>20.022468566894531</v>
      </c>
      <c r="R312" s="1">
        <v>409.92626953125</v>
      </c>
      <c r="S312" s="1">
        <v>411.74969482421875</v>
      </c>
      <c r="T312" s="1">
        <v>19.304285049438477</v>
      </c>
      <c r="U312" s="1">
        <v>19.162925720214844</v>
      </c>
      <c r="V312" s="1">
        <v>82.126319885253906</v>
      </c>
      <c r="W312" s="1">
        <v>81.528007507324219</v>
      </c>
      <c r="X312" s="1">
        <v>600.5115966796875</v>
      </c>
      <c r="Y312" s="1">
        <v>0.10275014489889145</v>
      </c>
      <c r="Z312" s="1">
        <v>0.10815805196762085</v>
      </c>
      <c r="AA312" s="1">
        <v>101.44245147705078</v>
      </c>
      <c r="AB312" s="1">
        <v>-0.56404954195022583</v>
      </c>
      <c r="AC312" s="1">
        <v>0.13618426024913788</v>
      </c>
      <c r="AD312" s="1">
        <v>1.0964754968881607E-2</v>
      </c>
      <c r="AE312" s="1">
        <v>6.9671072997152805E-3</v>
      </c>
      <c r="AF312" s="1">
        <v>1.5577627345919609E-2</v>
      </c>
      <c r="AG312" s="1">
        <v>6.8209138698875904E-3</v>
      </c>
      <c r="AH312" s="1">
        <v>1</v>
      </c>
      <c r="AI312" s="1">
        <v>0</v>
      </c>
      <c r="AJ312" s="1">
        <v>2</v>
      </c>
      <c r="AK312" s="1">
        <v>0</v>
      </c>
      <c r="AL312" s="1">
        <v>1</v>
      </c>
      <c r="AM312" s="1">
        <v>0.18999999761581421</v>
      </c>
      <c r="AN312" s="1">
        <v>111115</v>
      </c>
      <c r="AO312">
        <f>X312*0.000001/(K312*0.0001)</f>
        <v>0.67854414779127958</v>
      </c>
      <c r="AP312">
        <f>(U312-T312)/(1000-U312)*AO312</f>
        <v>-9.7792536697115056E-5</v>
      </c>
      <c r="AQ312">
        <f>(P312+273.15)</f>
        <v>293.09357490539549</v>
      </c>
      <c r="AR312">
        <f>(O312+273.15)</f>
        <v>293.40602722167966</v>
      </c>
      <c r="AS312">
        <f>(Y312*AK312+Z312*AL312)*AM312</f>
        <v>2.0550029615979071E-2</v>
      </c>
      <c r="AT312">
        <f>((AS312+0.00000010773*(AR312^4-AQ312^4))-AP312*44100)/(L312*0.92*2*29.3+0.00000043092*AQ312^3)</f>
        <v>6.5125010917156681E-2</v>
      </c>
      <c r="AU312">
        <f>0.61365*EXP(17.502*J312/(240.97+J312))</f>
        <v>2.3478776227852118</v>
      </c>
      <c r="AV312">
        <f>AU312*1000/AA312</f>
        <v>23.144921959189539</v>
      </c>
      <c r="AW312">
        <f>(AV312-U312)</f>
        <v>3.9819962389746948</v>
      </c>
      <c r="AX312">
        <f>IF(D312,P312,(O312+P312)/2)</f>
        <v>19.943574905395508</v>
      </c>
      <c r="AY312">
        <f>0.61365*EXP(17.502*AX312/(240.97+AX312))</f>
        <v>2.3384262131648192</v>
      </c>
      <c r="AZ312">
        <f>IF(AW312&lt;&gt;0,(1000-(AV312+U312)/2)/AW312*AP312,0)</f>
        <v>-2.4039159024514919E-2</v>
      </c>
      <c r="BA312">
        <f>U312*AA312/1000</f>
        <v>1.9439341625312228</v>
      </c>
      <c r="BB312">
        <f>(AY312-BA312)</f>
        <v>0.39449205063359649</v>
      </c>
      <c r="BC312">
        <f>1/(1.6/F312+1.37/N312)</f>
        <v>-1.5010066273112655E-2</v>
      </c>
      <c r="BD312">
        <f>G312*AA312*0.001</f>
        <v>33.434183193004152</v>
      </c>
      <c r="BE312">
        <f>G312/S312</f>
        <v>0.80045642675292183</v>
      </c>
      <c r="BF312">
        <f>(1-AP312*AA312/AU312/F312)*100</f>
        <v>82.306200508577916</v>
      </c>
      <c r="BG312">
        <f>(S312-E312/(N312/1.35))</f>
        <v>412.19857301709527</v>
      </c>
      <c r="BH312">
        <f>E312*BF312/100/BG312</f>
        <v>-2.3901398316447933E-3</v>
      </c>
    </row>
    <row r="313" spans="1:60" x14ac:dyDescent="0.25">
      <c r="A313" s="1">
        <v>107</v>
      </c>
      <c r="B313" s="1" t="s">
        <v>375</v>
      </c>
      <c r="C313" s="1">
        <v>10248.999999552965</v>
      </c>
      <c r="D313" s="1">
        <v>1</v>
      </c>
      <c r="E313">
        <f>(R313-S313*(1000-T313)/(1000-U313))*AO313</f>
        <v>-1.2392229198518887</v>
      </c>
      <c r="F313">
        <f>IF(AZ313&lt;&gt;0,1/(1/AZ313-1/N313),0)</f>
        <v>-2.4089112793691223E-2</v>
      </c>
      <c r="G313">
        <f>((BC313-AP313/2)*S313-E313)/(BC313+AP313/2)</f>
        <v>327.4465230261049</v>
      </c>
      <c r="H313">
        <f>AP313*1000</f>
        <v>-9.9538261017355065E-2</v>
      </c>
      <c r="I313">
        <f>(AU313-BA313)</f>
        <v>0.40754771222213249</v>
      </c>
      <c r="J313">
        <f>(P313+AT313*D313)</f>
        <v>20.038077299584319</v>
      </c>
      <c r="K313" s="1">
        <v>8.8500003814697266</v>
      </c>
      <c r="L313">
        <f>(K313*AI313+AJ313)</f>
        <v>2</v>
      </c>
      <c r="M313" s="1">
        <v>0.5</v>
      </c>
      <c r="N313">
        <f>L313*(M313+1)*(M313+1)/(M313*M313+1)</f>
        <v>3.6</v>
      </c>
      <c r="O313" s="1">
        <v>20.257713317871094</v>
      </c>
      <c r="P313" s="1">
        <v>19.975002288818359</v>
      </c>
      <c r="Q313" s="1">
        <v>20.05427360534668</v>
      </c>
      <c r="R313" s="1">
        <v>409.82681274414063</v>
      </c>
      <c r="S313" s="1">
        <v>411.71359252929688</v>
      </c>
      <c r="T313" s="1">
        <v>19.313346862792969</v>
      </c>
      <c r="U313" s="1">
        <v>19.169458389282227</v>
      </c>
      <c r="V313" s="1">
        <v>82.163162231445313</v>
      </c>
      <c r="W313" s="1">
        <v>81.553192138671875</v>
      </c>
      <c r="X313" s="1">
        <v>600.48382568359375</v>
      </c>
      <c r="Y313" s="1">
        <v>0.1159064993262291</v>
      </c>
      <c r="Z313" s="1">
        <v>0.12200684100389481</v>
      </c>
      <c r="AA313" s="1">
        <v>101.44284057617188</v>
      </c>
      <c r="AB313" s="1">
        <v>-0.56404954195022583</v>
      </c>
      <c r="AC313" s="1">
        <v>0.13618426024913788</v>
      </c>
      <c r="AD313" s="1">
        <v>1.0964754968881607E-2</v>
      </c>
      <c r="AE313" s="1">
        <v>6.9671072997152805E-3</v>
      </c>
      <c r="AF313" s="1">
        <v>1.5577627345919609E-2</v>
      </c>
      <c r="AG313" s="1">
        <v>6.8209138698875904E-3</v>
      </c>
      <c r="AH313" s="1">
        <v>1</v>
      </c>
      <c r="AI313" s="1">
        <v>0</v>
      </c>
      <c r="AJ313" s="1">
        <v>2</v>
      </c>
      <c r="AK313" s="1">
        <v>0</v>
      </c>
      <c r="AL313" s="1">
        <v>1</v>
      </c>
      <c r="AM313" s="1">
        <v>0.18999999761581421</v>
      </c>
      <c r="AN313" s="1">
        <v>111115</v>
      </c>
      <c r="AO313">
        <f>X313*0.000001/(K313*0.0001)</f>
        <v>0.67851276813602901</v>
      </c>
      <c r="AP313">
        <f>(U313-T313)/(1000-U313)*AO313</f>
        <v>-9.9538261017355063E-5</v>
      </c>
      <c r="AQ313">
        <f>(P313+273.15)</f>
        <v>293.12500228881834</v>
      </c>
      <c r="AR313">
        <f>(O313+273.15)</f>
        <v>293.40771331787107</v>
      </c>
      <c r="AS313">
        <f>(Y313*AK313+Z313*AL313)*AM313</f>
        <v>2.3181299499853036E-2</v>
      </c>
      <c r="AT313">
        <f>((AS313+0.00000010773*(AR313^4-AQ313^4))-AP313*44100)/(L313*0.92*2*29.3+0.00000043092*AQ313^3)</f>
        <v>6.3075010765959616E-2</v>
      </c>
      <c r="AU313">
        <f>0.61365*EXP(17.502*J313/(240.97+J313))</f>
        <v>2.3521520235376498</v>
      </c>
      <c r="AV313">
        <f>AU313*1000/AA313</f>
        <v>23.186969234871285</v>
      </c>
      <c r="AW313">
        <f>(AV313-U313)</f>
        <v>4.017510845589058</v>
      </c>
      <c r="AX313">
        <f>IF(D313,P313,(O313+P313)/2)</f>
        <v>19.975002288818359</v>
      </c>
      <c r="AY313">
        <f>0.61365*EXP(17.502*AX313/(240.97+AX313))</f>
        <v>2.3429830103154812</v>
      </c>
      <c r="AZ313">
        <f>IF(AW313&lt;&gt;0,(1000-(AV313+U313)/2)/AW313*AP313,0)</f>
        <v>-2.4251389028611757E-2</v>
      </c>
      <c r="BA313">
        <f>U313*AA313/1000</f>
        <v>1.9446043113155174</v>
      </c>
      <c r="BB313">
        <f>(AY313-BA313)</f>
        <v>0.39837869899996381</v>
      </c>
      <c r="BC313">
        <f>1/(1.6/F313+1.37/N313)</f>
        <v>-1.5142454622341421E-2</v>
      </c>
      <c r="BD313">
        <f>G313*AA313*0.001</f>
        <v>33.217105432558952</v>
      </c>
      <c r="BE313">
        <f>G313/S313</f>
        <v>0.79532599595386044</v>
      </c>
      <c r="BF313">
        <f>(1-AP313*AA313/AU313/F313)*100</f>
        <v>82.179279523879387</v>
      </c>
      <c r="BG313">
        <f>(S313-E313/(N313/1.35))</f>
        <v>412.17830112424133</v>
      </c>
      <c r="BH313">
        <f>E313*BF313/100/BG313</f>
        <v>-2.4707376988341162E-3</v>
      </c>
    </row>
    <row r="314" spans="1:60" x14ac:dyDescent="0.25">
      <c r="A314" s="1">
        <v>108</v>
      </c>
      <c r="B314" s="1" t="s">
        <v>376</v>
      </c>
      <c r="C314" s="1">
        <v>10254.499999430031</v>
      </c>
      <c r="D314" s="1">
        <v>1</v>
      </c>
      <c r="E314">
        <f>(R314-S314*(1000-T314)/(1000-U314))*AO314</f>
        <v>-1.2277236711227488</v>
      </c>
      <c r="F314">
        <f>IF(AZ314&lt;&gt;0,1/(1/AZ314-1/N314),0)</f>
        <v>-2.4206822163143359E-2</v>
      </c>
      <c r="G314">
        <f>((BC314-AP314/2)*S314-E314)/(BC314+AP314/2)</f>
        <v>328.55002070504526</v>
      </c>
      <c r="H314">
        <f>AP314*1000</f>
        <v>-0.10024955398145519</v>
      </c>
      <c r="I314">
        <f>(AU314-BA314)</f>
        <v>0.40844481770141616</v>
      </c>
      <c r="J314">
        <f>(P314+AT314*D314)</f>
        <v>20.049524725452798</v>
      </c>
      <c r="K314" s="1">
        <v>8.8500003814697266</v>
      </c>
      <c r="L314">
        <f>(K314*AI314+AJ314)</f>
        <v>2</v>
      </c>
      <c r="M314" s="1">
        <v>0.5</v>
      </c>
      <c r="N314">
        <f>L314*(M314+1)*(M314+1)/(M314*M314+1)</f>
        <v>3.6</v>
      </c>
      <c r="O314" s="1">
        <v>20.264703750610352</v>
      </c>
      <c r="P314" s="1">
        <v>19.986608505249023</v>
      </c>
      <c r="Q314" s="1">
        <v>20.066183090209961</v>
      </c>
      <c r="R314" s="1">
        <v>409.79977416992188</v>
      </c>
      <c r="S314" s="1">
        <v>411.6700439453125</v>
      </c>
      <c r="T314" s="1">
        <v>19.322006225585938</v>
      </c>
      <c r="U314" s="1">
        <v>19.177089691162109</v>
      </c>
      <c r="V314" s="1">
        <v>82.169723510742188</v>
      </c>
      <c r="W314" s="1">
        <v>81.5540771484375</v>
      </c>
      <c r="X314" s="1">
        <v>600.47979736328125</v>
      </c>
      <c r="Y314" s="1">
        <v>0.11465172469615936</v>
      </c>
      <c r="Z314" s="1">
        <v>0.12068602442741394</v>
      </c>
      <c r="AA314" s="1">
        <v>101.44264221191406</v>
      </c>
      <c r="AB314" s="1">
        <v>-0.56404954195022583</v>
      </c>
      <c r="AC314" s="1">
        <v>0.13618426024913788</v>
      </c>
      <c r="AD314" s="1">
        <v>1.0964754968881607E-2</v>
      </c>
      <c r="AE314" s="1">
        <v>6.9671072997152805E-3</v>
      </c>
      <c r="AF314" s="1">
        <v>1.5577627345919609E-2</v>
      </c>
      <c r="AG314" s="1">
        <v>6.8209138698875904E-3</v>
      </c>
      <c r="AH314" s="1">
        <v>1</v>
      </c>
      <c r="AI314" s="1">
        <v>0</v>
      </c>
      <c r="AJ314" s="1">
        <v>2</v>
      </c>
      <c r="AK314" s="1">
        <v>0</v>
      </c>
      <c r="AL314" s="1">
        <v>1</v>
      </c>
      <c r="AM314" s="1">
        <v>0.18999999761581421</v>
      </c>
      <c r="AN314" s="1">
        <v>111115</v>
      </c>
      <c r="AO314">
        <f>X314*0.000001/(K314*0.0001)</f>
        <v>0.67850821636186076</v>
      </c>
      <c r="AP314">
        <f>(U314-T314)/(1000-U314)*AO314</f>
        <v>-1.0024955398145519E-4</v>
      </c>
      <c r="AQ314">
        <f>(P314+273.15)</f>
        <v>293.136608505249</v>
      </c>
      <c r="AR314">
        <f>(O314+273.15)</f>
        <v>293.41470375061033</v>
      </c>
      <c r="AS314">
        <f>(Y314*AK314+Z314*AL314)*AM314</f>
        <v>2.2930344353470744E-2</v>
      </c>
      <c r="AT314">
        <f>((AS314+0.00000010773*(AR314^4-AQ314^4))-AP314*44100)/(L314*0.92*2*29.3+0.00000043092*AQ314^3)</f>
        <v>6.2916220203773632E-2</v>
      </c>
      <c r="AU314">
        <f>0.61365*EXP(17.502*J314/(240.97+J314))</f>
        <v>2.3538194659077596</v>
      </c>
      <c r="AV314">
        <f>AU314*1000/AA314</f>
        <v>23.203451867811385</v>
      </c>
      <c r="AW314">
        <f>(AV314-U314)</f>
        <v>4.0263621766492754</v>
      </c>
      <c r="AX314">
        <f>IF(D314,P314,(O314+P314)/2)</f>
        <v>19.986608505249023</v>
      </c>
      <c r="AY314">
        <f>0.61365*EXP(17.502*AX314/(240.97+AX314))</f>
        <v>2.3446678139047936</v>
      </c>
      <c r="AZ314">
        <f>IF(AW314&lt;&gt;0,(1000-(AV314+U314)/2)/AW314*AP314,0)</f>
        <v>-2.4370693564562756E-2</v>
      </c>
      <c r="BA314">
        <f>U314*AA314/1000</f>
        <v>1.9453746482063434</v>
      </c>
      <c r="BB314">
        <f>(AY314-BA314)</f>
        <v>0.39929316569845019</v>
      </c>
      <c r="BC314">
        <f>1/(1.6/F314+1.37/N314)</f>
        <v>-1.5216875398738677E-2</v>
      </c>
      <c r="BD314">
        <f>G314*AA314*0.001</f>
        <v>33.328982199098867</v>
      </c>
      <c r="BE314">
        <f>G314/S314</f>
        <v>0.7980906688189604</v>
      </c>
      <c r="BF314">
        <f>(1-AP314*AA314/AU314/F314)*100</f>
        <v>82.15189666050199</v>
      </c>
      <c r="BG314">
        <f>(S314-E314/(N314/1.35))</f>
        <v>412.13044032198354</v>
      </c>
      <c r="BH314">
        <f>E314*BF314/100/BG314</f>
        <v>-2.4472792662179918E-3</v>
      </c>
    </row>
    <row r="315" spans="1:60" x14ac:dyDescent="0.25">
      <c r="A315" s="1" t="s">
        <v>9</v>
      </c>
      <c r="B315" s="1" t="s">
        <v>377</v>
      </c>
    </row>
    <row r="316" spans="1:60" x14ac:dyDescent="0.25">
      <c r="A316" s="1" t="s">
        <v>9</v>
      </c>
      <c r="B316" s="1" t="s">
        <v>378</v>
      </c>
    </row>
    <row r="317" spans="1:60" x14ac:dyDescent="0.25">
      <c r="A317" s="1" t="s">
        <v>9</v>
      </c>
      <c r="B317" s="1" t="s">
        <v>379</v>
      </c>
    </row>
    <row r="318" spans="1:60" x14ac:dyDescent="0.25">
      <c r="A318" s="1" t="s">
        <v>9</v>
      </c>
      <c r="B318" s="1" t="s">
        <v>380</v>
      </c>
    </row>
    <row r="319" spans="1:60" x14ac:dyDescent="0.25">
      <c r="A319" s="1" t="s">
        <v>9</v>
      </c>
      <c r="B319" s="1" t="s">
        <v>381</v>
      </c>
    </row>
    <row r="320" spans="1:60" x14ac:dyDescent="0.25">
      <c r="A320" s="1" t="s">
        <v>9</v>
      </c>
      <c r="B320" s="1" t="s">
        <v>382</v>
      </c>
    </row>
    <row r="321" spans="1:60" x14ac:dyDescent="0.25">
      <c r="A321" s="1" t="s">
        <v>9</v>
      </c>
      <c r="B321" s="1" t="s">
        <v>383</v>
      </c>
    </row>
    <row r="322" spans="1:60" x14ac:dyDescent="0.25">
      <c r="A322" s="1" t="s">
        <v>9</v>
      </c>
      <c r="B322" s="1" t="s">
        <v>384</v>
      </c>
    </row>
    <row r="323" spans="1:60" x14ac:dyDescent="0.25">
      <c r="A323" s="1" t="s">
        <v>9</v>
      </c>
      <c r="B323" s="1" t="s">
        <v>385</v>
      </c>
    </row>
    <row r="324" spans="1:60" x14ac:dyDescent="0.25">
      <c r="A324" s="1">
        <v>109</v>
      </c>
      <c r="B324" s="1" t="s">
        <v>386</v>
      </c>
      <c r="C324" s="1">
        <v>10532.499999899417</v>
      </c>
      <c r="D324" s="1">
        <v>1</v>
      </c>
      <c r="E324">
        <f>(R324-S324*(1000-T324)/(1000-U324))*AO324</f>
        <v>-1.1070487622310636</v>
      </c>
      <c r="F324">
        <f>IF(AZ324&lt;&gt;0,1/(1/AZ324-1/N324),0)</f>
        <v>-2.9514754065267435E-2</v>
      </c>
      <c r="G324">
        <f>((BC324-AP324/2)*S324-E324)/(BC324+AP324/2)</f>
        <v>350.33344501098844</v>
      </c>
      <c r="H324">
        <f>AP324*1000</f>
        <v>-0.1089708495405779</v>
      </c>
      <c r="I324">
        <f>(AU324-BA324)</f>
        <v>0.36353768893430605</v>
      </c>
      <c r="J324">
        <f>(P324+AT324*D324)</f>
        <v>20.057409114079498</v>
      </c>
      <c r="K324" s="1">
        <v>11.279999732971191</v>
      </c>
      <c r="L324">
        <f>(K324*AI324+AJ324)</f>
        <v>2</v>
      </c>
      <c r="M324" s="1">
        <v>0.5</v>
      </c>
      <c r="N324">
        <f>L324*(M324+1)*(M324+1)/(M324*M324+1)</f>
        <v>3.6</v>
      </c>
      <c r="O324" s="1">
        <v>20.294776916503906</v>
      </c>
      <c r="P324" s="1">
        <v>19.988636016845703</v>
      </c>
      <c r="Q324" s="1">
        <v>20.053167343139648</v>
      </c>
      <c r="R324" s="1">
        <v>409.9979248046875</v>
      </c>
      <c r="S324" s="1">
        <v>412.16180419921875</v>
      </c>
      <c r="T324" s="1">
        <v>19.830099105834961</v>
      </c>
      <c r="U324" s="1">
        <v>19.629423141479492</v>
      </c>
      <c r="V324" s="1">
        <v>84.163055419921875</v>
      </c>
      <c r="W324" s="1">
        <v>83.326850891113281</v>
      </c>
      <c r="X324" s="1">
        <v>600.5018310546875</v>
      </c>
      <c r="Y324" s="1">
        <v>0.14011085033416748</v>
      </c>
      <c r="Z324" s="1">
        <v>0.14748510718345642</v>
      </c>
      <c r="AA324" s="1">
        <v>101.45131683349609</v>
      </c>
      <c r="AB324" s="1">
        <v>-0.13772508502006531</v>
      </c>
      <c r="AC324" s="1">
        <v>0.18601049482822418</v>
      </c>
      <c r="AD324" s="1">
        <v>1.0353581048548222E-2</v>
      </c>
      <c r="AE324" s="1">
        <v>5.5984687060117722E-3</v>
      </c>
      <c r="AF324" s="1">
        <v>2.4607835337519646E-2</v>
      </c>
      <c r="AG324" s="1">
        <v>5.7080145925283432E-3</v>
      </c>
      <c r="AH324" s="1">
        <v>0.66666668653488159</v>
      </c>
      <c r="AI324" s="1">
        <v>0</v>
      </c>
      <c r="AJ324" s="1">
        <v>2</v>
      </c>
      <c r="AK324" s="1">
        <v>0</v>
      </c>
      <c r="AL324" s="1">
        <v>1</v>
      </c>
      <c r="AM324" s="1">
        <v>0.18999999761581421</v>
      </c>
      <c r="AN324" s="1">
        <v>111115</v>
      </c>
      <c r="AO324">
        <f>X324*0.000001/(K324*0.0001)</f>
        <v>0.53235979190623006</v>
      </c>
      <c r="AP324">
        <f>(U324-T324)/(1000-U324)*AO324</f>
        <v>-1.089708495405779E-4</v>
      </c>
      <c r="AQ324">
        <f>(P324+273.15)</f>
        <v>293.13863601684568</v>
      </c>
      <c r="AR324">
        <f>(O324+273.15)</f>
        <v>293.44477691650388</v>
      </c>
      <c r="AS324">
        <f>(Y324*AK324+Z324*AL324)*AM324</f>
        <v>2.8022170013224823E-2</v>
      </c>
      <c r="AT324">
        <f>((AS324+0.00000010773*(AR324^4-AQ324^4))-AP324*44100)/(L324*0.92*2*29.3+0.00000043092*AQ324^3)</f>
        <v>6.8773097233793198E-2</v>
      </c>
      <c r="AU324">
        <f>0.61365*EXP(17.502*J324/(240.97+J324))</f>
        <v>2.3549685153193023</v>
      </c>
      <c r="AV324">
        <f>AU324*1000/AA324</f>
        <v>23.212793966827686</v>
      </c>
      <c r="AW324">
        <f>(AV324-U324)</f>
        <v>3.5833708253481937</v>
      </c>
      <c r="AX324">
        <f>IF(D324,P324,(O324+P324)/2)</f>
        <v>19.988636016845703</v>
      </c>
      <c r="AY324">
        <f>0.61365*EXP(17.502*AX324/(240.97+AX324))</f>
        <v>2.3449622442847109</v>
      </c>
      <c r="AZ324">
        <f>IF(AW324&lt;&gt;0,(1000-(AV324+U324)/2)/AW324*AP324,0)</f>
        <v>-2.9758732305627075E-2</v>
      </c>
      <c r="BA324">
        <f>U324*AA324/1000</f>
        <v>1.9914308263849962</v>
      </c>
      <c r="BB324">
        <f>(AY324-BA324)</f>
        <v>0.35353141789971465</v>
      </c>
      <c r="BC324">
        <f>1/(1.6/F324+1.37/N324)</f>
        <v>-1.8577132805236343E-2</v>
      </c>
      <c r="BD324">
        <f>G324*AA324*0.001</f>
        <v>35.54178932717997</v>
      </c>
      <c r="BE324">
        <f>G324/S324</f>
        <v>0.84999008021047595</v>
      </c>
      <c r="BF324">
        <f>(1-AP324*AA324/AU324/F324)*100</f>
        <v>84.094630920862173</v>
      </c>
      <c r="BG324">
        <f>(S324-E324/(N324/1.35))</f>
        <v>412.57694748505537</v>
      </c>
      <c r="BH324">
        <f>E324*BF324/100/BG324</f>
        <v>-2.2564725838103402E-3</v>
      </c>
    </row>
    <row r="325" spans="1:60" x14ac:dyDescent="0.25">
      <c r="A325" s="1">
        <v>110</v>
      </c>
      <c r="B325" s="1" t="s">
        <v>387</v>
      </c>
      <c r="C325" s="1">
        <v>10537.999999776483</v>
      </c>
      <c r="D325" s="1">
        <v>1</v>
      </c>
      <c r="E325">
        <f>(R325-S325*(1000-T325)/(1000-U325))*AO325</f>
        <v>-1.1212317381056434</v>
      </c>
      <c r="F325">
        <f>IF(AZ325&lt;&gt;0,1/(1/AZ325-1/N325),0)</f>
        <v>-3.1067865605175986E-2</v>
      </c>
      <c r="G325">
        <f>((BC325-AP325/2)*S325-E325)/(BC325+AP325/2)</f>
        <v>352.5706613443229</v>
      </c>
      <c r="H325">
        <f>AP325*1000</f>
        <v>-0.11500641047730535</v>
      </c>
      <c r="I325">
        <f>(AU325-BA325)</f>
        <v>0.36432945882742884</v>
      </c>
      <c r="J325">
        <f>(P325+AT325*D325)</f>
        <v>20.068583776585047</v>
      </c>
      <c r="K325" s="1">
        <v>11.279999732971191</v>
      </c>
      <c r="L325">
        <f>(K325*AI325+AJ325)</f>
        <v>2</v>
      </c>
      <c r="M325" s="1">
        <v>0.5</v>
      </c>
      <c r="N325">
        <f>L325*(M325+1)*(M325+1)/(M325*M325+1)</f>
        <v>3.6</v>
      </c>
      <c r="O325" s="1">
        <v>20.296363830566406</v>
      </c>
      <c r="P325" s="1">
        <v>19.998430252075195</v>
      </c>
      <c r="Q325" s="1">
        <v>20.063531875610352</v>
      </c>
      <c r="R325" s="1">
        <v>409.9403076171875</v>
      </c>
      <c r="S325" s="1">
        <v>412.13546752929688</v>
      </c>
      <c r="T325" s="1">
        <v>19.849477767944336</v>
      </c>
      <c r="U325" s="1">
        <v>19.637691497802734</v>
      </c>
      <c r="V325" s="1">
        <v>84.250900268554688</v>
      </c>
      <c r="W325" s="1">
        <v>83.354568481445313</v>
      </c>
      <c r="X325" s="1">
        <v>600.50958251953125</v>
      </c>
      <c r="Y325" s="1">
        <v>7.3981374502182007E-2</v>
      </c>
      <c r="Z325" s="1">
        <v>7.7875129878520966E-2</v>
      </c>
      <c r="AA325" s="1">
        <v>101.45125579833984</v>
      </c>
      <c r="AB325" s="1">
        <v>-0.13772508502006531</v>
      </c>
      <c r="AC325" s="1">
        <v>0.18601049482822418</v>
      </c>
      <c r="AD325" s="1">
        <v>1.0353581048548222E-2</v>
      </c>
      <c r="AE325" s="1">
        <v>5.5984687060117722E-3</v>
      </c>
      <c r="AF325" s="1">
        <v>2.4607835337519646E-2</v>
      </c>
      <c r="AG325" s="1">
        <v>5.7080145925283432E-3</v>
      </c>
      <c r="AH325" s="1">
        <v>1</v>
      </c>
      <c r="AI325" s="1">
        <v>0</v>
      </c>
      <c r="AJ325" s="1">
        <v>2</v>
      </c>
      <c r="AK325" s="1">
        <v>0</v>
      </c>
      <c r="AL325" s="1">
        <v>1</v>
      </c>
      <c r="AM325" s="1">
        <v>0.18999999761581421</v>
      </c>
      <c r="AN325" s="1">
        <v>111115</v>
      </c>
      <c r="AO325">
        <f>X325*0.000001/(K325*0.0001)</f>
        <v>0.53236666377238906</v>
      </c>
      <c r="AP325">
        <f>(U325-T325)/(1000-U325)*AO325</f>
        <v>-1.1500641047730535E-4</v>
      </c>
      <c r="AQ325">
        <f>(P325+273.15)</f>
        <v>293.14843025207517</v>
      </c>
      <c r="AR325">
        <f>(O325+273.15)</f>
        <v>293.44636383056638</v>
      </c>
      <c r="AS325">
        <f>(Y325*AK325+Z325*AL325)*AM325</f>
        <v>1.4796274491250205E-2</v>
      </c>
      <c r="AT325">
        <f>((AS325+0.00000010773*(AR325^4-AQ325^4))-AP325*44100)/(L325*0.92*2*29.3+0.00000043092*AQ325^3)</f>
        <v>7.0153524509851267E-2</v>
      </c>
      <c r="AU325">
        <f>0.61365*EXP(17.502*J325/(240.97+J325))</f>
        <v>2.3565979222598976</v>
      </c>
      <c r="AV325">
        <f>AU325*1000/AA325</f>
        <v>23.22886891557296</v>
      </c>
      <c r="AW325">
        <f>(AV325-U325)</f>
        <v>3.5911774177702256</v>
      </c>
      <c r="AX325">
        <f>IF(D325,P325,(O325+P325)/2)</f>
        <v>19.998430252075195</v>
      </c>
      <c r="AY325">
        <f>0.61365*EXP(17.502*AX325/(240.97+AX325))</f>
        <v>2.3463849959771967</v>
      </c>
      <c r="AZ325">
        <f>IF(AW325&lt;&gt;0,(1000-(AV325+U325)/2)/AW325*AP325,0)</f>
        <v>-3.1338314085817928E-2</v>
      </c>
      <c r="BA325">
        <f>U325*AA325/1000</f>
        <v>1.9922684634324688</v>
      </c>
      <c r="BB325">
        <f>(AY325-BA325)</f>
        <v>0.35411653254472797</v>
      </c>
      <c r="BC325">
        <f>1/(1.6/F325+1.37/N325)</f>
        <v>-1.9561967312762888E-2</v>
      </c>
      <c r="BD325">
        <f>G325*AA325*0.001</f>
        <v>35.76873635103275</v>
      </c>
      <c r="BE325">
        <f>G325/S325</f>
        <v>0.8554727489433076</v>
      </c>
      <c r="BF325">
        <f>(1-AP325*AA325/AU325/F325)*100</f>
        <v>84.063880868449075</v>
      </c>
      <c r="BG325">
        <f>(S325-E325/(N325/1.35))</f>
        <v>412.5559294310865</v>
      </c>
      <c r="BH325">
        <f>E325*BF325/100/BG325</f>
        <v>-2.2846621399434108E-3</v>
      </c>
    </row>
    <row r="326" spans="1:60" x14ac:dyDescent="0.25">
      <c r="A326" s="1">
        <v>111</v>
      </c>
      <c r="B326" s="1" t="s">
        <v>388</v>
      </c>
      <c r="C326" s="1">
        <v>10542.999999664724</v>
      </c>
      <c r="D326" s="1">
        <v>1</v>
      </c>
      <c r="E326">
        <f>(R326-S326*(1000-T326)/(1000-U326))*AO326</f>
        <v>-1.111881963497874</v>
      </c>
      <c r="F326">
        <f>IF(AZ326&lt;&gt;0,1/(1/AZ326-1/N326),0)</f>
        <v>-3.1159764504744308E-2</v>
      </c>
      <c r="G326">
        <f>((BC326-AP326/2)*S326-E326)/(BC326+AP326/2)</f>
        <v>353.20010105724646</v>
      </c>
      <c r="H326">
        <f>AP326*1000</f>
        <v>-0.11524617871655529</v>
      </c>
      <c r="I326">
        <f>(AU326-BA326)</f>
        <v>0.36400182937188541</v>
      </c>
      <c r="J326">
        <f>(P326+AT326*D326)</f>
        <v>20.071081529921052</v>
      </c>
      <c r="K326" s="1">
        <v>11.279999732971191</v>
      </c>
      <c r="L326">
        <f>(K326*AI326+AJ326)</f>
        <v>2</v>
      </c>
      <c r="M326" s="1">
        <v>0.5</v>
      </c>
      <c r="N326">
        <f>L326*(M326+1)*(M326+1)/(M326*M326+1)</f>
        <v>3.6</v>
      </c>
      <c r="O326" s="1">
        <v>20.299571990966797</v>
      </c>
      <c r="P326" s="1">
        <v>20.000789642333984</v>
      </c>
      <c r="Q326" s="1">
        <v>20.066919326782227</v>
      </c>
      <c r="R326" s="1">
        <v>409.94009399414063</v>
      </c>
      <c r="S326" s="1">
        <v>412.11785888671875</v>
      </c>
      <c r="T326" s="1">
        <v>19.856691360473633</v>
      </c>
      <c r="U326" s="1">
        <v>19.644466400146484</v>
      </c>
      <c r="V326" s="1">
        <v>84.265609741210938</v>
      </c>
      <c r="W326" s="1">
        <v>83.367835998535156</v>
      </c>
      <c r="X326" s="1">
        <v>600.51348876953125</v>
      </c>
      <c r="Y326" s="1">
        <v>5.6706145405769348E-2</v>
      </c>
      <c r="Z326" s="1">
        <v>5.9690680354833603E-2</v>
      </c>
      <c r="AA326" s="1">
        <v>101.45149230957031</v>
      </c>
      <c r="AB326" s="1">
        <v>-0.13772508502006531</v>
      </c>
      <c r="AC326" s="1">
        <v>0.18601049482822418</v>
      </c>
      <c r="AD326" s="1">
        <v>1.0353581048548222E-2</v>
      </c>
      <c r="AE326" s="1">
        <v>5.5984687060117722E-3</v>
      </c>
      <c r="AF326" s="1">
        <v>2.4607835337519646E-2</v>
      </c>
      <c r="AG326" s="1">
        <v>5.7080145925283432E-3</v>
      </c>
      <c r="AH326" s="1">
        <v>1</v>
      </c>
      <c r="AI326" s="1">
        <v>0</v>
      </c>
      <c r="AJ326" s="1">
        <v>2</v>
      </c>
      <c r="AK326" s="1">
        <v>0</v>
      </c>
      <c r="AL326" s="1">
        <v>1</v>
      </c>
      <c r="AM326" s="1">
        <v>0.18999999761581421</v>
      </c>
      <c r="AN326" s="1">
        <v>111115</v>
      </c>
      <c r="AO326">
        <f>X326*0.000001/(K326*0.0001)</f>
        <v>0.53237012676005968</v>
      </c>
      <c r="AP326">
        <f>(U326-T326)/(1000-U326)*AO326</f>
        <v>-1.152461787165553E-4</v>
      </c>
      <c r="AQ326">
        <f>(P326+273.15)</f>
        <v>293.15078964233396</v>
      </c>
      <c r="AR326">
        <f>(O326+273.15)</f>
        <v>293.44957199096677</v>
      </c>
      <c r="AS326">
        <f>(Y326*AK326+Z326*AL326)*AM326</f>
        <v>1.1341229125104713E-2</v>
      </c>
      <c r="AT326">
        <f>((AS326+0.00000010773*(AR326^4-AQ326^4))-AP326*44100)/(L326*0.92*2*29.3+0.00000043092*AQ326^3)</f>
        <v>7.0291887587068197E-2</v>
      </c>
      <c r="AU326">
        <f>0.61365*EXP(17.502*J326/(240.97+J326))</f>
        <v>2.356962261291959</v>
      </c>
      <c r="AV326">
        <f>AU326*1000/AA326</f>
        <v>23.232406026122273</v>
      </c>
      <c r="AW326">
        <f>(AV326-U326)</f>
        <v>3.587939625975789</v>
      </c>
      <c r="AX326">
        <f>IF(D326,P326,(O326+P326)/2)</f>
        <v>20.000789642333984</v>
      </c>
      <c r="AY326">
        <f>0.61365*EXP(17.502*AX326/(240.97+AX326))</f>
        <v>2.3467278439344699</v>
      </c>
      <c r="AZ326">
        <f>IF(AW326&lt;&gt;0,(1000-(AV326+U326)/2)/AW326*AP326,0)</f>
        <v>-3.1431822333036638E-2</v>
      </c>
      <c r="BA326">
        <f>U326*AA326/1000</f>
        <v>1.9929604319200735</v>
      </c>
      <c r="BB326">
        <f>(AY326-BA326)</f>
        <v>0.35376741201439632</v>
      </c>
      <c r="BC326">
        <f>1/(1.6/F326+1.37/N326)</f>
        <v>-1.9620263758797794E-2</v>
      </c>
      <c r="BD326">
        <f>G326*AA326*0.001</f>
        <v>35.832677336148699</v>
      </c>
      <c r="BE326">
        <f>G326/S326</f>
        <v>0.85703663027700194</v>
      </c>
      <c r="BF326">
        <f>(1-AP326*AA326/AU326/F326)*100</f>
        <v>84.080179074201411</v>
      </c>
      <c r="BG326">
        <f>(S326-E326/(N326/1.35))</f>
        <v>412.53481462303046</v>
      </c>
      <c r="BH326">
        <f>E326*BF326/100/BG326</f>
        <v>-2.2661659400965584E-3</v>
      </c>
    </row>
    <row r="327" spans="1:60" x14ac:dyDescent="0.25">
      <c r="A327" s="1">
        <v>112</v>
      </c>
      <c r="B327" s="1" t="s">
        <v>389</v>
      </c>
      <c r="C327" s="1">
        <v>10547.999999552965</v>
      </c>
      <c r="D327" s="1">
        <v>1</v>
      </c>
      <c r="E327">
        <f>(R327-S327*(1000-T327)/(1000-U327))*AO327</f>
        <v>-1.0983889555218613</v>
      </c>
      <c r="F327">
        <f>IF(AZ327&lt;&gt;0,1/(1/AZ327-1/N327),0)</f>
        <v>-3.1489012396009472E-2</v>
      </c>
      <c r="G327">
        <f>((BC327-AP327/2)*S327-E327)/(BC327+AP327/2)</f>
        <v>354.47129006283416</v>
      </c>
      <c r="H327">
        <f>AP327*1000</f>
        <v>-0.11551339538261697</v>
      </c>
      <c r="I327">
        <f>(AU327-BA327)</f>
        <v>0.36100192819977694</v>
      </c>
      <c r="J327">
        <f>(P327+AT327*D327)</f>
        <v>20.053874804393988</v>
      </c>
      <c r="K327" s="1">
        <v>11.279999732971191</v>
      </c>
      <c r="L327">
        <f>(K327*AI327+AJ327)</f>
        <v>2</v>
      </c>
      <c r="M327" s="1">
        <v>0.5</v>
      </c>
      <c r="N327">
        <f>L327*(M327+1)*(M327+1)/(M327*M327+1)</f>
        <v>3.6</v>
      </c>
      <c r="O327" s="1">
        <v>20.300327301025391</v>
      </c>
      <c r="P327" s="1">
        <v>19.981666564941406</v>
      </c>
      <c r="Q327" s="1">
        <v>20.058696746826172</v>
      </c>
      <c r="R327" s="1">
        <v>409.94403076171875</v>
      </c>
      <c r="S327" s="1">
        <v>412.09674072265625</v>
      </c>
      <c r="T327" s="1">
        <v>19.862001419067383</v>
      </c>
      <c r="U327" s="1">
        <v>19.649276733398438</v>
      </c>
      <c r="V327" s="1">
        <v>84.285728454589844</v>
      </c>
      <c r="W327" s="1">
        <v>83.382850646972656</v>
      </c>
      <c r="X327" s="1">
        <v>600.48895263671875</v>
      </c>
      <c r="Y327" s="1">
        <v>5.5158086121082306E-2</v>
      </c>
      <c r="Z327" s="1">
        <v>5.8061141520738602E-2</v>
      </c>
      <c r="AA327" s="1">
        <v>101.45164489746094</v>
      </c>
      <c r="AB327" s="1">
        <v>-0.13772508502006531</v>
      </c>
      <c r="AC327" s="1">
        <v>0.18601049482822418</v>
      </c>
      <c r="AD327" s="1">
        <v>1.0353581048548222E-2</v>
      </c>
      <c r="AE327" s="1">
        <v>5.5984687060117722E-3</v>
      </c>
      <c r="AF327" s="1">
        <v>2.4607835337519646E-2</v>
      </c>
      <c r="AG327" s="1">
        <v>5.7080145925283432E-3</v>
      </c>
      <c r="AH327" s="1">
        <v>1</v>
      </c>
      <c r="AI327" s="1">
        <v>0</v>
      </c>
      <c r="AJ327" s="1">
        <v>2</v>
      </c>
      <c r="AK327" s="1">
        <v>0</v>
      </c>
      <c r="AL327" s="1">
        <v>1</v>
      </c>
      <c r="AM327" s="1">
        <v>0.18999999761581421</v>
      </c>
      <c r="AN327" s="1">
        <v>111115</v>
      </c>
      <c r="AO327">
        <f>X327*0.000001/(K327*0.0001)</f>
        <v>0.53234837486875353</v>
      </c>
      <c r="AP327">
        <f>(U327-T327)/(1000-U327)*AO327</f>
        <v>-1.1551339538261698E-4</v>
      </c>
      <c r="AQ327">
        <f>(P327+273.15)</f>
        <v>293.13166656494138</v>
      </c>
      <c r="AR327">
        <f>(O327+273.15)</f>
        <v>293.45032730102537</v>
      </c>
      <c r="AS327">
        <f>(Y327*AK327+Z327*AL327)*AM327</f>
        <v>1.1031616750511786E-2</v>
      </c>
      <c r="AT327">
        <f>((AS327+0.00000010773*(AR327^4-AQ327^4))-AP327*44100)/(L327*0.92*2*29.3+0.00000043092*AQ327^3)</f>
        <v>7.2208239452583756E-2</v>
      </c>
      <c r="AU327">
        <f>0.61365*EXP(17.502*J327/(240.97+J327))</f>
        <v>2.3544533738484565</v>
      </c>
      <c r="AV327">
        <f>AU327*1000/AA327</f>
        <v>23.207641199195404</v>
      </c>
      <c r="AW327">
        <f>(AV327-U327)</f>
        <v>3.5583644657969664</v>
      </c>
      <c r="AX327">
        <f>IF(D327,P327,(O327+P327)/2)</f>
        <v>19.981666564941406</v>
      </c>
      <c r="AY327">
        <f>0.61365*EXP(17.502*AX327/(240.97+AX327))</f>
        <v>2.3439502928662725</v>
      </c>
      <c r="AZ327">
        <f>IF(AW327&lt;&gt;0,(1000-(AV327+U327)/2)/AW327*AP327,0)</f>
        <v>-3.1766875601452985E-2</v>
      </c>
      <c r="BA327">
        <f>U327*AA327/1000</f>
        <v>1.9934514456486796</v>
      </c>
      <c r="BB327">
        <f>(AY327-BA327)</f>
        <v>0.35049884721759295</v>
      </c>
      <c r="BC327">
        <f>1/(1.6/F327+1.37/N327)</f>
        <v>-1.9829144595869597E-2</v>
      </c>
      <c r="BD327">
        <f>G327*AA327*0.001</f>
        <v>35.961695445799528</v>
      </c>
      <c r="BE327">
        <f>G327/S327</f>
        <v>0.86016523557364311</v>
      </c>
      <c r="BF327">
        <f>(1-AP327*AA327/AU327/F327)*100</f>
        <v>84.193260054109857</v>
      </c>
      <c r="BG327">
        <f>(S327-E327/(N327/1.35))</f>
        <v>412.50863658097694</v>
      </c>
      <c r="BH327">
        <f>E327*BF327/100/BG327</f>
        <v>-2.2418184438342207E-3</v>
      </c>
    </row>
    <row r="328" spans="1:60" x14ac:dyDescent="0.25">
      <c r="A328" s="1">
        <v>113</v>
      </c>
      <c r="B328" s="1" t="s">
        <v>390</v>
      </c>
      <c r="C328" s="1">
        <v>10553.499999430031</v>
      </c>
      <c r="D328" s="1">
        <v>1</v>
      </c>
      <c r="E328">
        <f>(R328-S328*(1000-T328)/(1000-U328))*AO328</f>
        <v>-1.0830800275729</v>
      </c>
      <c r="F328">
        <f>IF(AZ328&lt;&gt;0,1/(1/AZ328-1/N328),0)</f>
        <v>-3.1742809970935836E-2</v>
      </c>
      <c r="G328">
        <f>((BC328-AP328/2)*S328-E328)/(BC328+AP328/2)</f>
        <v>355.66535014894464</v>
      </c>
      <c r="H328">
        <f>AP328*1000</f>
        <v>-0.11520283678716708</v>
      </c>
      <c r="I328">
        <f>(AU328-BA328)</f>
        <v>0.35713238418289595</v>
      </c>
      <c r="J328">
        <f>(P328+AT328*D328)</f>
        <v>20.031689489369089</v>
      </c>
      <c r="K328" s="1">
        <v>11.279999732971191</v>
      </c>
      <c r="L328">
        <f>(K328*AI328+AJ328)</f>
        <v>2</v>
      </c>
      <c r="M328" s="1">
        <v>0.5</v>
      </c>
      <c r="N328">
        <f>L328*(M328+1)*(M328+1)/(M328*M328+1)</f>
        <v>3.6</v>
      </c>
      <c r="O328" s="1">
        <v>20.299148559570313</v>
      </c>
      <c r="P328" s="1">
        <v>19.957380294799805</v>
      </c>
      <c r="Q328" s="1">
        <v>20.054128646850586</v>
      </c>
      <c r="R328" s="1">
        <v>409.93447875976563</v>
      </c>
      <c r="S328" s="1">
        <v>412.05813598632813</v>
      </c>
      <c r="T328" s="1">
        <v>19.867694854736328</v>
      </c>
      <c r="U328" s="1">
        <v>19.655548095703125</v>
      </c>
      <c r="V328" s="1">
        <v>84.313980102539063</v>
      </c>
      <c r="W328" s="1">
        <v>83.413307189941406</v>
      </c>
      <c r="X328" s="1">
        <v>600.50213623046875</v>
      </c>
      <c r="Y328" s="1">
        <v>0.11565942317247391</v>
      </c>
      <c r="Z328" s="1">
        <v>0.12174676358699799</v>
      </c>
      <c r="AA328" s="1">
        <v>101.45174407958984</v>
      </c>
      <c r="AB328" s="1">
        <v>-0.13772508502006531</v>
      </c>
      <c r="AC328" s="1">
        <v>0.18601049482822418</v>
      </c>
      <c r="AD328" s="1">
        <v>1.0353581048548222E-2</v>
      </c>
      <c r="AE328" s="1">
        <v>5.5984687060117722E-3</v>
      </c>
      <c r="AF328" s="1">
        <v>2.4607835337519646E-2</v>
      </c>
      <c r="AG328" s="1">
        <v>5.7080145925283432E-3</v>
      </c>
      <c r="AH328" s="1">
        <v>1</v>
      </c>
      <c r="AI328" s="1">
        <v>0</v>
      </c>
      <c r="AJ328" s="1">
        <v>2</v>
      </c>
      <c r="AK328" s="1">
        <v>0</v>
      </c>
      <c r="AL328" s="1">
        <v>1</v>
      </c>
      <c r="AM328" s="1">
        <v>0.18999999761581421</v>
      </c>
      <c r="AN328" s="1">
        <v>111115</v>
      </c>
      <c r="AO328">
        <f>X328*0.000001/(K328*0.0001)</f>
        <v>0.53236006245214185</v>
      </c>
      <c r="AP328">
        <f>(U328-T328)/(1000-U328)*AO328</f>
        <v>-1.1520283678716709E-4</v>
      </c>
      <c r="AQ328">
        <f>(P328+273.15)</f>
        <v>293.10738029479978</v>
      </c>
      <c r="AR328">
        <f>(O328+273.15)</f>
        <v>293.44914855957029</v>
      </c>
      <c r="AS328">
        <f>(Y328*AK328+Z328*AL328)*AM328</f>
        <v>2.3131884791262713E-2</v>
      </c>
      <c r="AT328">
        <f>((AS328+0.00000010773*(AR328^4-AQ328^4))-AP328*44100)/(L328*0.92*2*29.3+0.00000043092*AQ328^3)</f>
        <v>7.4309194569284587E-2</v>
      </c>
      <c r="AU328">
        <f>0.61365*EXP(17.502*J328/(240.97+J328))</f>
        <v>2.3512220193322388</v>
      </c>
      <c r="AV328">
        <f>AU328*1000/AA328</f>
        <v>23.175767362734376</v>
      </c>
      <c r="AW328">
        <f>(AV328-U328)</f>
        <v>3.5202192670312513</v>
      </c>
      <c r="AX328">
        <f>IF(D328,P328,(O328+P328)/2)</f>
        <v>19.957380294799805</v>
      </c>
      <c r="AY328">
        <f>0.61365*EXP(17.502*AX328/(240.97+AX328))</f>
        <v>2.3404269611297481</v>
      </c>
      <c r="AZ328">
        <f>IF(AW328&lt;&gt;0,(1000-(AV328+U328)/2)/AW328*AP328,0)</f>
        <v>-3.2025190396782532E-2</v>
      </c>
      <c r="BA328">
        <f>U328*AA328/1000</f>
        <v>1.9940896351493429</v>
      </c>
      <c r="BB328">
        <f>(AY328-BA328)</f>
        <v>0.34633732598040523</v>
      </c>
      <c r="BC328">
        <f>1/(1.6/F328+1.37/N328)</f>
        <v>-1.9990180881630733E-2</v>
      </c>
      <c r="BD328">
        <f>G328*AA328*0.001</f>
        <v>36.082870081288441</v>
      </c>
      <c r="BE328">
        <f>G328/S328</f>
        <v>0.86314361758105274</v>
      </c>
      <c r="BF328">
        <f>(1-AP328*AA328/AU328/F328)*100</f>
        <v>84.340291216551037</v>
      </c>
      <c r="BG328">
        <f>(S328-E328/(N328/1.35))</f>
        <v>412.46429099666796</v>
      </c>
      <c r="BH328">
        <f>E328*BF328/100/BG328</f>
        <v>-2.2146713528969821E-3</v>
      </c>
    </row>
    <row r="329" spans="1:60" x14ac:dyDescent="0.25">
      <c r="A329" s="1" t="s">
        <v>9</v>
      </c>
      <c r="B329" s="1" t="s">
        <v>391</v>
      </c>
    </row>
    <row r="330" spans="1:60" x14ac:dyDescent="0.25">
      <c r="A330" s="1" t="s">
        <v>9</v>
      </c>
      <c r="B330" s="1" t="s">
        <v>392</v>
      </c>
    </row>
    <row r="331" spans="1:60" x14ac:dyDescent="0.25">
      <c r="A331" s="1" t="s">
        <v>9</v>
      </c>
      <c r="B331" s="1" t="s">
        <v>393</v>
      </c>
    </row>
    <row r="332" spans="1:60" x14ac:dyDescent="0.25">
      <c r="A332" s="1" t="s">
        <v>9</v>
      </c>
      <c r="B332" s="1" t="s">
        <v>394</v>
      </c>
    </row>
    <row r="333" spans="1:60" x14ac:dyDescent="0.25">
      <c r="A333" s="1" t="s">
        <v>9</v>
      </c>
      <c r="B333" s="1" t="s">
        <v>395</v>
      </c>
    </row>
    <row r="334" spans="1:60" x14ac:dyDescent="0.25">
      <c r="A334" s="1" t="s">
        <v>9</v>
      </c>
      <c r="B334" s="1" t="s">
        <v>396</v>
      </c>
    </row>
    <row r="335" spans="1:60" x14ac:dyDescent="0.25">
      <c r="A335" s="1" t="s">
        <v>9</v>
      </c>
      <c r="B335" s="1" t="s">
        <v>397</v>
      </c>
    </row>
    <row r="336" spans="1:60" x14ac:dyDescent="0.25">
      <c r="A336" s="1" t="s">
        <v>9</v>
      </c>
      <c r="B336" s="1" t="s">
        <v>398</v>
      </c>
    </row>
    <row r="337" spans="1:60" x14ac:dyDescent="0.25">
      <c r="A337" s="1" t="s">
        <v>9</v>
      </c>
      <c r="B337" s="1" t="s">
        <v>399</v>
      </c>
    </row>
    <row r="338" spans="1:60" x14ac:dyDescent="0.25">
      <c r="A338" s="1">
        <v>114</v>
      </c>
      <c r="B338" s="1" t="s">
        <v>400</v>
      </c>
      <c r="C338" s="1">
        <v>10817.499999899417</v>
      </c>
      <c r="D338" s="1">
        <v>1</v>
      </c>
      <c r="E338">
        <f>(R338-S338*(1000-T338)/(1000-U338))*AO338</f>
        <v>-1.1102551104762255</v>
      </c>
      <c r="F338">
        <f>IF(AZ338&lt;&gt;0,1/(1/AZ338-1/N338),0)</f>
        <v>-2.3081885561961214E-2</v>
      </c>
      <c r="G338">
        <f>((BC338-AP338/2)*S338-E338)/(BC338+AP338/2)</f>
        <v>334.19925972987971</v>
      </c>
      <c r="H338">
        <f>AP338*1000</f>
        <v>-8.8099717805925501E-2</v>
      </c>
      <c r="I338">
        <f>(AU338-BA338)</f>
        <v>0.37636907550607024</v>
      </c>
      <c r="J338">
        <f>(P338+AT338*D338)</f>
        <v>20.367849020514551</v>
      </c>
      <c r="K338" s="1">
        <v>16.159999847412109</v>
      </c>
      <c r="L338">
        <f>(K338*AI338+AJ338)</f>
        <v>2</v>
      </c>
      <c r="M338" s="1">
        <v>0.5</v>
      </c>
      <c r="N338">
        <f>L338*(M338+1)*(M338+1)/(M338*M338+1)</f>
        <v>3.6</v>
      </c>
      <c r="O338" s="1">
        <v>20.309534072875977</v>
      </c>
      <c r="P338" s="1">
        <v>20.337490081787109</v>
      </c>
      <c r="Q338" s="1">
        <v>20.062719345092773</v>
      </c>
      <c r="R338" s="1">
        <v>409.92132568359375</v>
      </c>
      <c r="S338" s="1">
        <v>413.00692749023438</v>
      </c>
      <c r="T338" s="1">
        <v>20.184112548828125</v>
      </c>
      <c r="U338" s="1">
        <v>19.951766967773438</v>
      </c>
      <c r="V338" s="1">
        <v>85.57696533203125</v>
      </c>
      <c r="W338" s="1">
        <v>84.6224365234375</v>
      </c>
      <c r="X338" s="1">
        <v>600.52197265625</v>
      </c>
      <c r="Y338" s="1">
        <v>0.11716047674417496</v>
      </c>
      <c r="Z338" s="1">
        <v>0.12332681566476822</v>
      </c>
      <c r="AA338" s="1">
        <v>101.45640563964844</v>
      </c>
      <c r="AB338" s="1">
        <v>0.2592826783657074</v>
      </c>
      <c r="AC338" s="1">
        <v>0.2365652471780777</v>
      </c>
      <c r="AD338" s="1">
        <v>5.1223825663328171E-2</v>
      </c>
      <c r="AE338" s="1">
        <v>4.2599034495651722E-3</v>
      </c>
      <c r="AF338" s="1">
        <v>1.9202463328838348E-2</v>
      </c>
      <c r="AG338" s="1">
        <v>5.9876656159758568E-3</v>
      </c>
      <c r="AH338" s="1">
        <v>0.66666668653488159</v>
      </c>
      <c r="AI338" s="1">
        <v>0</v>
      </c>
      <c r="AJ338" s="1">
        <v>2</v>
      </c>
      <c r="AK338" s="1">
        <v>0</v>
      </c>
      <c r="AL338" s="1">
        <v>1</v>
      </c>
      <c r="AM338" s="1">
        <v>0.18999999761581421</v>
      </c>
      <c r="AN338" s="1">
        <v>111115</v>
      </c>
      <c r="AO338">
        <f>X338*0.000001/(K338*0.0001)</f>
        <v>0.37161013510307583</v>
      </c>
      <c r="AP338">
        <f>(U338-T338)/(1000-U338)*AO338</f>
        <v>-8.8099717805925496E-5</v>
      </c>
      <c r="AQ338">
        <f>(P338+273.15)</f>
        <v>293.48749008178709</v>
      </c>
      <c r="AR338">
        <f>(O338+273.15)</f>
        <v>293.45953407287595</v>
      </c>
      <c r="AS338">
        <f>(Y338*AK338+Z338*AL338)*AM338</f>
        <v>2.343209468227192E-2</v>
      </c>
      <c r="AT338">
        <f>((AS338+0.00000010773*(AR338^4-AQ338^4))-AP338*44100)/(L338*0.92*2*29.3+0.00000043092*AQ338^3)</f>
        <v>3.0358938727440422E-2</v>
      </c>
      <c r="AU338">
        <f>0.61365*EXP(17.502*J338/(240.97+J338))</f>
        <v>2.4006036382162308</v>
      </c>
      <c r="AV338">
        <f>AU338*1000/AA338</f>
        <v>23.661429981490414</v>
      </c>
      <c r="AW338">
        <f>(AV338-U338)</f>
        <v>3.7096630137169768</v>
      </c>
      <c r="AX338">
        <f>IF(D338,P338,(O338+P338)/2)</f>
        <v>20.337490081787109</v>
      </c>
      <c r="AY338">
        <f>0.61365*EXP(17.502*AX338/(240.97+AX338))</f>
        <v>2.3961069118411662</v>
      </c>
      <c r="AZ338">
        <f>IF(AW338&lt;&gt;0,(1000-(AV338+U338)/2)/AW338*AP338,0)</f>
        <v>-2.3230833182244989E-2</v>
      </c>
      <c r="BA338">
        <f>U338*AA338/1000</f>
        <v>2.0242345627101606</v>
      </c>
      <c r="BB338">
        <f>(AY338-BA338)</f>
        <v>0.37187234913100564</v>
      </c>
      <c r="BC338">
        <f>1/(1.6/F338+1.37/N338)</f>
        <v>-1.4505814853840672E-2</v>
      </c>
      <c r="BD338">
        <f>G338*AA338*0.001</f>
        <v>33.906655659624903</v>
      </c>
      <c r="BE338">
        <f>G338/S338</f>
        <v>0.80918560315863441</v>
      </c>
      <c r="BF338">
        <f>(1-AP338*AA338/AU338/F338)*100</f>
        <v>83.868964532384439</v>
      </c>
      <c r="BG338">
        <f>(S338-E338/(N338/1.35))</f>
        <v>413.42327315666296</v>
      </c>
      <c r="BH338">
        <f>E338*BF338/100/BG338</f>
        <v>-2.2523150613038587E-3</v>
      </c>
    </row>
    <row r="339" spans="1:60" x14ac:dyDescent="0.25">
      <c r="A339" s="1">
        <v>115</v>
      </c>
      <c r="B339" s="1" t="s">
        <v>401</v>
      </c>
      <c r="C339" s="1">
        <v>10822.499999787658</v>
      </c>
      <c r="D339" s="1">
        <v>1</v>
      </c>
      <c r="E339">
        <f>(R339-S339*(1000-T339)/(1000-U339))*AO339</f>
        <v>-1.0956548343436621</v>
      </c>
      <c r="F339">
        <f>IF(AZ339&lt;&gt;0,1/(1/AZ339-1/N339),0)</f>
        <v>-2.2088230188202489E-2</v>
      </c>
      <c r="G339">
        <f>((BC339-AP339/2)*S339-E339)/(BC339+AP339/2)</f>
        <v>331.81886128234129</v>
      </c>
      <c r="H339">
        <f>AP339*1000</f>
        <v>-8.3331201849112135E-2</v>
      </c>
      <c r="I339">
        <f>(AU339-BA339)</f>
        <v>0.37211505240643294</v>
      </c>
      <c r="J339">
        <f>(P339+AT339*D339)</f>
        <v>20.361601140330102</v>
      </c>
      <c r="K339" s="1">
        <v>16.159999847412109</v>
      </c>
      <c r="L339">
        <f>(K339*AI339+AJ339)</f>
        <v>2</v>
      </c>
      <c r="M339" s="1">
        <v>0.5</v>
      </c>
      <c r="N339">
        <f>L339*(M339+1)*(M339+1)/(M339*M339+1)</f>
        <v>3.6</v>
      </c>
      <c r="O339" s="1">
        <v>20.310403823852539</v>
      </c>
      <c r="P339" s="1">
        <v>20.332452774047852</v>
      </c>
      <c r="Q339" s="1">
        <v>20.068178176879883</v>
      </c>
      <c r="R339" s="1">
        <v>409.96270751953125</v>
      </c>
      <c r="S339" s="1">
        <v>413.00375366210938</v>
      </c>
      <c r="T339" s="1">
        <v>20.204133987426758</v>
      </c>
      <c r="U339" s="1">
        <v>19.984369277954102</v>
      </c>
      <c r="V339" s="1">
        <v>85.67333984375</v>
      </c>
      <c r="W339" s="1">
        <v>84.753578186035156</v>
      </c>
      <c r="X339" s="1">
        <v>600.5152587890625</v>
      </c>
      <c r="Y339" s="1">
        <v>0.12823528051376343</v>
      </c>
      <c r="Z339" s="1">
        <v>0.13498450815677643</v>
      </c>
      <c r="AA339" s="1">
        <v>101.45742034912109</v>
      </c>
      <c r="AB339" s="1">
        <v>0.2592826783657074</v>
      </c>
      <c r="AC339" s="1">
        <v>0.2365652471780777</v>
      </c>
      <c r="AD339" s="1">
        <v>5.1223825663328171E-2</v>
      </c>
      <c r="AE339" s="1">
        <v>4.2599034495651722E-3</v>
      </c>
      <c r="AF339" s="1">
        <v>1.9202463328838348E-2</v>
      </c>
      <c r="AG339" s="1">
        <v>5.9876656159758568E-3</v>
      </c>
      <c r="AH339" s="1">
        <v>0.66666668653488159</v>
      </c>
      <c r="AI339" s="1">
        <v>0</v>
      </c>
      <c r="AJ339" s="1">
        <v>2</v>
      </c>
      <c r="AK339" s="1">
        <v>0</v>
      </c>
      <c r="AL339" s="1">
        <v>1</v>
      </c>
      <c r="AM339" s="1">
        <v>0.18999999761581421</v>
      </c>
      <c r="AN339" s="1">
        <v>111115</v>
      </c>
      <c r="AO339">
        <f>X339*0.000001/(K339*0.0001)</f>
        <v>0.3716059804822523</v>
      </c>
      <c r="AP339">
        <f>(U339-T339)/(1000-U339)*AO339</f>
        <v>-8.3331201849112137E-5</v>
      </c>
      <c r="AQ339">
        <f>(P339+273.15)</f>
        <v>293.48245277404783</v>
      </c>
      <c r="AR339">
        <f>(O339+273.15)</f>
        <v>293.46040382385252</v>
      </c>
      <c r="AS339">
        <f>(Y339*AK339+Z339*AL339)*AM339</f>
        <v>2.5647056227959375E-2</v>
      </c>
      <c r="AT339">
        <f>((AS339+0.00000010773*(AR339^4-AQ339^4))-AP339*44100)/(L339*0.92*2*29.3+0.00000043092*AQ339^3)</f>
        <v>2.9148366282249302E-2</v>
      </c>
      <c r="AU339">
        <f>0.61365*EXP(17.502*J339/(240.97+J339))</f>
        <v>2.3996776066518839</v>
      </c>
      <c r="AV339">
        <f>AU339*1000/AA339</f>
        <v>23.652066043020298</v>
      </c>
      <c r="AW339">
        <f>(AV339-U339)</f>
        <v>3.6676967650661965</v>
      </c>
      <c r="AX339">
        <f>IF(D339,P339,(O339+P339)/2)</f>
        <v>20.332452774047852</v>
      </c>
      <c r="AY339">
        <f>0.61365*EXP(17.502*AX339/(240.97+AX339))</f>
        <v>2.3953615066263247</v>
      </c>
      <c r="AZ339">
        <f>IF(AW339&lt;&gt;0,(1000-(AV339+U339)/2)/AW339*AP339,0)</f>
        <v>-2.2224591827123698E-2</v>
      </c>
      <c r="BA339">
        <f>U339*AA339/1000</f>
        <v>2.027562554245451</v>
      </c>
      <c r="BB339">
        <f>(AY339-BA339)</f>
        <v>0.36779895238087379</v>
      </c>
      <c r="BC339">
        <f>1/(1.6/F339+1.37/N339)</f>
        <v>-1.3878053947612327E-2</v>
      </c>
      <c r="BD339">
        <f>G339*AA339*0.001</f>
        <v>33.665485688889206</v>
      </c>
      <c r="BE339">
        <f>G339/S339</f>
        <v>0.80342819729869119</v>
      </c>
      <c r="BF339">
        <f>(1-AP339*AA339/AU339/F339)*100</f>
        <v>84.049377274478204</v>
      </c>
      <c r="BG339">
        <f>(S339-E339/(N339/1.35))</f>
        <v>413.41462422498824</v>
      </c>
      <c r="BH339">
        <f>E339*BF339/100/BG339</f>
        <v>-2.2275241643178955E-3</v>
      </c>
    </row>
    <row r="340" spans="1:60" x14ac:dyDescent="0.25">
      <c r="A340" s="1">
        <v>116</v>
      </c>
      <c r="B340" s="1" t="s">
        <v>402</v>
      </c>
      <c r="C340" s="1">
        <v>10827.4999996759</v>
      </c>
      <c r="D340" s="1">
        <v>1</v>
      </c>
      <c r="E340">
        <f>(R340-S340*(1000-T340)/(1000-U340))*AO340</f>
        <v>-1.0841562434870602</v>
      </c>
      <c r="F340">
        <f>IF(AZ340&lt;&gt;0,1/(1/AZ340-1/N340),0)</f>
        <v>-2.2732469803837738E-2</v>
      </c>
      <c r="G340">
        <f>((BC340-AP340/2)*S340-E340)/(BC340+AP340/2)</f>
        <v>334.87470604482507</v>
      </c>
      <c r="H340">
        <f>AP340*1000</f>
        <v>-8.5603323367552761E-2</v>
      </c>
      <c r="I340">
        <f>(AU340-BA340)</f>
        <v>0.37136080579368214</v>
      </c>
      <c r="J340">
        <f>(P340+AT340*D340)</f>
        <v>20.362108283739836</v>
      </c>
      <c r="K340" s="1">
        <v>16.159999847412109</v>
      </c>
      <c r="L340">
        <f>(K340*AI340+AJ340)</f>
        <v>2</v>
      </c>
      <c r="M340" s="1">
        <v>0.5</v>
      </c>
      <c r="N340">
        <f>L340*(M340+1)*(M340+1)/(M340*M340+1)</f>
        <v>3.6</v>
      </c>
      <c r="O340" s="1">
        <v>20.311954498291016</v>
      </c>
      <c r="P340" s="1">
        <v>20.331882476806641</v>
      </c>
      <c r="Q340" s="1">
        <v>20.066780090332031</v>
      </c>
      <c r="R340" s="1">
        <v>409.99746704101563</v>
      </c>
      <c r="S340" s="1">
        <v>413.0101318359375</v>
      </c>
      <c r="T340" s="1">
        <v>20.218223571777344</v>
      </c>
      <c r="U340" s="1">
        <v>19.992465972900391</v>
      </c>
      <c r="V340" s="1">
        <v>85.735557556152344</v>
      </c>
      <c r="W340" s="1">
        <v>84.778358459472656</v>
      </c>
      <c r="X340" s="1">
        <v>600.50830078125</v>
      </c>
      <c r="Y340" s="1">
        <v>0.15127581357955933</v>
      </c>
      <c r="Z340" s="1">
        <v>0.15923769772052765</v>
      </c>
      <c r="AA340" s="1">
        <v>101.45781707763672</v>
      </c>
      <c r="AB340" s="1">
        <v>0.2592826783657074</v>
      </c>
      <c r="AC340" s="1">
        <v>0.2365652471780777</v>
      </c>
      <c r="AD340" s="1">
        <v>5.1223825663328171E-2</v>
      </c>
      <c r="AE340" s="1">
        <v>4.2599034495651722E-3</v>
      </c>
      <c r="AF340" s="1">
        <v>1.9202463328838348E-2</v>
      </c>
      <c r="AG340" s="1">
        <v>5.9876656159758568E-3</v>
      </c>
      <c r="AH340" s="1">
        <v>1</v>
      </c>
      <c r="AI340" s="1">
        <v>0</v>
      </c>
      <c r="AJ340" s="1">
        <v>2</v>
      </c>
      <c r="AK340" s="1">
        <v>0</v>
      </c>
      <c r="AL340" s="1">
        <v>1</v>
      </c>
      <c r="AM340" s="1">
        <v>0.18999999761581421</v>
      </c>
      <c r="AN340" s="1">
        <v>111115</v>
      </c>
      <c r="AO340">
        <f>X340*0.000001/(K340*0.0001)</f>
        <v>0.37160167478430789</v>
      </c>
      <c r="AP340">
        <f>(U340-T340)/(1000-U340)*AO340</f>
        <v>-8.560332336755276E-5</v>
      </c>
      <c r="AQ340">
        <f>(P340+273.15)</f>
        <v>293.48188247680662</v>
      </c>
      <c r="AR340">
        <f>(O340+273.15)</f>
        <v>293.46195449829099</v>
      </c>
      <c r="AS340">
        <f>(Y340*AK340+Z340*AL340)*AM340</f>
        <v>3.0255162187247997E-2</v>
      </c>
      <c r="AT340">
        <f>((AS340+0.00000010773*(AR340^4-AQ340^4))-AP340*44100)/(L340*0.92*2*29.3+0.00000043092*AQ340^3)</f>
        <v>3.0225806933196792E-2</v>
      </c>
      <c r="AU340">
        <f>0.61365*EXP(17.502*J340/(240.97+J340))</f>
        <v>2.3997527614030862</v>
      </c>
      <c r="AV340">
        <f>AU340*1000/AA340</f>
        <v>23.65271430555979</v>
      </c>
      <c r="AW340">
        <f>(AV340-U340)</f>
        <v>3.6602483326593998</v>
      </c>
      <c r="AX340">
        <f>IF(D340,P340,(O340+P340)/2)</f>
        <v>20.331882476806641</v>
      </c>
      <c r="AY340">
        <f>0.61365*EXP(17.502*AX340/(240.97+AX340))</f>
        <v>2.3952771286082934</v>
      </c>
      <c r="AZ340">
        <f>IF(AW340&lt;&gt;0,(1000-(AV340+U340)/2)/AW340*AP340,0)</f>
        <v>-2.2876927879455597E-2</v>
      </c>
      <c r="BA340">
        <f>U340*AA340/1000</f>
        <v>2.0283919556094041</v>
      </c>
      <c r="BB340">
        <f>(AY340-BA340)</f>
        <v>0.36688517299888934</v>
      </c>
      <c r="BC340">
        <f>1/(1.6/F340+1.37/N340)</f>
        <v>-1.4285030714242515E-2</v>
      </c>
      <c r="BD340">
        <f>G340*AA340*0.001</f>
        <v>33.975656669823231</v>
      </c>
      <c r="BE340">
        <f>G340/S340</f>
        <v>0.8108147481908492</v>
      </c>
      <c r="BF340">
        <f>(1-AP340*AA340/AU340/F340)*100</f>
        <v>84.079268556018519</v>
      </c>
      <c r="BG340">
        <f>(S340-E340/(N340/1.35))</f>
        <v>413.41669042724516</v>
      </c>
      <c r="BH340">
        <f>E340*BF340/100/BG340</f>
        <v>-2.2049197834424295E-3</v>
      </c>
    </row>
    <row r="341" spans="1:60" x14ac:dyDescent="0.25">
      <c r="A341" s="1">
        <v>117</v>
      </c>
      <c r="B341" s="1" t="s">
        <v>403</v>
      </c>
      <c r="C341" s="1">
        <v>10832.999999552965</v>
      </c>
      <c r="D341" s="1">
        <v>1</v>
      </c>
      <c r="E341">
        <f>(R341-S341*(1000-T341)/(1000-U341))*AO341</f>
        <v>-1.027802290287412</v>
      </c>
      <c r="F341">
        <f>IF(AZ341&lt;&gt;0,1/(1/AZ341-1/N341),0)</f>
        <v>-2.2636992406737652E-2</v>
      </c>
      <c r="G341">
        <f>((BC341-AP341/2)*S341-E341)/(BC341+AP341/2)</f>
        <v>338.55075196603713</v>
      </c>
      <c r="H341">
        <f>AP341*1000</f>
        <v>-8.5033789699897153E-2</v>
      </c>
      <c r="I341">
        <f>(AU341-BA341)</f>
        <v>0.37045701634168804</v>
      </c>
      <c r="J341">
        <f>(P341+AT341*D341)</f>
        <v>20.360203380353006</v>
      </c>
      <c r="K341" s="1">
        <v>16.159999847412109</v>
      </c>
      <c r="L341">
        <f>(K341*AI341+AJ341)</f>
        <v>2</v>
      </c>
      <c r="M341" s="1">
        <v>0.5</v>
      </c>
      <c r="N341">
        <f>L341*(M341+1)*(M341+1)/(M341*M341+1)</f>
        <v>3.6</v>
      </c>
      <c r="O341" s="1">
        <v>20.312398910522461</v>
      </c>
      <c r="P341" s="1">
        <v>20.330087661743164</v>
      </c>
      <c r="Q341" s="1">
        <v>20.057855606079102</v>
      </c>
      <c r="R341" s="1">
        <v>410.19140625</v>
      </c>
      <c r="S341" s="1">
        <v>413.05197143554688</v>
      </c>
      <c r="T341" s="1">
        <v>20.22276496887207</v>
      </c>
      <c r="U341" s="1">
        <v>19.998497009277344</v>
      </c>
      <c r="V341" s="1">
        <v>85.75640869140625</v>
      </c>
      <c r="W341" s="1">
        <v>84.805221557617188</v>
      </c>
      <c r="X341" s="1">
        <v>600.47149658203125</v>
      </c>
      <c r="Y341" s="1">
        <v>8.9529424905776978E-2</v>
      </c>
      <c r="Z341" s="1">
        <v>9.4241499900817871E-2</v>
      </c>
      <c r="AA341" s="1">
        <v>101.45829772949219</v>
      </c>
      <c r="AB341" s="1">
        <v>0.2592826783657074</v>
      </c>
      <c r="AC341" s="1">
        <v>0.2365652471780777</v>
      </c>
      <c r="AD341" s="1">
        <v>5.1223825663328171E-2</v>
      </c>
      <c r="AE341" s="1">
        <v>4.2599034495651722E-3</v>
      </c>
      <c r="AF341" s="1">
        <v>1.9202463328838348E-2</v>
      </c>
      <c r="AG341" s="1">
        <v>5.9876656159758568E-3</v>
      </c>
      <c r="AH341" s="1">
        <v>1</v>
      </c>
      <c r="AI341" s="1">
        <v>0</v>
      </c>
      <c r="AJ341" s="1">
        <v>2</v>
      </c>
      <c r="AK341" s="1">
        <v>0</v>
      </c>
      <c r="AL341" s="1">
        <v>1</v>
      </c>
      <c r="AM341" s="1">
        <v>0.18999999761581421</v>
      </c>
      <c r="AN341" s="1">
        <v>111115</v>
      </c>
      <c r="AO341">
        <f>X341*0.000001/(K341*0.0001)</f>
        <v>0.37157889990833864</v>
      </c>
      <c r="AP341">
        <f>(U341-T341)/(1000-U341)*AO341</f>
        <v>-8.5033789699897147E-5</v>
      </c>
      <c r="AQ341">
        <f>(P341+273.15)</f>
        <v>293.48008766174314</v>
      </c>
      <c r="AR341">
        <f>(O341+273.15)</f>
        <v>293.46239891052244</v>
      </c>
      <c r="AS341">
        <f>(Y341*AK341+Z341*AL341)*AM341</f>
        <v>1.7905884756466151E-2</v>
      </c>
      <c r="AT341">
        <f>((AS341+0.00000010773*(AR341^4-AQ341^4))-AP341*44100)/(L341*0.92*2*29.3+0.00000043092*AQ341^3)</f>
        <v>3.0115718609842031E-2</v>
      </c>
      <c r="AU341">
        <f>0.61365*EXP(17.502*J341/(240.97+J341))</f>
        <v>2.399470480051308</v>
      </c>
      <c r="AV341">
        <f>AU341*1000/AA341</f>
        <v>23.649820012245517</v>
      </c>
      <c r="AW341">
        <f>(AV341-U341)</f>
        <v>3.6513230029681729</v>
      </c>
      <c r="AX341">
        <f>IF(D341,P341,(O341+P341)/2)</f>
        <v>20.330087661743164</v>
      </c>
      <c r="AY341">
        <f>0.61365*EXP(17.502*AX341/(240.97+AX341))</f>
        <v>2.3950115947149855</v>
      </c>
      <c r="AZ341">
        <f>IF(AW341&lt;&gt;0,(1000-(AV341+U341)/2)/AW341*AP341,0)</f>
        <v>-2.2780235746632155E-2</v>
      </c>
      <c r="BA341">
        <f>U341*AA341/1000</f>
        <v>2.02901346370962</v>
      </c>
      <c r="BB341">
        <f>(AY341-BA341)</f>
        <v>0.36599813100536549</v>
      </c>
      <c r="BC341">
        <f>1/(1.6/F341+1.37/N341)</f>
        <v>-1.4224708156366853E-2</v>
      </c>
      <c r="BD341">
        <f>G341*AA341*0.001</f>
        <v>34.348782989513658</v>
      </c>
      <c r="BE341">
        <f>G341/S341</f>
        <v>0.81963233534370139</v>
      </c>
      <c r="BF341">
        <f>(1-AP341*AA341/AU341/F341)*100</f>
        <v>84.116545266442117</v>
      </c>
      <c r="BG341">
        <f>(S341-E341/(N341/1.35))</f>
        <v>413.43739729440466</v>
      </c>
      <c r="BH341">
        <f>E341*BF341/100/BG341</f>
        <v>-2.0911310501103533E-3</v>
      </c>
    </row>
    <row r="342" spans="1:60" x14ac:dyDescent="0.25">
      <c r="A342" s="1">
        <v>118</v>
      </c>
      <c r="B342" s="1" t="s">
        <v>404</v>
      </c>
      <c r="C342" s="1">
        <v>10837.999999441206</v>
      </c>
      <c r="D342" s="1">
        <v>1</v>
      </c>
      <c r="E342">
        <f>(R342-S342*(1000-T342)/(1000-U342))*AO342</f>
        <v>-1.0490986200421777</v>
      </c>
      <c r="F342">
        <f>IF(AZ342&lt;&gt;0,1/(1/AZ342-1/N342),0)</f>
        <v>-2.253225193420649E-2</v>
      </c>
      <c r="G342">
        <f>((BC342-AP342/2)*S342-E342)/(BC342+AP342/2)</f>
        <v>336.74227455308511</v>
      </c>
      <c r="H342">
        <f>AP342*1000</f>
        <v>-8.4471181169471984E-2</v>
      </c>
      <c r="I342">
        <f>(AU342-BA342)</f>
        <v>0.36972657916529617</v>
      </c>
      <c r="J342">
        <f>(P342+AT342*D342)</f>
        <v>20.358806683007192</v>
      </c>
      <c r="K342" s="1">
        <v>16.159999847412109</v>
      </c>
      <c r="L342">
        <f>(K342*AI342+AJ342)</f>
        <v>2</v>
      </c>
      <c r="M342" s="1">
        <v>0.5</v>
      </c>
      <c r="N342">
        <f>L342*(M342+1)*(M342+1)/(M342*M342+1)</f>
        <v>3.6</v>
      </c>
      <c r="O342" s="1">
        <v>20.310398101806641</v>
      </c>
      <c r="P342" s="1">
        <v>20.32896614074707</v>
      </c>
      <c r="Q342" s="1">
        <v>20.052623748779297</v>
      </c>
      <c r="R342" s="1">
        <v>410.15826416015625</v>
      </c>
      <c r="S342" s="1">
        <v>413.0755615234375</v>
      </c>
      <c r="T342" s="1">
        <v>20.226457595825195</v>
      </c>
      <c r="U342" s="1">
        <v>20.003671646118164</v>
      </c>
      <c r="V342" s="1">
        <v>85.782485961914063</v>
      </c>
      <c r="W342" s="1">
        <v>84.836456298828125</v>
      </c>
      <c r="X342" s="1">
        <v>600.46343994140625</v>
      </c>
      <c r="Y342" s="1">
        <v>9.8094232380390167E-2</v>
      </c>
      <c r="Z342" s="1">
        <v>0.10325708240270615</v>
      </c>
      <c r="AA342" s="1">
        <v>101.45822143554688</v>
      </c>
      <c r="AB342" s="1">
        <v>0.2592826783657074</v>
      </c>
      <c r="AC342" s="1">
        <v>0.2365652471780777</v>
      </c>
      <c r="AD342" s="1">
        <v>5.1223825663328171E-2</v>
      </c>
      <c r="AE342" s="1">
        <v>4.2599034495651722E-3</v>
      </c>
      <c r="AF342" s="1">
        <v>1.9202463328838348E-2</v>
      </c>
      <c r="AG342" s="1">
        <v>5.9876656159758568E-3</v>
      </c>
      <c r="AH342" s="1">
        <v>1</v>
      </c>
      <c r="AI342" s="1">
        <v>0</v>
      </c>
      <c r="AJ342" s="1">
        <v>2</v>
      </c>
      <c r="AK342" s="1">
        <v>0</v>
      </c>
      <c r="AL342" s="1">
        <v>1</v>
      </c>
      <c r="AM342" s="1">
        <v>0.18999999761581421</v>
      </c>
      <c r="AN342" s="1">
        <v>111115</v>
      </c>
      <c r="AO342">
        <f>X342*0.000001/(K342*0.0001)</f>
        <v>0.37157391436335035</v>
      </c>
      <c r="AP342">
        <f>(U342-T342)/(1000-U342)*AO342</f>
        <v>-8.4471181169471987E-5</v>
      </c>
      <c r="AQ342">
        <f>(P342+273.15)</f>
        <v>293.47896614074705</v>
      </c>
      <c r="AR342">
        <f>(O342+273.15)</f>
        <v>293.46039810180662</v>
      </c>
      <c r="AS342">
        <f>(Y342*AK342+Z342*AL342)*AM342</f>
        <v>1.9618845410330099E-2</v>
      </c>
      <c r="AT342">
        <f>((AS342+0.00000010773*(AR342^4-AQ342^4))-AP342*44100)/(L342*0.92*2*29.3+0.00000043092*AQ342^3)</f>
        <v>2.984054226012289E-2</v>
      </c>
      <c r="AU342">
        <f>0.61365*EXP(17.502*J342/(240.97+J342))</f>
        <v>2.3992635265611235</v>
      </c>
      <c r="AV342">
        <f>AU342*1000/AA342</f>
        <v>23.647798006052156</v>
      </c>
      <c r="AW342">
        <f>(AV342-U342)</f>
        <v>3.6441263599339919</v>
      </c>
      <c r="AX342">
        <f>IF(D342,P342,(O342+P342)/2)</f>
        <v>20.32896614074707</v>
      </c>
      <c r="AY342">
        <f>0.61365*EXP(17.502*AX342/(240.97+AX342))</f>
        <v>2.3948456843968375</v>
      </c>
      <c r="AZ342">
        <f>IF(AW342&lt;&gt;0,(1000-(AV342+U342)/2)/AW342*AP342,0)</f>
        <v>-2.2674168623043459E-2</v>
      </c>
      <c r="BA342">
        <f>U342*AA342/1000</f>
        <v>2.0295369473958274</v>
      </c>
      <c r="BB342">
        <f>(AY342-BA342)</f>
        <v>0.36530873700101019</v>
      </c>
      <c r="BC342">
        <f>1/(1.6/F342+1.37/N342)</f>
        <v>-1.4158536361726488E-2</v>
      </c>
      <c r="BD342">
        <f>G342*AA342*0.001</f>
        <v>34.165272258316634</v>
      </c>
      <c r="BE342">
        <f>G342/S342</f>
        <v>0.81520744851418347</v>
      </c>
      <c r="BF342">
        <f>(1-AP342*AA342/AU342/F342)*100</f>
        <v>84.146934227514748</v>
      </c>
      <c r="BG342">
        <f>(S342-E342/(N342/1.35))</f>
        <v>413.46897350595333</v>
      </c>
      <c r="BH342">
        <f>E342*BF342/100/BG342</f>
        <v>-2.135067882610895E-3</v>
      </c>
    </row>
    <row r="343" spans="1:60" x14ac:dyDescent="0.25">
      <c r="A343" s="1" t="s">
        <v>9</v>
      </c>
      <c r="B343" s="1" t="s">
        <v>405</v>
      </c>
    </row>
    <row r="344" spans="1:60" x14ac:dyDescent="0.25">
      <c r="A344" s="1" t="s">
        <v>9</v>
      </c>
      <c r="B344" s="1" t="s">
        <v>406</v>
      </c>
    </row>
    <row r="345" spans="1:60" x14ac:dyDescent="0.25">
      <c r="A345" s="1" t="s">
        <v>9</v>
      </c>
      <c r="B345" s="1" t="s">
        <v>407</v>
      </c>
    </row>
    <row r="346" spans="1:60" x14ac:dyDescent="0.25">
      <c r="A346" s="1" t="s">
        <v>9</v>
      </c>
      <c r="B346" s="1" t="s">
        <v>408</v>
      </c>
    </row>
    <row r="347" spans="1:60" x14ac:dyDescent="0.25">
      <c r="A347" s="1" t="s">
        <v>9</v>
      </c>
      <c r="B347" s="1" t="s">
        <v>409</v>
      </c>
    </row>
    <row r="348" spans="1:60" x14ac:dyDescent="0.25">
      <c r="A348" s="1" t="s">
        <v>9</v>
      </c>
      <c r="B348" s="1" t="s">
        <v>410</v>
      </c>
    </row>
    <row r="349" spans="1:60" x14ac:dyDescent="0.25">
      <c r="A349" s="1" t="s">
        <v>9</v>
      </c>
      <c r="B349" s="1" t="s">
        <v>411</v>
      </c>
    </row>
    <row r="350" spans="1:60" x14ac:dyDescent="0.25">
      <c r="A350" s="1" t="s">
        <v>9</v>
      </c>
      <c r="B350" s="1" t="s">
        <v>412</v>
      </c>
    </row>
    <row r="351" spans="1:60" x14ac:dyDescent="0.25">
      <c r="A351" s="1" t="s">
        <v>9</v>
      </c>
      <c r="B351" s="1" t="s">
        <v>413</v>
      </c>
    </row>
    <row r="352" spans="1:60" x14ac:dyDescent="0.25">
      <c r="A352" s="1">
        <v>119</v>
      </c>
      <c r="B352" s="1" t="s">
        <v>414</v>
      </c>
      <c r="C352" s="1">
        <v>11113.499999899417</v>
      </c>
      <c r="D352" s="1">
        <v>1</v>
      </c>
      <c r="E352">
        <f>(R352-S352*(1000-T352)/(1000-U352))*AO352</f>
        <v>-1.4559798650591069</v>
      </c>
      <c r="F352">
        <f>IF(AZ352&lt;&gt;0,1/(1/AZ352-1/N352),0)</f>
        <v>-0.19021025715305057</v>
      </c>
      <c r="G352">
        <f>((BC352-AP352/2)*S352-E352)/(BC352+AP352/2)</f>
        <v>396.46389996033344</v>
      </c>
      <c r="H352">
        <f>AP352*1000</f>
        <v>-0.82045687339138607</v>
      </c>
      <c r="I352">
        <f>(AU352-BA352)</f>
        <v>0.40537399905880545</v>
      </c>
      <c r="J352">
        <f>(P352+AT352*D352)</f>
        <v>20.668229928472492</v>
      </c>
      <c r="K352" s="1">
        <v>2.5999999046325684</v>
      </c>
      <c r="L352">
        <f>(K352*AI352+AJ352)</f>
        <v>2</v>
      </c>
      <c r="M352" s="1">
        <v>0.5</v>
      </c>
      <c r="N352">
        <f>L352*(M352+1)*(M352+1)/(M352*M352+1)</f>
        <v>3.6</v>
      </c>
      <c r="O352" s="1">
        <v>20.311195373535156</v>
      </c>
      <c r="P352" s="1">
        <v>20.368661880493164</v>
      </c>
      <c r="Q352" s="1">
        <v>20.064825057983398</v>
      </c>
      <c r="R352" s="1">
        <v>410.04049682617188</v>
      </c>
      <c r="S352" s="1">
        <v>410.81683349609375</v>
      </c>
      <c r="T352" s="1">
        <v>20.454740524291992</v>
      </c>
      <c r="U352" s="1">
        <v>20.106647491455078</v>
      </c>
      <c r="V352" s="1">
        <v>86.755599975585938</v>
      </c>
      <c r="W352" s="1">
        <v>85.279533386230469</v>
      </c>
      <c r="X352" s="1">
        <v>600.4993896484375</v>
      </c>
      <c r="Y352" s="1">
        <v>4.4352985918521881E-2</v>
      </c>
      <c r="Z352" s="1">
        <v>4.6687353402376175E-2</v>
      </c>
      <c r="AA352" s="1">
        <v>101.46503448486328</v>
      </c>
      <c r="AB352" s="1">
        <v>0.51406478881835938</v>
      </c>
      <c r="AC352" s="1">
        <v>0.26515898108482361</v>
      </c>
      <c r="AD352" s="1">
        <v>3.0222563073039055E-2</v>
      </c>
      <c r="AE352" s="1">
        <v>4.3243402615189552E-3</v>
      </c>
      <c r="AF352" s="1">
        <v>1.3395603746175766E-2</v>
      </c>
      <c r="AG352" s="1">
        <v>2.9874506872147322E-3</v>
      </c>
      <c r="AH352" s="1">
        <v>0.66666668653488159</v>
      </c>
      <c r="AI352" s="1">
        <v>0</v>
      </c>
      <c r="AJ352" s="1">
        <v>2</v>
      </c>
      <c r="AK352" s="1">
        <v>0</v>
      </c>
      <c r="AL352" s="1">
        <v>1</v>
      </c>
      <c r="AM352" s="1">
        <v>0.18999999761581421</v>
      </c>
      <c r="AN352" s="1">
        <v>111115</v>
      </c>
      <c r="AO352">
        <f>X352*0.000001/(K352*0.0001)</f>
        <v>2.3096131218254792</v>
      </c>
      <c r="AP352">
        <f>(U352-T352)/(1000-U352)*AO352</f>
        <v>-8.2045687339138602E-4</v>
      </c>
      <c r="AQ352">
        <f>(P352+273.15)</f>
        <v>293.51866188049314</v>
      </c>
      <c r="AR352">
        <f>(O352+273.15)</f>
        <v>293.46119537353513</v>
      </c>
      <c r="AS352">
        <f>(Y352*AK352+Z352*AL352)*AM352</f>
        <v>8.8705970351401486E-3</v>
      </c>
      <c r="AT352">
        <f>((AS352+0.00000010773*(AR352^4-AQ352^4))-AP352*44100)/(L352*0.92*2*29.3+0.00000043092*AQ352^3)</f>
        <v>0.29956804797932624</v>
      </c>
      <c r="AU352">
        <f>0.61365*EXP(17.502*J352/(240.97+J352))</f>
        <v>2.4454956801542846</v>
      </c>
      <c r="AV352">
        <f>AU352*1000/AA352</f>
        <v>24.101856295324158</v>
      </c>
      <c r="AW352">
        <f>(AV352-U352)</f>
        <v>3.9952088038690796</v>
      </c>
      <c r="AX352">
        <f>IF(D352,P352,(O352+P352)/2)</f>
        <v>20.368661880493164</v>
      </c>
      <c r="AY352">
        <f>0.61365*EXP(17.502*AX352/(240.97+AX352))</f>
        <v>2.4007241395303223</v>
      </c>
      <c r="AZ352">
        <f>IF(AW352&lt;&gt;0,(1000-(AV352+U352)/2)/AW352*AP352,0)</f>
        <v>-0.20082086503646271</v>
      </c>
      <c r="BA352">
        <f>U352*AA352/1000</f>
        <v>2.0401216810954792</v>
      </c>
      <c r="BB352">
        <f>(AY352-BA352)</f>
        <v>0.36060245843484307</v>
      </c>
      <c r="BC352">
        <f>1/(1.6/F352+1.37/N352)</f>
        <v>-0.12451457215117802</v>
      </c>
      <c r="BD352">
        <f>G352*AA352*0.001</f>
        <v>40.227223281478622</v>
      </c>
      <c r="BE352">
        <f>G352/S352</f>
        <v>0.96506245030512661</v>
      </c>
      <c r="BF352">
        <f>(1-AP352*AA352/AU352/F352)*100</f>
        <v>82.103366999514989</v>
      </c>
      <c r="BG352">
        <f>(S352-E352/(N352/1.35))</f>
        <v>411.3628259454909</v>
      </c>
      <c r="BH352">
        <f>E352*BF352/100/BG352</f>
        <v>-2.9059711200227012E-3</v>
      </c>
    </row>
    <row r="353" spans="1:60" x14ac:dyDescent="0.25">
      <c r="A353" s="1">
        <v>120</v>
      </c>
      <c r="B353" s="1" t="s">
        <v>415</v>
      </c>
      <c r="C353" s="1">
        <v>11118.999999776483</v>
      </c>
      <c r="D353" s="1">
        <v>1</v>
      </c>
      <c r="E353">
        <f>(R353-S353*(1000-T353)/(1000-U353))*AO353</f>
        <v>-1.2546479296717485</v>
      </c>
      <c r="F353">
        <f>IF(AZ353&lt;&gt;0,1/(1/AZ353-1/N353),0)</f>
        <v>-0.19019395454053872</v>
      </c>
      <c r="G353">
        <f>((BC353-AP353/2)*S353-E353)/(BC353+AP353/2)</f>
        <v>398.08992724659919</v>
      </c>
      <c r="H353">
        <f>AP353*1000</f>
        <v>-0.81837206131349871</v>
      </c>
      <c r="I353">
        <f>(AU353-BA353)</f>
        <v>0.40438062981325151</v>
      </c>
      <c r="J353">
        <f>(P353+AT353*D353)</f>
        <v>20.665666361810988</v>
      </c>
      <c r="K353" s="1">
        <v>2.5999999046325684</v>
      </c>
      <c r="L353">
        <f>(K353*AI353+AJ353)</f>
        <v>2</v>
      </c>
      <c r="M353" s="1">
        <v>0.5</v>
      </c>
      <c r="N353">
        <f>L353*(M353+1)*(M353+1)/(M353*M353+1)</f>
        <v>3.6</v>
      </c>
      <c r="O353" s="1">
        <v>20.313634872436523</v>
      </c>
      <c r="P353" s="1">
        <v>20.366418838500977</v>
      </c>
      <c r="Q353" s="1">
        <v>20.070013046264648</v>
      </c>
      <c r="R353" s="1">
        <v>410.13687133789063</v>
      </c>
      <c r="S353" s="1">
        <v>410.82568359375</v>
      </c>
      <c r="T353" s="1">
        <v>20.459817886352539</v>
      </c>
      <c r="U353" s="1">
        <v>20.112604141235352</v>
      </c>
      <c r="V353" s="1">
        <v>86.765464782714844</v>
      </c>
      <c r="W353" s="1">
        <v>85.292350769042969</v>
      </c>
      <c r="X353" s="1">
        <v>600.4866943359375</v>
      </c>
      <c r="Y353" s="1">
        <v>5.8366745710372925E-2</v>
      </c>
      <c r="Z353" s="1">
        <v>6.1438679695129395E-2</v>
      </c>
      <c r="AA353" s="1">
        <v>101.46517181396484</v>
      </c>
      <c r="AB353" s="1">
        <v>0.51406478881835938</v>
      </c>
      <c r="AC353" s="1">
        <v>0.26515898108482361</v>
      </c>
      <c r="AD353" s="1">
        <v>3.0222563073039055E-2</v>
      </c>
      <c r="AE353" s="1">
        <v>4.3243402615189552E-3</v>
      </c>
      <c r="AF353" s="1">
        <v>1.3395603746175766E-2</v>
      </c>
      <c r="AG353" s="1">
        <v>2.9874506872147322E-3</v>
      </c>
      <c r="AH353" s="1">
        <v>1</v>
      </c>
      <c r="AI353" s="1">
        <v>0</v>
      </c>
      <c r="AJ353" s="1">
        <v>2</v>
      </c>
      <c r="AK353" s="1">
        <v>0</v>
      </c>
      <c r="AL353" s="1">
        <v>1</v>
      </c>
      <c r="AM353" s="1">
        <v>0.18999999761581421</v>
      </c>
      <c r="AN353" s="1">
        <v>111115</v>
      </c>
      <c r="AO353">
        <f>X353*0.000001/(K353*0.0001)</f>
        <v>2.3095642936986884</v>
      </c>
      <c r="AP353">
        <f>(U353-T353)/(1000-U353)*AO353</f>
        <v>-8.183720613134987E-4</v>
      </c>
      <c r="AQ353">
        <f>(P353+273.15)</f>
        <v>293.51641883850095</v>
      </c>
      <c r="AR353">
        <f>(O353+273.15)</f>
        <v>293.4636348724365</v>
      </c>
      <c r="AS353">
        <f>(Y353*AK353+Z353*AL353)*AM353</f>
        <v>1.1673348995593358E-2</v>
      </c>
      <c r="AT353">
        <f>((AS353+0.00000010773*(AR353^4-AQ353^4))-AP353*44100)/(L353*0.92*2*29.3+0.00000043092*AQ353^3)</f>
        <v>0.29924752331001181</v>
      </c>
      <c r="AU353">
        <f>0.61365*EXP(17.502*J353/(240.97+J353))</f>
        <v>2.4451094646299572</v>
      </c>
      <c r="AV353">
        <f>AU353*1000/AA353</f>
        <v>24.098017289253061</v>
      </c>
      <c r="AW353">
        <f>(AV353-U353)</f>
        <v>3.9854131480177095</v>
      </c>
      <c r="AX353">
        <f>IF(D353,P353,(O353+P353)/2)</f>
        <v>20.366418838500977</v>
      </c>
      <c r="AY353">
        <f>0.61365*EXP(17.502*AX353/(240.97+AX353))</f>
        <v>2.4003916357057471</v>
      </c>
      <c r="AZ353">
        <f>IF(AW353&lt;&gt;0,(1000-(AV353+U353)/2)/AW353*AP353,0)</f>
        <v>-0.20080269294427811</v>
      </c>
      <c r="BA353">
        <f>U353*AA353/1000</f>
        <v>2.0407288348167056</v>
      </c>
      <c r="BB353">
        <f>(AY353-BA353)</f>
        <v>0.35966280088904146</v>
      </c>
      <c r="BC353">
        <f>1/(1.6/F353+1.37/N353)</f>
        <v>-0.12450339456772974</v>
      </c>
      <c r="BD353">
        <f>G353*AA353*0.001</f>
        <v>40.392262865484952</v>
      </c>
      <c r="BE353">
        <f>G353/S353</f>
        <v>0.96899961016131431</v>
      </c>
      <c r="BF353">
        <f>(1-AP353*AA353/AU353/F353)*100</f>
        <v>82.144468823640764</v>
      </c>
      <c r="BG353">
        <f>(S353-E353/(N353/1.35))</f>
        <v>411.2961765673769</v>
      </c>
      <c r="BH353">
        <f>E353*BF353/100/BG353</f>
        <v>-2.5057949384239683E-3</v>
      </c>
    </row>
    <row r="354" spans="1:60" x14ac:dyDescent="0.25">
      <c r="A354" s="1">
        <v>121</v>
      </c>
      <c r="B354" s="1" t="s">
        <v>416</v>
      </c>
      <c r="C354" s="1">
        <v>11123.999999664724</v>
      </c>
      <c r="D354" s="1">
        <v>1</v>
      </c>
      <c r="E354">
        <f>(R354-S354*(1000-T354)/(1000-U354))*AO354</f>
        <v>-1.092189057038192</v>
      </c>
      <c r="F354">
        <f>IF(AZ354&lt;&gt;0,1/(1/AZ354-1/N354),0)</f>
        <v>-0.19013510649645612</v>
      </c>
      <c r="G354">
        <f>((BC354-AP354/2)*S354-E354)/(BC354+AP354/2)</f>
        <v>399.42217664298829</v>
      </c>
      <c r="H354">
        <f>AP354*1000</f>
        <v>-0.81609722335101798</v>
      </c>
      <c r="I354">
        <f>(AU354-BA354)</f>
        <v>0.40339011513092959</v>
      </c>
      <c r="J354">
        <f>(P354+AT354*D354)</f>
        <v>20.662874532875673</v>
      </c>
      <c r="K354" s="1">
        <v>2.5999999046325684</v>
      </c>
      <c r="L354">
        <f>(K354*AI354+AJ354)</f>
        <v>2</v>
      </c>
      <c r="M354" s="1">
        <v>0.5</v>
      </c>
      <c r="N354">
        <f>L354*(M354+1)*(M354+1)/(M354*M354+1)</f>
        <v>3.6</v>
      </c>
      <c r="O354" s="1">
        <v>20.315511703491211</v>
      </c>
      <c r="P354" s="1">
        <v>20.364107131958008</v>
      </c>
      <c r="Q354" s="1">
        <v>20.067926406860352</v>
      </c>
      <c r="R354" s="1">
        <v>410.23577880859375</v>
      </c>
      <c r="S354" s="1">
        <v>410.85385131835938</v>
      </c>
      <c r="T354" s="1">
        <v>20.464365005493164</v>
      </c>
      <c r="U354" s="1">
        <v>20.118120193481445</v>
      </c>
      <c r="V354" s="1">
        <v>86.774543762207031</v>
      </c>
      <c r="W354" s="1">
        <v>85.306251525878906</v>
      </c>
      <c r="X354" s="1">
        <v>600.4898681640625</v>
      </c>
      <c r="Y354" s="1">
        <v>4.6431723982095718E-2</v>
      </c>
      <c r="Z354" s="1">
        <v>4.887549951672554E-2</v>
      </c>
      <c r="AA354" s="1">
        <v>101.46568298339844</v>
      </c>
      <c r="AB354" s="1">
        <v>0.51406478881835938</v>
      </c>
      <c r="AC354" s="1">
        <v>0.26515898108482361</v>
      </c>
      <c r="AD354" s="1">
        <v>3.0222563073039055E-2</v>
      </c>
      <c r="AE354" s="1">
        <v>4.3243402615189552E-3</v>
      </c>
      <c r="AF354" s="1">
        <v>1.3395603746175766E-2</v>
      </c>
      <c r="AG354" s="1">
        <v>2.9874506872147322E-3</v>
      </c>
      <c r="AH354" s="1">
        <v>1</v>
      </c>
      <c r="AI354" s="1">
        <v>0</v>
      </c>
      <c r="AJ354" s="1">
        <v>2</v>
      </c>
      <c r="AK354" s="1">
        <v>0</v>
      </c>
      <c r="AL354" s="1">
        <v>1</v>
      </c>
      <c r="AM354" s="1">
        <v>0.18999999761581421</v>
      </c>
      <c r="AN354" s="1">
        <v>111115</v>
      </c>
      <c r="AO354">
        <f>X354*0.000001/(K354*0.0001)</f>
        <v>2.3095765007303863</v>
      </c>
      <c r="AP354">
        <f>(U354-T354)/(1000-U354)*AO354</f>
        <v>-8.1609722335101802E-4</v>
      </c>
      <c r="AQ354">
        <f>(P354+273.15)</f>
        <v>293.51410713195799</v>
      </c>
      <c r="AR354">
        <f>(O354+273.15)</f>
        <v>293.46551170349119</v>
      </c>
      <c r="AS354">
        <f>(Y354*AK354+Z354*AL354)*AM354</f>
        <v>9.2863447916495812E-3</v>
      </c>
      <c r="AT354">
        <f>((AS354+0.00000010773*(AR354^4-AQ354^4))-AP354*44100)/(L354*0.92*2*29.3+0.00000043092*AQ354^3)</f>
        <v>0.29876740091766463</v>
      </c>
      <c r="AU354">
        <f>0.61365*EXP(17.502*J354/(240.97+J354))</f>
        <v>2.4446889209046243</v>
      </c>
      <c r="AV354">
        <f>AU354*1000/AA354</f>
        <v>24.093751197679499</v>
      </c>
      <c r="AW354">
        <f>(AV354-U354)</f>
        <v>3.9756310041980534</v>
      </c>
      <c r="AX354">
        <f>IF(D354,P354,(O354+P354)/2)</f>
        <v>20.364107131958008</v>
      </c>
      <c r="AY354">
        <f>0.61365*EXP(17.502*AX354/(240.97+AX354))</f>
        <v>2.4000489954097977</v>
      </c>
      <c r="AZ354">
        <f>IF(AW354&lt;&gt;0,(1000-(AV354+U354)/2)/AW354*AP354,0)</f>
        <v>-0.20073709802735051</v>
      </c>
      <c r="BA354">
        <f>U354*AA354/1000</f>
        <v>2.0412988057736947</v>
      </c>
      <c r="BB354">
        <f>(AY354-BA354)</f>
        <v>0.35875018963610295</v>
      </c>
      <c r="BC354">
        <f>1/(1.6/F354+1.37/N354)</f>
        <v>-0.12446304725476089</v>
      </c>
      <c r="BD354">
        <f>G354*AA354*0.001</f>
        <v>40.527643951796428</v>
      </c>
      <c r="BE354">
        <f>G354/S354</f>
        <v>0.97217581230238248</v>
      </c>
      <c r="BF354">
        <f>(1-AP354*AA354/AU354/F354)*100</f>
        <v>82.185437276166283</v>
      </c>
      <c r="BG354">
        <f>(S354-E354/(N354/1.35))</f>
        <v>411.26342221474869</v>
      </c>
      <c r="BH354">
        <f>E354*BF354/100/BG354</f>
        <v>-2.1825922363223598E-3</v>
      </c>
    </row>
    <row r="355" spans="1:60" x14ac:dyDescent="0.25">
      <c r="A355" s="1">
        <v>122</v>
      </c>
      <c r="B355" s="1" t="s">
        <v>417</v>
      </c>
      <c r="C355" s="1">
        <v>11128.999999552965</v>
      </c>
      <c r="D355" s="1">
        <v>1</v>
      </c>
      <c r="E355">
        <f>(R355-S355*(1000-T355)/(1000-U355))*AO355</f>
        <v>-1.0308734001461901</v>
      </c>
      <c r="F355">
        <f>IF(AZ355&lt;&gt;0,1/(1/AZ355-1/N355),0)</f>
        <v>-0.18993923070146454</v>
      </c>
      <c r="G355">
        <f>((BC355-AP355/2)*S355-E355)/(BC355+AP355/2)</f>
        <v>399.94621002870025</v>
      </c>
      <c r="H355">
        <f>AP355*1000</f>
        <v>-0.81369042369369116</v>
      </c>
      <c r="I355">
        <f>(AU355-BA355)</f>
        <v>0.40263976775752708</v>
      </c>
      <c r="J355">
        <f>(P355+AT355*D355)</f>
        <v>20.660398850668457</v>
      </c>
      <c r="K355" s="1">
        <v>2.5999999046325684</v>
      </c>
      <c r="L355">
        <f>(K355*AI355+AJ355)</f>
        <v>2</v>
      </c>
      <c r="M355" s="1">
        <v>0.5</v>
      </c>
      <c r="N355">
        <f>L355*(M355+1)*(M355+1)/(M355*M355+1)</f>
        <v>3.6</v>
      </c>
      <c r="O355" s="1">
        <v>20.31556510925293</v>
      </c>
      <c r="P355" s="1">
        <v>20.362340927124023</v>
      </c>
      <c r="Q355" s="1">
        <v>20.057073593139648</v>
      </c>
      <c r="R355" s="1">
        <v>410.2999267578125</v>
      </c>
      <c r="S355" s="1">
        <v>410.89105224609375</v>
      </c>
      <c r="T355" s="1">
        <v>20.467002868652344</v>
      </c>
      <c r="U355" s="1">
        <v>20.121770858764648</v>
      </c>
      <c r="V355" s="1">
        <v>86.784469604492188</v>
      </c>
      <c r="W355" s="1">
        <v>85.320571899414063</v>
      </c>
      <c r="X355" s="1">
        <v>600.47314453125</v>
      </c>
      <c r="Y355" s="1">
        <v>5.6556828320026398E-2</v>
      </c>
      <c r="Z355" s="1">
        <v>5.9533502906560898E-2</v>
      </c>
      <c r="AA355" s="1">
        <v>101.46603393554688</v>
      </c>
      <c r="AB355" s="1">
        <v>0.51406478881835938</v>
      </c>
      <c r="AC355" s="1">
        <v>0.26515898108482361</v>
      </c>
      <c r="AD355" s="1">
        <v>3.0222563073039055E-2</v>
      </c>
      <c r="AE355" s="1">
        <v>4.3243402615189552E-3</v>
      </c>
      <c r="AF355" s="1">
        <v>1.3395603746175766E-2</v>
      </c>
      <c r="AG355" s="1">
        <v>2.9874506872147322E-3</v>
      </c>
      <c r="AH355" s="1">
        <v>1</v>
      </c>
      <c r="AI355" s="1">
        <v>0</v>
      </c>
      <c r="AJ355" s="1">
        <v>2</v>
      </c>
      <c r="AK355" s="1">
        <v>0</v>
      </c>
      <c r="AL355" s="1">
        <v>1</v>
      </c>
      <c r="AM355" s="1">
        <v>0.18999999761581421</v>
      </c>
      <c r="AN355" s="1">
        <v>111115</v>
      </c>
      <c r="AO355">
        <f>X355*0.000001/(K355*0.0001)</f>
        <v>2.309512179063363</v>
      </c>
      <c r="AP355">
        <f>(U355-T355)/(1000-U355)*AO355</f>
        <v>-8.1369042369369119E-4</v>
      </c>
      <c r="AQ355">
        <f>(P355+273.15)</f>
        <v>293.512340927124</v>
      </c>
      <c r="AR355">
        <f>(O355+273.15)</f>
        <v>293.46556510925291</v>
      </c>
      <c r="AS355">
        <f>(Y355*AK355+Z355*AL355)*AM355</f>
        <v>1.1311365410307639E-2</v>
      </c>
      <c r="AT355">
        <f>((AS355+0.00000010773*(AR355^4-AQ355^4))-AP355*44100)/(L355*0.92*2*29.3+0.00000043092*AQ355^3)</f>
        <v>0.29805792354443406</v>
      </c>
      <c r="AU355">
        <f>0.61365*EXP(17.502*J355/(240.97+J355))</f>
        <v>2.4443160525562391</v>
      </c>
      <c r="AV355">
        <f>AU355*1000/AA355</f>
        <v>24.089993052344141</v>
      </c>
      <c r="AW355">
        <f>(AV355-U355)</f>
        <v>3.9682221935794928</v>
      </c>
      <c r="AX355">
        <f>IF(D355,P355,(O355+P355)/2)</f>
        <v>20.362340927124023</v>
      </c>
      <c r="AY355">
        <f>0.61365*EXP(17.502*AX355/(240.97+AX355))</f>
        <v>2.3997872380525154</v>
      </c>
      <c r="AZ355">
        <f>IF(AW355&lt;&gt;0,(1000-(AV355+U355)/2)/AW355*AP355,0)</f>
        <v>-0.20051878156585728</v>
      </c>
      <c r="BA355">
        <f>U355*AA355/1000</f>
        <v>2.041676284798712</v>
      </c>
      <c r="BB355">
        <f>(AY355-BA355)</f>
        <v>0.35811095325380338</v>
      </c>
      <c r="BC355">
        <f>1/(1.6/F355+1.37/N355)</f>
        <v>-0.12432875968985546</v>
      </c>
      <c r="BD355">
        <f>G355*AA355*0.001</f>
        <v>40.580955719165459</v>
      </c>
      <c r="BE355">
        <f>G355/S355</f>
        <v>0.97336315269567286</v>
      </c>
      <c r="BF355">
        <f>(1-AP355*AA355/AU355/F355)*100</f>
        <v>82.216884246378655</v>
      </c>
      <c r="BG355">
        <f>(S355-E355/(N355/1.35))</f>
        <v>411.27762977114855</v>
      </c>
      <c r="BH355">
        <f>E355*BF355/100/BG355</f>
        <v>-2.0607782402279284E-3</v>
      </c>
    </row>
    <row r="356" spans="1:60" x14ac:dyDescent="0.25">
      <c r="A356" s="1">
        <v>123</v>
      </c>
      <c r="B356" s="1" t="s">
        <v>418</v>
      </c>
      <c r="C356" s="1">
        <v>11134.499999430031</v>
      </c>
      <c r="D356" s="1">
        <v>1</v>
      </c>
      <c r="E356">
        <f>(R356-S356*(1000-T356)/(1000-U356))*AO356</f>
        <v>-1.062095112321227</v>
      </c>
      <c r="F356">
        <f>IF(AZ356&lt;&gt;0,1/(1/AZ356-1/N356),0)</f>
        <v>-0.18960545395495024</v>
      </c>
      <c r="G356">
        <f>((BC356-AP356/2)*S356-E356)/(BC356+AP356/2)</f>
        <v>399.72971644227431</v>
      </c>
      <c r="H356">
        <f>AP356*1000</f>
        <v>-0.8103497182101731</v>
      </c>
      <c r="I356">
        <f>(AU356-BA356)</f>
        <v>0.40173353742202345</v>
      </c>
      <c r="J356">
        <f>(P356+AT356*D356)</f>
        <v>20.657315314346047</v>
      </c>
      <c r="K356" s="1">
        <v>2.5999999046325684</v>
      </c>
      <c r="L356">
        <f>(K356*AI356+AJ356)</f>
        <v>2</v>
      </c>
      <c r="M356" s="1">
        <v>0.5</v>
      </c>
      <c r="N356">
        <f>L356*(M356+1)*(M356+1)/(M356*M356+1)</f>
        <v>3.6</v>
      </c>
      <c r="O356" s="1">
        <v>20.313283920288086</v>
      </c>
      <c r="P356" s="1">
        <v>20.360557556152344</v>
      </c>
      <c r="Q356" s="1">
        <v>20.051780700683594</v>
      </c>
      <c r="R356" s="1">
        <v>410.33078002929688</v>
      </c>
      <c r="S356" s="1">
        <v>410.93484497070313</v>
      </c>
      <c r="T356" s="1">
        <v>20.469860076904297</v>
      </c>
      <c r="U356" s="1">
        <v>20.126047134399414</v>
      </c>
      <c r="V356" s="1">
        <v>86.808204650878906</v>
      </c>
      <c r="W356" s="1">
        <v>85.349235534667969</v>
      </c>
      <c r="X356" s="1">
        <v>600.47344970703125</v>
      </c>
      <c r="Y356" s="1">
        <v>4.81698177754879E-2</v>
      </c>
      <c r="Z356" s="1">
        <v>5.0705067813396454E-2</v>
      </c>
      <c r="AA356" s="1">
        <v>101.4664306640625</v>
      </c>
      <c r="AB356" s="1">
        <v>0.51406478881835938</v>
      </c>
      <c r="AC356" s="1">
        <v>0.26515898108482361</v>
      </c>
      <c r="AD356" s="1">
        <v>3.0222563073039055E-2</v>
      </c>
      <c r="AE356" s="1">
        <v>4.3243402615189552E-3</v>
      </c>
      <c r="AF356" s="1">
        <v>1.3395603746175766E-2</v>
      </c>
      <c r="AG356" s="1">
        <v>2.9874506872147322E-3</v>
      </c>
      <c r="AH356" s="1">
        <v>1</v>
      </c>
      <c r="AI356" s="1">
        <v>0</v>
      </c>
      <c r="AJ356" s="1">
        <v>2</v>
      </c>
      <c r="AK356" s="1">
        <v>0</v>
      </c>
      <c r="AL356" s="1">
        <v>1</v>
      </c>
      <c r="AM356" s="1">
        <v>0.18999999761581421</v>
      </c>
      <c r="AN356" s="1">
        <v>111115</v>
      </c>
      <c r="AO356">
        <f>X356*0.000001/(K356*0.0001)</f>
        <v>2.3095133528164111</v>
      </c>
      <c r="AP356">
        <f>(U356-T356)/(1000-U356)*AO356</f>
        <v>-8.1034971821017311E-4</v>
      </c>
      <c r="AQ356">
        <f>(P356+273.15)</f>
        <v>293.51055755615232</v>
      </c>
      <c r="AR356">
        <f>(O356+273.15)</f>
        <v>293.46328392028806</v>
      </c>
      <c r="AS356">
        <f>(Y356*AK356+Z356*AL356)*AM356</f>
        <v>9.633962763655024E-3</v>
      </c>
      <c r="AT356">
        <f>((AS356+0.00000010773*(AR356^4-AQ356^4))-AP356*44100)/(L356*0.92*2*29.3+0.00000043092*AQ356^3)</f>
        <v>0.29675775819370448</v>
      </c>
      <c r="AU356">
        <f>0.61365*EXP(17.502*J356/(240.97+J356))</f>
        <v>2.4438517035262155</v>
      </c>
      <c r="AV356">
        <f>AU356*1000/AA356</f>
        <v>24.085322480864424</v>
      </c>
      <c r="AW356">
        <f>(AV356-U356)</f>
        <v>3.9592753464650094</v>
      </c>
      <c r="AX356">
        <f>IF(D356,P356,(O356+P356)/2)</f>
        <v>20.360557556152344</v>
      </c>
      <c r="AY356">
        <f>0.61365*EXP(17.502*AX356/(240.97+AX356))</f>
        <v>2.399522961993577</v>
      </c>
      <c r="AZ356">
        <f>IF(AW356&lt;&gt;0,(1000-(AV356+U356)/2)/AW356*AP356,0)</f>
        <v>-0.20014682319656873</v>
      </c>
      <c r="BA356">
        <f>U356*AA356/1000</f>
        <v>2.0421181661041921</v>
      </c>
      <c r="BB356">
        <f>(AY356-BA356)</f>
        <v>0.3574047958893849</v>
      </c>
      <c r="BC356">
        <f>1/(1.6/F356+1.37/N356)</f>
        <v>-0.12409996085678085</v>
      </c>
      <c r="BD356">
        <f>G356*AA356*0.001</f>
        <v>40.559147557755388</v>
      </c>
      <c r="BE356">
        <f>G356/S356</f>
        <v>0.97273259090689268</v>
      </c>
      <c r="BF356">
        <f>(1-AP356*AA356/AU356/F356)*100</f>
        <v>82.25527822188603</v>
      </c>
      <c r="BG356">
        <f>(S356-E356/(N356/1.35))</f>
        <v>411.33313063782356</v>
      </c>
      <c r="BH356">
        <f>E356*BF356/100/BG356</f>
        <v>-2.1238972126223009E-3</v>
      </c>
    </row>
    <row r="357" spans="1:60" x14ac:dyDescent="0.25">
      <c r="A357" s="1" t="s">
        <v>9</v>
      </c>
      <c r="B357" s="1" t="s">
        <v>419</v>
      </c>
    </row>
    <row r="358" spans="1:60" x14ac:dyDescent="0.25">
      <c r="A358" s="1" t="s">
        <v>9</v>
      </c>
      <c r="B358" s="1" t="s">
        <v>420</v>
      </c>
    </row>
    <row r="359" spans="1:60" x14ac:dyDescent="0.25">
      <c r="A359" s="1" t="s">
        <v>9</v>
      </c>
      <c r="B359" s="1" t="s">
        <v>421</v>
      </c>
    </row>
    <row r="360" spans="1:60" x14ac:dyDescent="0.25">
      <c r="A360" s="1" t="s">
        <v>9</v>
      </c>
      <c r="B360" s="1" t="s">
        <v>422</v>
      </c>
    </row>
    <row r="361" spans="1:60" x14ac:dyDescent="0.25">
      <c r="A361" s="1" t="s">
        <v>9</v>
      </c>
      <c r="B361" s="1" t="s">
        <v>423</v>
      </c>
    </row>
    <row r="362" spans="1:60" x14ac:dyDescent="0.25">
      <c r="A362" s="1" t="s">
        <v>9</v>
      </c>
      <c r="B362" s="1" t="s">
        <v>424</v>
      </c>
    </row>
    <row r="363" spans="1:60" x14ac:dyDescent="0.25">
      <c r="A363" s="1" t="s">
        <v>9</v>
      </c>
      <c r="B363" s="1" t="s">
        <v>425</v>
      </c>
    </row>
    <row r="364" spans="1:60" x14ac:dyDescent="0.25">
      <c r="A364" s="1" t="s">
        <v>9</v>
      </c>
      <c r="B364" s="1" t="s">
        <v>426</v>
      </c>
    </row>
    <row r="365" spans="1:60" x14ac:dyDescent="0.25">
      <c r="A365" s="1" t="s">
        <v>9</v>
      </c>
      <c r="B365" s="1" t="s">
        <v>427</v>
      </c>
    </row>
    <row r="366" spans="1:60" x14ac:dyDescent="0.25">
      <c r="A366" s="1">
        <v>124</v>
      </c>
      <c r="B366" s="1" t="s">
        <v>428</v>
      </c>
      <c r="C366" s="1">
        <v>11399.499999899417</v>
      </c>
      <c r="D366" s="1">
        <v>1</v>
      </c>
      <c r="E366">
        <f>(R366-S366*(1000-T366)/(1000-U366))*AO366</f>
        <v>-1.2799451634258803</v>
      </c>
      <c r="F366">
        <f>IF(AZ366&lt;&gt;0,1/(1/AZ366-1/N366),0)</f>
        <v>-8.8937208600000248E-2</v>
      </c>
      <c r="G366">
        <f>((BC366-AP366/2)*S366-E366)/(BC366+AP366/2)</f>
        <v>386.70787873666899</v>
      </c>
      <c r="H366">
        <f>AP366*1000</f>
        <v>-0.33171366187054102</v>
      </c>
      <c r="I366">
        <f>(AU366-BA366)</f>
        <v>0.36100267700328814</v>
      </c>
      <c r="J366">
        <f>(P366+AT366*D366)</f>
        <v>20.464334856177206</v>
      </c>
      <c r="K366" s="1">
        <v>6.6599998474121094</v>
      </c>
      <c r="L366">
        <f>(K366*AI366+AJ366)</f>
        <v>2</v>
      </c>
      <c r="M366" s="1">
        <v>0.5</v>
      </c>
      <c r="N366">
        <f>L366*(M366+1)*(M366+1)/(M366*M366+1)</f>
        <v>3.6</v>
      </c>
      <c r="O366" s="1">
        <v>20.305109024047852</v>
      </c>
      <c r="P366" s="1">
        <v>20.344535827636719</v>
      </c>
      <c r="Q366" s="1">
        <v>20.030563354492188</v>
      </c>
      <c r="R366" s="1">
        <v>410.0078125</v>
      </c>
      <c r="S366" s="1">
        <v>411.57882690429688</v>
      </c>
      <c r="T366" s="1">
        <v>20.601079940795898</v>
      </c>
      <c r="U366" s="1">
        <v>20.240621566772461</v>
      </c>
      <c r="V366" s="1">
        <v>87.361434936523438</v>
      </c>
      <c r="W366" s="1">
        <v>85.886955261230469</v>
      </c>
      <c r="X366" s="1">
        <v>600.484619140625</v>
      </c>
      <c r="Y366" s="1">
        <v>0.11597472429275513</v>
      </c>
      <c r="Z366" s="1">
        <v>0.12207865715026855</v>
      </c>
      <c r="AA366" s="1">
        <v>101.47620391845703</v>
      </c>
      <c r="AB366" s="1">
        <v>0.80891799926757813</v>
      </c>
      <c r="AC366" s="1">
        <v>0.29697537422180176</v>
      </c>
      <c r="AD366" s="1">
        <v>1.9518276676535606E-2</v>
      </c>
      <c r="AE366" s="1">
        <v>4.2748167179524899E-3</v>
      </c>
      <c r="AF366" s="1">
        <v>1.1037541553378105E-2</v>
      </c>
      <c r="AG366" s="1">
        <v>2.8925680089741945E-3</v>
      </c>
      <c r="AH366" s="1">
        <v>0.3333333432674408</v>
      </c>
      <c r="AI366" s="1">
        <v>0</v>
      </c>
      <c r="AJ366" s="1">
        <v>2</v>
      </c>
      <c r="AK366" s="1">
        <v>0</v>
      </c>
      <c r="AL366" s="1">
        <v>1</v>
      </c>
      <c r="AM366" s="1">
        <v>0.18999999761581421</v>
      </c>
      <c r="AN366" s="1">
        <v>111115</v>
      </c>
      <c r="AO366">
        <f>X366*0.000001/(K366*0.0001)</f>
        <v>0.90162857792550322</v>
      </c>
      <c r="AP366">
        <f>(U366-T366)/(1000-U366)*AO366</f>
        <v>-3.3171366187054104E-4</v>
      </c>
      <c r="AQ366">
        <f>(P366+273.15)</f>
        <v>293.4945358276367</v>
      </c>
      <c r="AR366">
        <f>(O366+273.15)</f>
        <v>293.45510902404783</v>
      </c>
      <c r="AS366">
        <f>(Y366*AK366+Z366*AL366)*AM366</f>
        <v>2.3194944567492826E-2</v>
      </c>
      <c r="AT366">
        <f>((AS366+0.00000010773*(AR366^4-AQ366^4))-AP366*44100)/(L366*0.92*2*29.3+0.00000043092*AQ366^3)</f>
        <v>0.11979902854048829</v>
      </c>
      <c r="AU366">
        <f>0.61365*EXP(17.502*J366/(240.97+J366))</f>
        <v>2.4149441185494096</v>
      </c>
      <c r="AV366">
        <f>AU366*1000/AA366</f>
        <v>23.798132225068056</v>
      </c>
      <c r="AW366">
        <f>(AV366-U366)</f>
        <v>3.5575106582955947</v>
      </c>
      <c r="AX366">
        <f>IF(D366,P366,(O366+P366)/2)</f>
        <v>20.344535827636719</v>
      </c>
      <c r="AY366">
        <f>0.61365*EXP(17.502*AX366/(240.97+AX366))</f>
        <v>2.3971498604180459</v>
      </c>
      <c r="AZ366">
        <f>IF(AW366&lt;&gt;0,(1000-(AV366+U366)/2)/AW366*AP366,0)</f>
        <v>-9.1190038453380917E-2</v>
      </c>
      <c r="BA366">
        <f>U366*AA366/1000</f>
        <v>2.0539414415461215</v>
      </c>
      <c r="BB366">
        <f>(AY366-BA366)</f>
        <v>0.34320841887192444</v>
      </c>
      <c r="BC366">
        <f>1/(1.6/F366+1.37/N366)</f>
        <v>-5.6786997306341541E-2</v>
      </c>
      <c r="BD366">
        <f>G366*AA366*0.001</f>
        <v>39.241647559556178</v>
      </c>
      <c r="BE366">
        <f>G366/S366</f>
        <v>0.93957184737928456</v>
      </c>
      <c r="BF366">
        <f>(1-AP366*AA366/AU366/F366)*100</f>
        <v>84.327546464021268</v>
      </c>
      <c r="BG366">
        <f>(S366-E366/(N366/1.35))</f>
        <v>412.05880634058155</v>
      </c>
      <c r="BH366">
        <f>E366*BF366/100/BG366</f>
        <v>-2.6193988231617438E-3</v>
      </c>
    </row>
    <row r="367" spans="1:60" x14ac:dyDescent="0.25">
      <c r="A367" s="1">
        <v>125</v>
      </c>
      <c r="B367" s="1" t="s">
        <v>429</v>
      </c>
      <c r="C367" s="1">
        <v>11404.499999787658</v>
      </c>
      <c r="D367" s="1">
        <v>1</v>
      </c>
      <c r="E367">
        <f>(R367-S367*(1000-T367)/(1000-U367))*AO367</f>
        <v>-1.2580990438145505</v>
      </c>
      <c r="F367">
        <f>IF(AZ367&lt;&gt;0,1/(1/AZ367-1/N367),0)</f>
        <v>-9.4801078821652576E-2</v>
      </c>
      <c r="G367">
        <f>((BC367-AP367/2)*S367-E367)/(BC367+AP367/2)</f>
        <v>388.48696316481636</v>
      </c>
      <c r="H367">
        <f>AP367*1000</f>
        <v>-0.35321418057041565</v>
      </c>
      <c r="I367">
        <f>(AU367-BA367)</f>
        <v>0.36002026335240522</v>
      </c>
      <c r="J367">
        <f>(P367+AT367*D367)</f>
        <v>20.464468725627814</v>
      </c>
      <c r="K367" s="1">
        <v>6.6599998474121094</v>
      </c>
      <c r="L367">
        <f>(K367*AI367+AJ367)</f>
        <v>2</v>
      </c>
      <c r="M367" s="1">
        <v>0.5</v>
      </c>
      <c r="N367">
        <f>L367*(M367+1)*(M367+1)/(M367*M367+1)</f>
        <v>3.6</v>
      </c>
      <c r="O367" s="1">
        <v>20.298177719116211</v>
      </c>
      <c r="P367" s="1">
        <v>20.336629867553711</v>
      </c>
      <c r="Q367" s="1">
        <v>20.015741348266602</v>
      </c>
      <c r="R367" s="1">
        <v>410.01605224609375</v>
      </c>
      <c r="S367" s="1">
        <v>411.5726318359375</v>
      </c>
      <c r="T367" s="1">
        <v>20.634326934814453</v>
      </c>
      <c r="U367" s="1">
        <v>20.250513076782227</v>
      </c>
      <c r="V367" s="1">
        <v>87.576171875</v>
      </c>
      <c r="W367" s="1">
        <v>85.961105346679688</v>
      </c>
      <c r="X367" s="1">
        <v>600.4913330078125</v>
      </c>
      <c r="Y367" s="1">
        <v>9.3680746853351593E-2</v>
      </c>
      <c r="Z367" s="1">
        <v>9.8611310124397278E-2</v>
      </c>
      <c r="AA367" s="1">
        <v>101.47613525390625</v>
      </c>
      <c r="AB367" s="1">
        <v>0.80891799926757813</v>
      </c>
      <c r="AC367" s="1">
        <v>0.29697537422180176</v>
      </c>
      <c r="AD367" s="1">
        <v>1.9518276676535606E-2</v>
      </c>
      <c r="AE367" s="1">
        <v>4.2748167179524899E-3</v>
      </c>
      <c r="AF367" s="1">
        <v>1.1037541553378105E-2</v>
      </c>
      <c r="AG367" s="1">
        <v>2.8925680089741945E-3</v>
      </c>
      <c r="AH367" s="1">
        <v>1</v>
      </c>
      <c r="AI367" s="1">
        <v>0</v>
      </c>
      <c r="AJ367" s="1">
        <v>2</v>
      </c>
      <c r="AK367" s="1">
        <v>0</v>
      </c>
      <c r="AL367" s="1">
        <v>1</v>
      </c>
      <c r="AM367" s="1">
        <v>0.18999999761581421</v>
      </c>
      <c r="AN367" s="1">
        <v>111115</v>
      </c>
      <c r="AO367">
        <f>X367*0.000001/(K367*0.0001)</f>
        <v>0.90163865880739724</v>
      </c>
      <c r="AP367">
        <f>(U367-T367)/(1000-U367)*AO367</f>
        <v>-3.5321418057041563E-4</v>
      </c>
      <c r="AQ367">
        <f>(P367+273.15)</f>
        <v>293.48662986755369</v>
      </c>
      <c r="AR367">
        <f>(O367+273.15)</f>
        <v>293.44817771911619</v>
      </c>
      <c r="AS367">
        <f>(Y367*AK367+Z367*AL367)*AM367</f>
        <v>1.8736148688527798E-2</v>
      </c>
      <c r="AT367">
        <f>((AS367+0.00000010773*(AR367^4-AQ367^4))-AP367*44100)/(L367*0.92*2*29.3+0.00000043092*AQ367^3)</f>
        <v>0.12783885807410261</v>
      </c>
      <c r="AU367">
        <f>0.61365*EXP(17.502*J367/(240.97+J367))</f>
        <v>2.4149640672929555</v>
      </c>
      <c r="AV367">
        <f>AU367*1000/AA367</f>
        <v>23.798344913810592</v>
      </c>
      <c r="AW367">
        <f>(AV367-U367)</f>
        <v>3.5478318370283652</v>
      </c>
      <c r="AX367">
        <f>IF(D367,P367,(O367+P367)/2)</f>
        <v>20.336629867553711</v>
      </c>
      <c r="AY367">
        <f>0.61365*EXP(17.502*AX367/(240.97+AX367))</f>
        <v>2.3959796056136788</v>
      </c>
      <c r="AZ367">
        <f>IF(AW367&lt;&gt;0,(1000-(AV367+U367)/2)/AW367*AP367,0)</f>
        <v>-9.7365054432693762E-2</v>
      </c>
      <c r="BA367">
        <f>U367*AA367/1000</f>
        <v>2.0549438039405503</v>
      </c>
      <c r="BB367">
        <f>(AY367-BA367)</f>
        <v>0.34103580167312852</v>
      </c>
      <c r="BC367">
        <f>1/(1.6/F367+1.37/N367)</f>
        <v>-6.0617487882989325E-2</v>
      </c>
      <c r="BD367">
        <f>G367*AA367*0.001</f>
        <v>39.422155618492205</v>
      </c>
      <c r="BE367">
        <f>G367/S367</f>
        <v>0.94390863996922991</v>
      </c>
      <c r="BF367">
        <f>(1-AP367*AA367/AU367/F367)*100</f>
        <v>84.344097901917692</v>
      </c>
      <c r="BG367">
        <f>(S367-E367/(N367/1.35))</f>
        <v>412.04441897736797</v>
      </c>
      <c r="BH367">
        <f>E367*BF367/100/BG367</f>
        <v>-2.5752861593213786E-3</v>
      </c>
    </row>
    <row r="368" spans="1:60" x14ac:dyDescent="0.25">
      <c r="A368" s="1">
        <v>126</v>
      </c>
      <c r="B368" s="1" t="s">
        <v>430</v>
      </c>
      <c r="C368" s="1">
        <v>11409.4999996759</v>
      </c>
      <c r="D368" s="1">
        <v>1</v>
      </c>
      <c r="E368">
        <f>(R368-S368*(1000-T368)/(1000-U368))*AO368</f>
        <v>-1.1917021519591919</v>
      </c>
      <c r="F368">
        <f>IF(AZ368&lt;&gt;0,1/(1/AZ368-1/N368),0)</f>
        <v>-9.5749046894776355E-2</v>
      </c>
      <c r="G368">
        <f>((BC368-AP368/2)*S368-E368)/(BC368+AP368/2)</f>
        <v>389.7633343475585</v>
      </c>
      <c r="H368">
        <f>AP368*1000</f>
        <v>-0.35589650775661708</v>
      </c>
      <c r="I368">
        <f>(AU368-BA368)</f>
        <v>0.35906629816945168</v>
      </c>
      <c r="J368">
        <f>(P368+AT368*D368)</f>
        <v>20.461137138233539</v>
      </c>
      <c r="K368" s="1">
        <v>6.6599998474121094</v>
      </c>
      <c r="L368">
        <f>(K368*AI368+AJ368)</f>
        <v>2</v>
      </c>
      <c r="M368" s="1">
        <v>0.5</v>
      </c>
      <c r="N368">
        <f>L368*(M368+1)*(M368+1)/(M368*M368+1)</f>
        <v>3.6</v>
      </c>
      <c r="O368" s="1">
        <v>20.292690277099609</v>
      </c>
      <c r="P368" s="1">
        <v>20.332401275634766</v>
      </c>
      <c r="Q368" s="1">
        <v>20.018125534057617</v>
      </c>
      <c r="R368" s="1">
        <v>410.06793212890625</v>
      </c>
      <c r="S368" s="1">
        <v>411.55209350585938</v>
      </c>
      <c r="T368" s="1">
        <v>20.641719818115234</v>
      </c>
      <c r="U368" s="1">
        <v>20.25499153137207</v>
      </c>
      <c r="V368" s="1">
        <v>87.642868041992188</v>
      </c>
      <c r="W368" s="1">
        <v>86.007675170898438</v>
      </c>
      <c r="X368" s="1">
        <v>600.489013671875</v>
      </c>
      <c r="Y368" s="1">
        <v>0.10281917452812195</v>
      </c>
      <c r="Z368" s="1">
        <v>0.10823071002960205</v>
      </c>
      <c r="AA368" s="1">
        <v>101.47628784179688</v>
      </c>
      <c r="AB368" s="1">
        <v>0.80891799926757813</v>
      </c>
      <c r="AC368" s="1">
        <v>0.29697537422180176</v>
      </c>
      <c r="AD368" s="1">
        <v>1.9518276676535606E-2</v>
      </c>
      <c r="AE368" s="1">
        <v>4.2748167179524899E-3</v>
      </c>
      <c r="AF368" s="1">
        <v>1.1037541553378105E-2</v>
      </c>
      <c r="AG368" s="1">
        <v>2.8925680089741945E-3</v>
      </c>
      <c r="AH368" s="1">
        <v>1</v>
      </c>
      <c r="AI368" s="1">
        <v>0</v>
      </c>
      <c r="AJ368" s="1">
        <v>2</v>
      </c>
      <c r="AK368" s="1">
        <v>0</v>
      </c>
      <c r="AL368" s="1">
        <v>1</v>
      </c>
      <c r="AM368" s="1">
        <v>0.18999999761581421</v>
      </c>
      <c r="AN368" s="1">
        <v>111115</v>
      </c>
      <c r="AO368">
        <f>X368*0.000001/(K368*0.0001)</f>
        <v>0.90163517632092482</v>
      </c>
      <c r="AP368">
        <f>(U368-T368)/(1000-U368)*AO368</f>
        <v>-3.558965077566171E-4</v>
      </c>
      <c r="AQ368">
        <f>(P368+273.15)</f>
        <v>293.48240127563474</v>
      </c>
      <c r="AR368">
        <f>(O368+273.15)</f>
        <v>293.44269027709959</v>
      </c>
      <c r="AS368">
        <f>(Y368*AK368+Z368*AL368)*AM368</f>
        <v>2.0563834647582269E-2</v>
      </c>
      <c r="AT368">
        <f>((AS368+0.00000010773*(AR368^4-AQ368^4))-AP368*44100)/(L368*0.92*2*29.3+0.00000043092*AQ368^3)</f>
        <v>0.12873586259877423</v>
      </c>
      <c r="AU368">
        <f>0.61365*EXP(17.502*J368/(240.97+J368))</f>
        <v>2.4144676490401218</v>
      </c>
      <c r="AV368">
        <f>AU368*1000/AA368</f>
        <v>23.793417165636907</v>
      </c>
      <c r="AW368">
        <f>(AV368-U368)</f>
        <v>3.5384256342648364</v>
      </c>
      <c r="AX368">
        <f>IF(D368,P368,(O368+P368)/2)</f>
        <v>20.332401275634766</v>
      </c>
      <c r="AY368">
        <f>0.61365*EXP(17.502*AX368/(240.97+AX368))</f>
        <v>2.3953538870996813</v>
      </c>
      <c r="AZ368">
        <f>IF(AW368&lt;&gt;0,(1000-(AV368+U368)/2)/AW368*AP368,0)</f>
        <v>-9.8365263628093974E-2</v>
      </c>
      <c r="BA368">
        <f>U368*AA368/1000</f>
        <v>2.0554013508706701</v>
      </c>
      <c r="BB368">
        <f>(AY368-BA368)</f>
        <v>0.33995253622901123</v>
      </c>
      <c r="BC368">
        <f>1/(1.6/F368+1.37/N368)</f>
        <v>-6.1237761336360039E-2</v>
      </c>
      <c r="BD368">
        <f>G368*AA368*0.001</f>
        <v>39.551736306431366</v>
      </c>
      <c r="BE368">
        <f>G368/S368</f>
        <v>0.94705710527994025</v>
      </c>
      <c r="BF368">
        <f>(1-AP368*AA368/AU368/F368)*100</f>
        <v>84.378150561153547</v>
      </c>
      <c r="BG368">
        <f>(S368-E368/(N368/1.35))</f>
        <v>411.99898181284408</v>
      </c>
      <c r="BH368">
        <f>E368*BF368/100/BG368</f>
        <v>-2.4406279636812597E-3</v>
      </c>
    </row>
    <row r="369" spans="1:60" x14ac:dyDescent="0.25">
      <c r="A369" s="1">
        <v>127</v>
      </c>
      <c r="B369" s="1" t="s">
        <v>431</v>
      </c>
      <c r="C369" s="1">
        <v>11414.999999552965</v>
      </c>
      <c r="D369" s="1">
        <v>1</v>
      </c>
      <c r="E369">
        <f>(R369-S369*(1000-T369)/(1000-U369))*AO369</f>
        <v>-1.1490800851784042</v>
      </c>
      <c r="F369">
        <f>IF(AZ369&lt;&gt;0,1/(1/AZ369-1/N369),0)</f>
        <v>-9.5812071163570586E-2</v>
      </c>
      <c r="G369">
        <f>((BC369-AP369/2)*S369-E369)/(BC369+AP369/2)</f>
        <v>390.48040664260975</v>
      </c>
      <c r="H369">
        <f>AP369*1000</f>
        <v>-0.35527793334662539</v>
      </c>
      <c r="I369">
        <f>(AU369-BA369)</f>
        <v>0.35819942183391706</v>
      </c>
      <c r="J369">
        <f>(P369+AT369*D369)</f>
        <v>20.458725110474052</v>
      </c>
      <c r="K369" s="1">
        <v>6.6599998474121094</v>
      </c>
      <c r="L369">
        <f>(K369*AI369+AJ369)</f>
        <v>2</v>
      </c>
      <c r="M369" s="1">
        <v>0.5</v>
      </c>
      <c r="N369">
        <f>L369*(M369+1)*(M369+1)/(M369*M369+1)</f>
        <v>3.6</v>
      </c>
      <c r="O369" s="1">
        <v>20.292713165283203</v>
      </c>
      <c r="P369" s="1">
        <v>20.330024719238281</v>
      </c>
      <c r="Q369" s="1">
        <v>20.050676345825195</v>
      </c>
      <c r="R369" s="1">
        <v>410.12033081054688</v>
      </c>
      <c r="S369" s="1">
        <v>411.5570068359375</v>
      </c>
      <c r="T369" s="1">
        <v>20.646081924438477</v>
      </c>
      <c r="U369" s="1">
        <v>20.260009765625</v>
      </c>
      <c r="V369" s="1">
        <v>87.674644470214844</v>
      </c>
      <c r="W369" s="1">
        <v>86.034408569335938</v>
      </c>
      <c r="X369" s="1">
        <v>600.46099853515625</v>
      </c>
      <c r="Y369" s="1">
        <v>8.7307028472423553E-2</v>
      </c>
      <c r="Z369" s="1">
        <v>9.190213680267334E-2</v>
      </c>
      <c r="AA369" s="1">
        <v>101.47620391845703</v>
      </c>
      <c r="AB369" s="1">
        <v>0.80891799926757813</v>
      </c>
      <c r="AC369" s="1">
        <v>0.29697537422180176</v>
      </c>
      <c r="AD369" s="1">
        <v>1.9518276676535606E-2</v>
      </c>
      <c r="AE369" s="1">
        <v>4.2748167179524899E-3</v>
      </c>
      <c r="AF369" s="1">
        <v>1.1037541553378105E-2</v>
      </c>
      <c r="AG369" s="1">
        <v>2.8925680089741945E-3</v>
      </c>
      <c r="AH369" s="1">
        <v>1</v>
      </c>
      <c r="AI369" s="1">
        <v>0</v>
      </c>
      <c r="AJ369" s="1">
        <v>2</v>
      </c>
      <c r="AK369" s="1">
        <v>0</v>
      </c>
      <c r="AL369" s="1">
        <v>1</v>
      </c>
      <c r="AM369" s="1">
        <v>0.18999999761581421</v>
      </c>
      <c r="AN369" s="1">
        <v>111115</v>
      </c>
      <c r="AO369">
        <f>X369*0.000001/(K369*0.0001)</f>
        <v>0.9015931115501129</v>
      </c>
      <c r="AP369">
        <f>(U369-T369)/(1000-U369)*AO369</f>
        <v>-3.5527793334662539E-4</v>
      </c>
      <c r="AQ369">
        <f>(P369+273.15)</f>
        <v>293.48002471923826</v>
      </c>
      <c r="AR369">
        <f>(O369+273.15)</f>
        <v>293.44271316528318</v>
      </c>
      <c r="AS369">
        <f>(Y369*AK369+Z369*AL369)*AM369</f>
        <v>1.7461405773396166E-2</v>
      </c>
      <c r="AT369">
        <f>((AS369+0.00000010773*(AR369^4-AQ369^4))-AP369*44100)/(L369*0.92*2*29.3+0.00000043092*AQ369^3)</f>
        <v>0.12870039123577065</v>
      </c>
      <c r="AU369">
        <f>0.61365*EXP(17.502*J369/(240.97+J369))</f>
        <v>2.4141083042004103</v>
      </c>
      <c r="AV369">
        <f>AU369*1000/AA369</f>
        <v>23.789895669927787</v>
      </c>
      <c r="AW369">
        <f>(AV369-U369)</f>
        <v>3.5298859043027875</v>
      </c>
      <c r="AX369">
        <f>IF(D369,P369,(O369+P369)/2)</f>
        <v>20.330024719238281</v>
      </c>
      <c r="AY369">
        <f>0.61365*EXP(17.502*AX369/(240.97+AX369))</f>
        <v>2.3950022831549176</v>
      </c>
      <c r="AZ369">
        <f>IF(AW369&lt;&gt;0,(1000-(AV369+U369)/2)/AW369*AP369,0)</f>
        <v>-9.8431780256541895E-2</v>
      </c>
      <c r="BA369">
        <f>U369*AA369/1000</f>
        <v>2.0559088823664933</v>
      </c>
      <c r="BB369">
        <f>(AY369-BA369)</f>
        <v>0.33909340078842432</v>
      </c>
      <c r="BC369">
        <f>1/(1.6/F369+1.37/N369)</f>
        <v>-6.1279009455753611E-2</v>
      </c>
      <c r="BD369">
        <f>G369*AA369*0.001</f>
        <v>39.624469370627494</v>
      </c>
      <c r="BE369">
        <f>G369/S369</f>
        <v>0.94878813908341575</v>
      </c>
      <c r="BF369">
        <f>(1-AP369*AA369/AU369/F369)*100</f>
        <v>84.41325364834988</v>
      </c>
      <c r="BG369">
        <f>(S369-E369/(N369/1.35))</f>
        <v>411.9879118678794</v>
      </c>
      <c r="BH369">
        <f>E369*BF369/100/BG369</f>
        <v>-2.354379482947993E-3</v>
      </c>
    </row>
    <row r="370" spans="1:60" x14ac:dyDescent="0.25">
      <c r="A370" s="1">
        <v>128</v>
      </c>
      <c r="B370" s="1" t="s">
        <v>432</v>
      </c>
      <c r="C370" s="1">
        <v>11419.999999441206</v>
      </c>
      <c r="D370" s="1">
        <v>1</v>
      </c>
      <c r="E370">
        <f>(R370-S370*(1000-T370)/(1000-U370))*AO370</f>
        <v>-1.1654949897825222</v>
      </c>
      <c r="F370">
        <f>IF(AZ370&lt;&gt;0,1/(1/AZ370-1/N370),0)</f>
        <v>-9.4843931139006923E-2</v>
      </c>
      <c r="G370">
        <f>((BC370-AP370/2)*S370-E370)/(BC370+AP370/2)</f>
        <v>390.03388367834526</v>
      </c>
      <c r="H370">
        <f>AP370*1000</f>
        <v>-0.35123480349879138</v>
      </c>
      <c r="I370">
        <f>(AU370-BA370)</f>
        <v>0.35783609185964149</v>
      </c>
      <c r="J370">
        <f>(P370+AT370*D370)</f>
        <v>20.460116272262326</v>
      </c>
      <c r="K370" s="1">
        <v>6.6599998474121094</v>
      </c>
      <c r="L370">
        <f>(K370*AI370+AJ370)</f>
        <v>2</v>
      </c>
      <c r="M370" s="1">
        <v>0.5</v>
      </c>
      <c r="N370">
        <f>L370*(M370+1)*(M370+1)/(M370*M370+1)</f>
        <v>3.6</v>
      </c>
      <c r="O370" s="1">
        <v>20.298355102539063</v>
      </c>
      <c r="P370" s="1">
        <v>20.332637786865234</v>
      </c>
      <c r="Q370" s="1">
        <v>20.06315803527832</v>
      </c>
      <c r="R370" s="1">
        <v>410.12030029296875</v>
      </c>
      <c r="S370" s="1">
        <v>411.57333374023438</v>
      </c>
      <c r="T370" s="1">
        <v>20.647260665893555</v>
      </c>
      <c r="U370" s="1">
        <v>20.265586853027344</v>
      </c>
      <c r="V370" s="1">
        <v>87.656501770019531</v>
      </c>
      <c r="W370" s="1">
        <v>86.0335693359375</v>
      </c>
      <c r="X370" s="1">
        <v>600.465087890625</v>
      </c>
      <c r="Y370" s="1">
        <v>8.8848583400249481E-2</v>
      </c>
      <c r="Z370" s="1">
        <v>9.3524828553199768E-2</v>
      </c>
      <c r="AA370" s="1">
        <v>101.47643280029297</v>
      </c>
      <c r="AB370" s="1">
        <v>0.80891799926757813</v>
      </c>
      <c r="AC370" s="1">
        <v>0.29697537422180176</v>
      </c>
      <c r="AD370" s="1">
        <v>1.9518276676535606E-2</v>
      </c>
      <c r="AE370" s="1">
        <v>4.2748167179524899E-3</v>
      </c>
      <c r="AF370" s="1">
        <v>1.1037541553378105E-2</v>
      </c>
      <c r="AG370" s="1">
        <v>2.8925680089741945E-3</v>
      </c>
      <c r="AH370" s="1">
        <v>1</v>
      </c>
      <c r="AI370" s="1">
        <v>0</v>
      </c>
      <c r="AJ370" s="1">
        <v>2</v>
      </c>
      <c r="AK370" s="1">
        <v>0</v>
      </c>
      <c r="AL370" s="1">
        <v>1</v>
      </c>
      <c r="AM370" s="1">
        <v>0.18999999761581421</v>
      </c>
      <c r="AN370" s="1">
        <v>111115</v>
      </c>
      <c r="AO370">
        <f>X370*0.000001/(K370*0.0001)</f>
        <v>0.9015992517236302</v>
      </c>
      <c r="AP370">
        <f>(U370-T370)/(1000-U370)*AO370</f>
        <v>-3.5123480349879139E-4</v>
      </c>
      <c r="AQ370">
        <f>(P370+273.15)</f>
        <v>293.48263778686521</v>
      </c>
      <c r="AR370">
        <f>(O370+273.15)</f>
        <v>293.44835510253904</v>
      </c>
      <c r="AS370">
        <f>(Y370*AK370+Z370*AL370)*AM370</f>
        <v>1.7769717202127389E-2</v>
      </c>
      <c r="AT370">
        <f>((AS370+0.00000010773*(AR370^4-AQ370^4))-AP370*44100)/(L370*0.92*2*29.3+0.00000043092*AQ370^3)</f>
        <v>0.12747848539709025</v>
      </c>
      <c r="AU370">
        <f>0.61365*EXP(17.502*J370/(240.97+J370))</f>
        <v>2.4143155543093715</v>
      </c>
      <c r="AV370">
        <f>AU370*1000/AA370</f>
        <v>23.791884358615349</v>
      </c>
      <c r="AW370">
        <f>(AV370-U370)</f>
        <v>3.5262975055880048</v>
      </c>
      <c r="AX370">
        <f>IF(D370,P370,(O370+P370)/2)</f>
        <v>20.332637786865234</v>
      </c>
      <c r="AY370">
        <f>0.61365*EXP(17.502*AX370/(240.97+AX370))</f>
        <v>2.3953888806564798</v>
      </c>
      <c r="AZ370">
        <f>IF(AW370&lt;&gt;0,(1000-(AV370+U370)/2)/AW370*AP370,0)</f>
        <v>-9.7410256602746909E-2</v>
      </c>
      <c r="BA370">
        <f>U370*AA370/1000</f>
        <v>2.05647946244973</v>
      </c>
      <c r="BB370">
        <f>(AY370-BA370)</f>
        <v>0.3389094182067498</v>
      </c>
      <c r="BC370">
        <f>1/(1.6/F370+1.37/N370)</f>
        <v>-6.0645520789799012E-2</v>
      </c>
      <c r="BD370">
        <f>G370*AA370*0.001</f>
        <v>39.579247186922892</v>
      </c>
      <c r="BE370">
        <f>G370/S370</f>
        <v>0.94766558400140721</v>
      </c>
      <c r="BF370">
        <f>(1-AP370*AA370/AU370/F370)*100</f>
        <v>84.434640475539808</v>
      </c>
      <c r="BG370">
        <f>(S370-E370/(N370/1.35))</f>
        <v>412.0103943614028</v>
      </c>
      <c r="BH370">
        <f>E370*BF370/100/BG370</f>
        <v>-2.3884870815178904E-3</v>
      </c>
    </row>
    <row r="371" spans="1:60" x14ac:dyDescent="0.25">
      <c r="A371" s="1" t="s">
        <v>9</v>
      </c>
      <c r="B371" s="1" t="s">
        <v>433</v>
      </c>
    </row>
    <row r="372" spans="1:60" x14ac:dyDescent="0.25">
      <c r="A372" s="1" t="s">
        <v>9</v>
      </c>
      <c r="B372" s="1" t="s">
        <v>434</v>
      </c>
    </row>
    <row r="373" spans="1:60" x14ac:dyDescent="0.25">
      <c r="A373" s="1" t="s">
        <v>9</v>
      </c>
      <c r="B373" s="1" t="s">
        <v>435</v>
      </c>
    </row>
    <row r="374" spans="1:60" x14ac:dyDescent="0.25">
      <c r="A374" s="1" t="s">
        <v>9</v>
      </c>
      <c r="B374" s="1" t="s">
        <v>436</v>
      </c>
    </row>
    <row r="375" spans="1:60" x14ac:dyDescent="0.25">
      <c r="A375" s="1" t="s">
        <v>9</v>
      </c>
      <c r="B375" s="1" t="s">
        <v>437</v>
      </c>
    </row>
    <row r="376" spans="1:60" x14ac:dyDescent="0.25">
      <c r="A376" s="1" t="s">
        <v>9</v>
      </c>
      <c r="B376" s="1" t="s">
        <v>438</v>
      </c>
    </row>
    <row r="377" spans="1:60" x14ac:dyDescent="0.25">
      <c r="A377" s="1" t="s">
        <v>9</v>
      </c>
      <c r="B377" s="1" t="s">
        <v>439</v>
      </c>
    </row>
    <row r="378" spans="1:60" x14ac:dyDescent="0.25">
      <c r="A378" s="1" t="s">
        <v>9</v>
      </c>
      <c r="B378" s="1" t="s">
        <v>440</v>
      </c>
    </row>
    <row r="379" spans="1:60" x14ac:dyDescent="0.25">
      <c r="A379" s="1" t="s">
        <v>9</v>
      </c>
      <c r="B379" s="1" t="s">
        <v>441</v>
      </c>
    </row>
    <row r="380" spans="1:60" x14ac:dyDescent="0.25">
      <c r="A380" s="1">
        <v>129</v>
      </c>
      <c r="B380" s="1" t="s">
        <v>442</v>
      </c>
      <c r="C380" s="1">
        <v>11696.499999899417</v>
      </c>
      <c r="D380" s="1">
        <v>1</v>
      </c>
      <c r="E380">
        <f t="shared" ref="E380:E385" si="140">(R380-S380*(1000-T380)/(1000-U380))*AO380</f>
        <v>-1.1440452867706556</v>
      </c>
      <c r="F380">
        <f t="shared" ref="F380:F385" si="141">IF(AZ380&lt;&gt;0,1/(1/AZ380-1/N380),0)</f>
        <v>-0.10019870996773739</v>
      </c>
      <c r="G380">
        <f t="shared" ref="G380:G385" si="142">((BC380-AP380/2)*S380-E380)/(BC380+AP380/2)</f>
        <v>391.47721360736642</v>
      </c>
      <c r="H380">
        <f t="shared" ref="H380:H385" si="143">AP380*1000</f>
        <v>-0.36939635896163892</v>
      </c>
      <c r="I380">
        <f t="shared" ref="I380:I385" si="144">(AU380-BA380)</f>
        <v>0.35569646727217341</v>
      </c>
      <c r="J380">
        <f t="shared" ref="J380:J385" si="145">(P380+AT380*D380)</f>
        <v>20.461530243989319</v>
      </c>
      <c r="K380" s="1">
        <v>7.5500001907348633</v>
      </c>
      <c r="L380">
        <f t="shared" ref="L380:L385" si="146">(K380*AI380+AJ380)</f>
        <v>2</v>
      </c>
      <c r="M380" s="1">
        <v>0.5</v>
      </c>
      <c r="N380">
        <f t="shared" ref="N380:N385" si="147">L380*(M380+1)*(M380+1)/(M380*M380+1)</f>
        <v>3.6</v>
      </c>
      <c r="O380" s="1">
        <v>20.296697616577148</v>
      </c>
      <c r="P380" s="1">
        <v>20.326869964599609</v>
      </c>
      <c r="Q380" s="1">
        <v>20.060737609863281</v>
      </c>
      <c r="R380" s="1">
        <v>409.9927978515625</v>
      </c>
      <c r="S380" s="1">
        <v>411.62240600585938</v>
      </c>
      <c r="T380" s="1">
        <v>20.742746353149414</v>
      </c>
      <c r="U380" s="1">
        <v>20.2877197265625</v>
      </c>
      <c r="V380" s="1">
        <v>88.072357177734375</v>
      </c>
      <c r="W380" s="1">
        <v>86.138008117675781</v>
      </c>
      <c r="X380" s="1">
        <v>600.48382568359375</v>
      </c>
      <c r="Y380" s="1">
        <v>0.12290439009666443</v>
      </c>
      <c r="Z380" s="1">
        <v>0.12937304377555847</v>
      </c>
      <c r="AA380" s="1">
        <v>101.48157501220703</v>
      </c>
      <c r="AB380" s="1">
        <v>0.89764630794525146</v>
      </c>
      <c r="AC380" s="1">
        <v>0.30620875954627991</v>
      </c>
      <c r="AD380" s="1">
        <v>2.3692009970545769E-2</v>
      </c>
      <c r="AE380" s="1">
        <v>4.3948395177721977E-3</v>
      </c>
      <c r="AF380" s="1">
        <v>3.8662951439619064E-2</v>
      </c>
      <c r="AG380" s="1">
        <v>3.1107228714972734E-3</v>
      </c>
      <c r="AH380" s="1">
        <v>0.66666668653488159</v>
      </c>
      <c r="AI380" s="1">
        <v>0</v>
      </c>
      <c r="AJ380" s="1">
        <v>2</v>
      </c>
      <c r="AK380" s="1">
        <v>0</v>
      </c>
      <c r="AL380" s="1">
        <v>1</v>
      </c>
      <c r="AM380" s="1">
        <v>0.18999999761581421</v>
      </c>
      <c r="AN380" s="1">
        <v>111115</v>
      </c>
      <c r="AO380">
        <f t="shared" ref="AO380:AO385" si="148">X380*0.000001/(K380*0.0001)</f>
        <v>0.79534279538229635</v>
      </c>
      <c r="AP380">
        <f t="shared" ref="AP380:AP385" si="149">(U380-T380)/(1000-U380)*AO380</f>
        <v>-3.6939635896163892E-4</v>
      </c>
      <c r="AQ380">
        <f t="shared" ref="AQ380:AQ385" si="150">(P380+273.15)</f>
        <v>293.47686996459959</v>
      </c>
      <c r="AR380">
        <f t="shared" ref="AR380:AR385" si="151">(O380+273.15)</f>
        <v>293.44669761657713</v>
      </c>
      <c r="AS380">
        <f t="shared" ref="AS380:AS385" si="152">(Y380*AK380+Z380*AL380)*AM380</f>
        <v>2.4580878008906737E-2</v>
      </c>
      <c r="AT380">
        <f t="shared" ref="AT380:AT385" si="153">((AS380+0.00000010773*(AR380^4-AQ380^4))-AP380*44100)/(L380*0.92*2*29.3+0.00000043092*AQ380^3)</f>
        <v>0.13466027938970807</v>
      </c>
      <c r="AU380">
        <f t="shared" ref="AU380:AU385" si="154">0.61365*EXP(17.502*J380/(240.97+J380))</f>
        <v>2.4145262185299581</v>
      </c>
      <c r="AV380">
        <f t="shared" ref="AV380:AV385" si="155">AU380*1000/AA380</f>
        <v>23.792754677285203</v>
      </c>
      <c r="AW380">
        <f t="shared" ref="AW380:AW385" si="156">(AV380-U380)</f>
        <v>3.5050349507227025</v>
      </c>
      <c r="AX380">
        <f t="shared" ref="AX380:AX385" si="157">IF(D380,P380,(O380+P380)/2)</f>
        <v>20.326869964599609</v>
      </c>
      <c r="AY380">
        <f t="shared" ref="AY380:AY385" si="158">0.61365*EXP(17.502*AX380/(240.97+AX380))</f>
        <v>2.3945356171084939</v>
      </c>
      <c r="AZ380">
        <f t="shared" ref="AZ380:AZ385" si="159">IF(AW380&lt;&gt;0,(1000-(AV380+U380)/2)/AW380*AP380,0)</f>
        <v>-0.10306738182856359</v>
      </c>
      <c r="BA380">
        <f t="shared" ref="BA380:BA385" si="160">U380*AA380/1000</f>
        <v>2.0588297512577847</v>
      </c>
      <c r="BB380">
        <f t="shared" ref="BB380:BB385" si="161">(AY380-BA380)</f>
        <v>0.33570586585070927</v>
      </c>
      <c r="BC380">
        <f t="shared" ref="BC380:BC385" si="162">1/(1.6/F380+1.37/N380)</f>
        <v>-6.4153089178321077E-2</v>
      </c>
      <c r="BD380">
        <f t="shared" ref="BD380:BD385" si="163">G380*AA380*0.001</f>
        <v>39.727724218265749</v>
      </c>
      <c r="BE380">
        <f t="shared" ref="BE380:BE385" si="164">G380/S380</f>
        <v>0.95105904803878394</v>
      </c>
      <c r="BF380">
        <f t="shared" ref="BF380:BF385" si="165">(1-AP380*AA380/AU380/F380)*100</f>
        <v>84.505207897559728</v>
      </c>
      <c r="BG380">
        <f t="shared" ref="BG380:BG385" si="166">(S380-E380/(N380/1.35))</f>
        <v>412.05142298839837</v>
      </c>
      <c r="BH380">
        <f t="shared" ref="BH380:BH385" si="167">E380*BF380/100/BG380</f>
        <v>-2.3462553314735099E-3</v>
      </c>
    </row>
    <row r="381" spans="1:60" x14ac:dyDescent="0.25">
      <c r="A381" s="1">
        <v>130</v>
      </c>
      <c r="B381" s="1" t="s">
        <v>443</v>
      </c>
      <c r="C381" s="1">
        <v>11701.999999776483</v>
      </c>
      <c r="D381" s="1">
        <v>1</v>
      </c>
      <c r="E381">
        <f t="shared" si="140"/>
        <v>-1.1213158286772462</v>
      </c>
      <c r="F381">
        <f t="shared" si="141"/>
        <v>-9.9180902077782546E-2</v>
      </c>
      <c r="G381">
        <f t="shared" si="142"/>
        <v>391.62726196038454</v>
      </c>
      <c r="H381">
        <f t="shared" si="143"/>
        <v>-0.36466161228900529</v>
      </c>
      <c r="I381">
        <f t="shared" si="144"/>
        <v>0.35484406792191026</v>
      </c>
      <c r="J381">
        <f t="shared" si="145"/>
        <v>20.460921224780286</v>
      </c>
      <c r="K381" s="1">
        <v>7.5500001907348633</v>
      </c>
      <c r="L381">
        <f t="shared" si="146"/>
        <v>2</v>
      </c>
      <c r="M381" s="1">
        <v>0.5</v>
      </c>
      <c r="N381">
        <f t="shared" si="147"/>
        <v>3.6</v>
      </c>
      <c r="O381" s="1">
        <v>20.298768997192383</v>
      </c>
      <c r="P381" s="1">
        <v>20.327976226806641</v>
      </c>
      <c r="Q381" s="1">
        <v>20.06629753112793</v>
      </c>
      <c r="R381" s="1">
        <v>409.998046875</v>
      </c>
      <c r="S381" s="1">
        <v>411.59661865234375</v>
      </c>
      <c r="T381" s="1">
        <v>20.744340896606445</v>
      </c>
      <c r="U381" s="1">
        <v>20.295148849487305</v>
      </c>
      <c r="V381" s="1">
        <v>88.0693359375</v>
      </c>
      <c r="W381" s="1">
        <v>86.158851623535156</v>
      </c>
      <c r="X381" s="1">
        <v>600.4822998046875</v>
      </c>
      <c r="Y381" s="1">
        <v>9.6311174333095551E-2</v>
      </c>
      <c r="Z381" s="1">
        <v>0.10138018429279327</v>
      </c>
      <c r="AA381" s="1">
        <v>101.48195648193359</v>
      </c>
      <c r="AB381" s="1">
        <v>0.89764630794525146</v>
      </c>
      <c r="AC381" s="1">
        <v>0.30620875954627991</v>
      </c>
      <c r="AD381" s="1">
        <v>2.3692009970545769E-2</v>
      </c>
      <c r="AE381" s="1">
        <v>4.3948395177721977E-3</v>
      </c>
      <c r="AF381" s="1">
        <v>3.8662951439619064E-2</v>
      </c>
      <c r="AG381" s="1">
        <v>3.1107228714972734E-3</v>
      </c>
      <c r="AH381" s="1">
        <v>1</v>
      </c>
      <c r="AI381" s="1">
        <v>0</v>
      </c>
      <c r="AJ381" s="1">
        <v>2</v>
      </c>
      <c r="AK381" s="1">
        <v>0</v>
      </c>
      <c r="AL381" s="1">
        <v>1</v>
      </c>
      <c r="AM381" s="1">
        <v>0.18999999761581421</v>
      </c>
      <c r="AN381" s="1">
        <v>111115</v>
      </c>
      <c r="AO381">
        <f t="shared" si="148"/>
        <v>0.7953407743506834</v>
      </c>
      <c r="AP381">
        <f t="shared" si="149"/>
        <v>-3.6466161228900532E-4</v>
      </c>
      <c r="AQ381">
        <f t="shared" si="150"/>
        <v>293.47797622680662</v>
      </c>
      <c r="AR381">
        <f t="shared" si="151"/>
        <v>293.44876899719236</v>
      </c>
      <c r="AS381">
        <f t="shared" si="152"/>
        <v>1.9262234773921527E-2</v>
      </c>
      <c r="AT381">
        <f t="shared" si="153"/>
        <v>0.13294499797364381</v>
      </c>
      <c r="AU381">
        <f t="shared" si="154"/>
        <v>2.4144354802599457</v>
      </c>
      <c r="AV381">
        <f t="shared" si="155"/>
        <v>23.791771108490376</v>
      </c>
      <c r="AW381">
        <f t="shared" si="156"/>
        <v>3.4966222590030718</v>
      </c>
      <c r="AX381">
        <f t="shared" si="157"/>
        <v>20.327976226806641</v>
      </c>
      <c r="AY381">
        <f t="shared" si="158"/>
        <v>2.3946992515127015</v>
      </c>
      <c r="AZ381">
        <f t="shared" si="159"/>
        <v>-0.10199077344268712</v>
      </c>
      <c r="BA381">
        <f t="shared" si="160"/>
        <v>2.0595914123380354</v>
      </c>
      <c r="BB381">
        <f t="shared" si="161"/>
        <v>0.33510783917466602</v>
      </c>
      <c r="BC381">
        <f t="shared" si="162"/>
        <v>-6.3485684887103044E-2</v>
      </c>
      <c r="BD381">
        <f t="shared" si="163"/>
        <v>39.743100755402551</v>
      </c>
      <c r="BE381">
        <f t="shared" si="164"/>
        <v>0.95148318575273239</v>
      </c>
      <c r="BF381">
        <f t="shared" si="165"/>
        <v>84.546202370352859</v>
      </c>
      <c r="BG381">
        <f t="shared" si="166"/>
        <v>412.01711208809769</v>
      </c>
      <c r="BH381">
        <f t="shared" si="167"/>
        <v>-2.3009479992703689E-3</v>
      </c>
    </row>
    <row r="382" spans="1:60" x14ac:dyDescent="0.25">
      <c r="A382" s="1">
        <v>131</v>
      </c>
      <c r="B382" s="1" t="s">
        <v>444</v>
      </c>
      <c r="C382" s="1">
        <v>11706.999999664724</v>
      </c>
      <c r="D382" s="1">
        <v>1</v>
      </c>
      <c r="E382">
        <f t="shared" si="140"/>
        <v>-1.1123233294620756</v>
      </c>
      <c r="F382">
        <f t="shared" si="141"/>
        <v>-9.8215195419771209E-2</v>
      </c>
      <c r="G382">
        <f t="shared" si="142"/>
        <v>391.57496145009026</v>
      </c>
      <c r="H382">
        <f t="shared" si="143"/>
        <v>-0.35994653450947567</v>
      </c>
      <c r="I382">
        <f t="shared" si="144"/>
        <v>0.35379769516192106</v>
      </c>
      <c r="J382">
        <f t="shared" si="145"/>
        <v>20.458360785727127</v>
      </c>
      <c r="K382" s="1">
        <v>7.5500001907348633</v>
      </c>
      <c r="L382">
        <f t="shared" si="146"/>
        <v>2</v>
      </c>
      <c r="M382" s="1">
        <v>0.5</v>
      </c>
      <c r="N382">
        <f t="shared" si="147"/>
        <v>3.6</v>
      </c>
      <c r="O382" s="1">
        <v>20.300512313842773</v>
      </c>
      <c r="P382" s="1">
        <v>20.326967239379883</v>
      </c>
      <c r="Q382" s="1">
        <v>20.065042495727539</v>
      </c>
      <c r="R382" s="1">
        <v>409.98715209960938</v>
      </c>
      <c r="S382" s="1">
        <v>411.57199096679688</v>
      </c>
      <c r="T382" s="1">
        <v>20.745044708251953</v>
      </c>
      <c r="U382" s="1">
        <v>20.301656723022461</v>
      </c>
      <c r="V382" s="1">
        <v>88.063323974609375</v>
      </c>
      <c r="W382" s="1">
        <v>86.176292419433594</v>
      </c>
      <c r="X382" s="1">
        <v>600.472900390625</v>
      </c>
      <c r="Y382" s="1">
        <v>6.5130256116390228E-2</v>
      </c>
      <c r="Z382" s="1">
        <v>6.8558171391487122E-2</v>
      </c>
      <c r="AA382" s="1">
        <v>101.482177734375</v>
      </c>
      <c r="AB382" s="1">
        <v>0.89764630794525146</v>
      </c>
      <c r="AC382" s="1">
        <v>0.30620875954627991</v>
      </c>
      <c r="AD382" s="1">
        <v>2.3692009970545769E-2</v>
      </c>
      <c r="AE382" s="1">
        <v>4.3948395177721977E-3</v>
      </c>
      <c r="AF382" s="1">
        <v>3.8662951439619064E-2</v>
      </c>
      <c r="AG382" s="1">
        <v>3.1107228714972734E-3</v>
      </c>
      <c r="AH382" s="1">
        <v>1</v>
      </c>
      <c r="AI382" s="1">
        <v>0</v>
      </c>
      <c r="AJ382" s="1">
        <v>2</v>
      </c>
      <c r="AK382" s="1">
        <v>0</v>
      </c>
      <c r="AL382" s="1">
        <v>1</v>
      </c>
      <c r="AM382" s="1">
        <v>0.18999999761581421</v>
      </c>
      <c r="AN382" s="1">
        <v>111115</v>
      </c>
      <c r="AO382">
        <f t="shared" si="148"/>
        <v>0.79532832479594839</v>
      </c>
      <c r="AP382">
        <f t="shared" si="149"/>
        <v>-3.5994653450947567E-4</v>
      </c>
      <c r="AQ382">
        <f t="shared" si="150"/>
        <v>293.47696723937986</v>
      </c>
      <c r="AR382">
        <f t="shared" si="151"/>
        <v>293.45051231384275</v>
      </c>
      <c r="AS382">
        <f t="shared" si="152"/>
        <v>1.3026052400927135E-2</v>
      </c>
      <c r="AT382">
        <f t="shared" si="153"/>
        <v>0.13139354634724276</v>
      </c>
      <c r="AU382">
        <f t="shared" si="154"/>
        <v>2.4140540310299556</v>
      </c>
      <c r="AV382">
        <f t="shared" si="155"/>
        <v>23.787960456944791</v>
      </c>
      <c r="AW382">
        <f t="shared" si="156"/>
        <v>3.4863037339223304</v>
      </c>
      <c r="AX382">
        <f t="shared" si="157"/>
        <v>20.326967239379883</v>
      </c>
      <c r="AY382">
        <f t="shared" si="158"/>
        <v>2.3945500052581092</v>
      </c>
      <c r="AZ382">
        <f t="shared" si="159"/>
        <v>-0.10096985487192454</v>
      </c>
      <c r="BA382">
        <f t="shared" si="160"/>
        <v>2.0602563358680346</v>
      </c>
      <c r="BB382">
        <f t="shared" si="161"/>
        <v>0.33429366939007465</v>
      </c>
      <c r="BC382">
        <f t="shared" si="162"/>
        <v>-6.2852750681003308E-2</v>
      </c>
      <c r="BD382">
        <f t="shared" si="163"/>
        <v>39.737879834209096</v>
      </c>
      <c r="BE382">
        <f t="shared" si="164"/>
        <v>0.95141304569892404</v>
      </c>
      <c r="BF382">
        <f t="shared" si="165"/>
        <v>84.593566857360187</v>
      </c>
      <c r="BG382">
        <f t="shared" si="166"/>
        <v>411.98911221534513</v>
      </c>
      <c r="BH382">
        <f t="shared" si="167"/>
        <v>-2.2839292386122156E-3</v>
      </c>
    </row>
    <row r="383" spans="1:60" x14ac:dyDescent="0.25">
      <c r="A383" s="1">
        <v>132</v>
      </c>
      <c r="B383" s="1" t="s">
        <v>445</v>
      </c>
      <c r="C383" s="1">
        <v>11711.999999552965</v>
      </c>
      <c r="D383" s="1">
        <v>1</v>
      </c>
      <c r="E383">
        <f t="shared" si="140"/>
        <v>-1.051319764938855</v>
      </c>
      <c r="F383">
        <f t="shared" si="141"/>
        <v>-9.7287984566214958E-2</v>
      </c>
      <c r="G383">
        <f t="shared" si="142"/>
        <v>392.3716011790807</v>
      </c>
      <c r="H383">
        <f t="shared" si="143"/>
        <v>-0.35553974588513249</v>
      </c>
      <c r="I383">
        <f t="shared" si="144"/>
        <v>0.35288940328268659</v>
      </c>
      <c r="J383">
        <f t="shared" si="145"/>
        <v>20.456538589688812</v>
      </c>
      <c r="K383" s="1">
        <v>7.5500001907348633</v>
      </c>
      <c r="L383">
        <f t="shared" si="146"/>
        <v>2</v>
      </c>
      <c r="M383" s="1">
        <v>0.5</v>
      </c>
      <c r="N383">
        <f t="shared" si="147"/>
        <v>3.6</v>
      </c>
      <c r="O383" s="1">
        <v>20.300788879394531</v>
      </c>
      <c r="P383" s="1">
        <v>20.326717376708984</v>
      </c>
      <c r="Q383" s="1">
        <v>20.057039260864258</v>
      </c>
      <c r="R383" s="1">
        <v>410.05166625976563</v>
      </c>
      <c r="S383" s="1">
        <v>411.55752563476563</v>
      </c>
      <c r="T383" s="1">
        <v>20.745901107788086</v>
      </c>
      <c r="U383" s="1">
        <v>20.307941436767578</v>
      </c>
      <c r="V383" s="1">
        <v>88.064216613769531</v>
      </c>
      <c r="W383" s="1">
        <v>86.199989318847656</v>
      </c>
      <c r="X383" s="1">
        <v>600.468994140625</v>
      </c>
      <c r="Y383" s="1">
        <v>7.4835322797298431E-2</v>
      </c>
      <c r="Z383" s="1">
        <v>7.8774027526378632E-2</v>
      </c>
      <c r="AA383" s="1">
        <v>101.48213195800781</v>
      </c>
      <c r="AB383" s="1">
        <v>0.89764630794525146</v>
      </c>
      <c r="AC383" s="1">
        <v>0.30620875954627991</v>
      </c>
      <c r="AD383" s="1">
        <v>2.3692009970545769E-2</v>
      </c>
      <c r="AE383" s="1">
        <v>4.3948395177721977E-3</v>
      </c>
      <c r="AF383" s="1">
        <v>3.8662951439619064E-2</v>
      </c>
      <c r="AG383" s="1">
        <v>3.1107228714972734E-3</v>
      </c>
      <c r="AH383" s="1">
        <v>1</v>
      </c>
      <c r="AI383" s="1">
        <v>0</v>
      </c>
      <c r="AJ383" s="1">
        <v>2</v>
      </c>
      <c r="AK383" s="1">
        <v>0</v>
      </c>
      <c r="AL383" s="1">
        <v>1</v>
      </c>
      <c r="AM383" s="1">
        <v>0.18999999761581421</v>
      </c>
      <c r="AN383" s="1">
        <v>111115</v>
      </c>
      <c r="AO383">
        <f t="shared" si="148"/>
        <v>0.79532315095501949</v>
      </c>
      <c r="AP383">
        <f t="shared" si="149"/>
        <v>-3.5553974588513251E-4</v>
      </c>
      <c r="AQ383">
        <f t="shared" si="150"/>
        <v>293.47671737670896</v>
      </c>
      <c r="AR383">
        <f t="shared" si="151"/>
        <v>293.45078887939451</v>
      </c>
      <c r="AS383">
        <f t="shared" si="152"/>
        <v>1.4967065042200023E-2</v>
      </c>
      <c r="AT383">
        <f t="shared" si="153"/>
        <v>0.12982121297982682</v>
      </c>
      <c r="AU383">
        <f t="shared" si="154"/>
        <v>2.4137825959642285</v>
      </c>
      <c r="AV383">
        <f t="shared" si="155"/>
        <v>23.785296479216907</v>
      </c>
      <c r="AW383">
        <f t="shared" si="156"/>
        <v>3.4773550424493287</v>
      </c>
      <c r="AX383">
        <f t="shared" si="157"/>
        <v>20.326717376708984</v>
      </c>
      <c r="AY383">
        <f t="shared" si="158"/>
        <v>2.3945130476146277</v>
      </c>
      <c r="AZ383">
        <f t="shared" si="159"/>
        <v>-9.9990162735373964E-2</v>
      </c>
      <c r="BA383">
        <f t="shared" si="160"/>
        <v>2.0608931926815419</v>
      </c>
      <c r="BB383">
        <f t="shared" si="161"/>
        <v>0.33361985493308577</v>
      </c>
      <c r="BC383">
        <f t="shared" si="162"/>
        <v>-6.2245327110809226E-2</v>
      </c>
      <c r="BD383">
        <f t="shared" si="163"/>
        <v>39.818706607430279</v>
      </c>
      <c r="BE383">
        <f t="shared" si="164"/>
        <v>0.95338215617344491</v>
      </c>
      <c r="BF383">
        <f t="shared" si="165"/>
        <v>84.635431007411071</v>
      </c>
      <c r="BG383">
        <f t="shared" si="166"/>
        <v>411.95177054661769</v>
      </c>
      <c r="BH383">
        <f t="shared" si="167"/>
        <v>-2.1599349194238011E-3</v>
      </c>
    </row>
    <row r="384" spans="1:60" x14ac:dyDescent="0.25">
      <c r="A384" s="1">
        <v>133</v>
      </c>
      <c r="B384" s="1" t="s">
        <v>446</v>
      </c>
      <c r="C384" s="1">
        <v>11717.499999430031</v>
      </c>
      <c r="D384" s="1">
        <v>1</v>
      </c>
      <c r="E384">
        <f t="shared" si="140"/>
        <v>-1.0318369187015088</v>
      </c>
      <c r="F384">
        <f t="shared" si="141"/>
        <v>-9.6401465440740602E-2</v>
      </c>
      <c r="G384">
        <f t="shared" si="142"/>
        <v>392.51762335358347</v>
      </c>
      <c r="H384">
        <f t="shared" si="143"/>
        <v>-0.35067096910148876</v>
      </c>
      <c r="I384">
        <f t="shared" si="144"/>
        <v>0.35134640584283616</v>
      </c>
      <c r="J384">
        <f t="shared" si="145"/>
        <v>20.450844406685142</v>
      </c>
      <c r="K384" s="1">
        <v>7.5500001907348633</v>
      </c>
      <c r="L384">
        <f t="shared" si="146"/>
        <v>2</v>
      </c>
      <c r="M384" s="1">
        <v>0.5</v>
      </c>
      <c r="N384">
        <f t="shared" si="147"/>
        <v>3.6</v>
      </c>
      <c r="O384" s="1">
        <v>20.298959732055664</v>
      </c>
      <c r="P384" s="1">
        <v>20.322561264038086</v>
      </c>
      <c r="Q384" s="1">
        <v>20.051555633544922</v>
      </c>
      <c r="R384" s="1">
        <v>410.05801391601563</v>
      </c>
      <c r="S384" s="1">
        <v>411.53683471679688</v>
      </c>
      <c r="T384" s="1">
        <v>20.746770858764648</v>
      </c>
      <c r="U384" s="1">
        <v>20.314815521240234</v>
      </c>
      <c r="V384" s="1">
        <v>88.075180053710938</v>
      </c>
      <c r="W384" s="1">
        <v>86.236663818359375</v>
      </c>
      <c r="X384" s="1">
        <v>600.474365234375</v>
      </c>
      <c r="Y384" s="1">
        <v>0.10838210582733154</v>
      </c>
      <c r="Z384" s="1">
        <v>0.11408643424510956</v>
      </c>
      <c r="AA384" s="1">
        <v>101.48200225830078</v>
      </c>
      <c r="AB384" s="1">
        <v>0.89764630794525146</v>
      </c>
      <c r="AC384" s="1">
        <v>0.30620875954627991</v>
      </c>
      <c r="AD384" s="1">
        <v>2.3692009970545769E-2</v>
      </c>
      <c r="AE384" s="1">
        <v>4.3948395177721977E-3</v>
      </c>
      <c r="AF384" s="1">
        <v>3.8662951439619064E-2</v>
      </c>
      <c r="AG384" s="1">
        <v>3.1107228714972734E-3</v>
      </c>
      <c r="AH384" s="1">
        <v>1</v>
      </c>
      <c r="AI384" s="1">
        <v>0</v>
      </c>
      <c r="AJ384" s="1">
        <v>2</v>
      </c>
      <c r="AK384" s="1">
        <v>0</v>
      </c>
      <c r="AL384" s="1">
        <v>1</v>
      </c>
      <c r="AM384" s="1">
        <v>0.18999999761581421</v>
      </c>
      <c r="AN384" s="1">
        <v>111115</v>
      </c>
      <c r="AO384">
        <f t="shared" si="148"/>
        <v>0.79533026498629666</v>
      </c>
      <c r="AP384">
        <f t="shared" si="149"/>
        <v>-3.5067096910148876E-4</v>
      </c>
      <c r="AQ384">
        <f t="shared" si="150"/>
        <v>293.47256126403806</v>
      </c>
      <c r="AR384">
        <f t="shared" si="151"/>
        <v>293.44895973205564</v>
      </c>
      <c r="AS384">
        <f t="shared" si="152"/>
        <v>2.1676422234567561E-2</v>
      </c>
      <c r="AT384">
        <f t="shared" si="153"/>
        <v>0.12828314264705579</v>
      </c>
      <c r="AU384">
        <f t="shared" si="154"/>
        <v>2.4129345604463013</v>
      </c>
      <c r="AV384">
        <f t="shared" si="155"/>
        <v>23.776970366673407</v>
      </c>
      <c r="AW384">
        <f t="shared" si="156"/>
        <v>3.4621548454331723</v>
      </c>
      <c r="AX384">
        <f t="shared" si="157"/>
        <v>20.322561264038086</v>
      </c>
      <c r="AY384">
        <f t="shared" si="158"/>
        <v>2.3938983826905109</v>
      </c>
      <c r="AZ384">
        <f t="shared" si="159"/>
        <v>-9.9053950435084109E-2</v>
      </c>
      <c r="BA384">
        <f t="shared" si="160"/>
        <v>2.0615881546034651</v>
      </c>
      <c r="BB384">
        <f t="shared" si="161"/>
        <v>0.3323102280870458</v>
      </c>
      <c r="BC384">
        <f t="shared" si="162"/>
        <v>-6.1664817447736074E-2</v>
      </c>
      <c r="BD384">
        <f t="shared" si="163"/>
        <v>39.83347433959122</v>
      </c>
      <c r="BE384">
        <f t="shared" si="164"/>
        <v>0.95378491119439734</v>
      </c>
      <c r="BF384">
        <f t="shared" si="165"/>
        <v>84.701119189114777</v>
      </c>
      <c r="BG384">
        <f t="shared" si="166"/>
        <v>411.92377356130993</v>
      </c>
      <c r="BH384">
        <f t="shared" si="167"/>
        <v>-2.1216969605581002E-3</v>
      </c>
    </row>
    <row r="385" spans="1:60" x14ac:dyDescent="0.25">
      <c r="A385" s="1">
        <v>134</v>
      </c>
      <c r="B385" s="1" t="s">
        <v>447</v>
      </c>
      <c r="C385" s="1">
        <v>11722.499999318272</v>
      </c>
      <c r="D385" s="1">
        <v>1</v>
      </c>
      <c r="E385">
        <f t="shared" si="140"/>
        <v>-1.0157870046352617</v>
      </c>
      <c r="F385">
        <f t="shared" si="141"/>
        <v>-9.5609570053213327E-2</v>
      </c>
      <c r="G385">
        <f t="shared" si="142"/>
        <v>392.62298399781554</v>
      </c>
      <c r="H385">
        <f t="shared" si="143"/>
        <v>-0.34663667322049913</v>
      </c>
      <c r="I385">
        <f t="shared" si="144"/>
        <v>0.35025991289536185</v>
      </c>
      <c r="J385">
        <f t="shared" si="145"/>
        <v>20.447135773747984</v>
      </c>
      <c r="K385" s="1">
        <v>7.5500001907348633</v>
      </c>
      <c r="L385">
        <f t="shared" si="146"/>
        <v>2</v>
      </c>
      <c r="M385" s="1">
        <v>0.5</v>
      </c>
      <c r="N385">
        <f t="shared" si="147"/>
        <v>3.6</v>
      </c>
      <c r="O385" s="1">
        <v>20.297206878662109</v>
      </c>
      <c r="P385" s="1">
        <v>20.320302963256836</v>
      </c>
      <c r="Q385" s="1">
        <v>20.052860260009766</v>
      </c>
      <c r="R385" s="1">
        <v>410.05807495117188</v>
      </c>
      <c r="S385" s="1">
        <v>411.5146484375</v>
      </c>
      <c r="T385" s="1">
        <v>20.74708366394043</v>
      </c>
      <c r="U385" s="1">
        <v>20.320091247558594</v>
      </c>
      <c r="V385" s="1">
        <v>88.087112426757813</v>
      </c>
      <c r="W385" s="1">
        <v>86.269401550292969</v>
      </c>
      <c r="X385" s="1">
        <v>600.46197509765625</v>
      </c>
      <c r="Y385" s="1">
        <v>0.10934969037771225</v>
      </c>
      <c r="Z385" s="1">
        <v>0.11510493606328964</v>
      </c>
      <c r="AA385" s="1">
        <v>101.48194885253906</v>
      </c>
      <c r="AB385" s="1">
        <v>0.89764630794525146</v>
      </c>
      <c r="AC385" s="1">
        <v>0.30620875954627991</v>
      </c>
      <c r="AD385" s="1">
        <v>2.3692009970545769E-2</v>
      </c>
      <c r="AE385" s="1">
        <v>4.3948395177721977E-3</v>
      </c>
      <c r="AF385" s="1">
        <v>3.8662951439619064E-2</v>
      </c>
      <c r="AG385" s="1">
        <v>3.1107228714972734E-3</v>
      </c>
      <c r="AH385" s="1">
        <v>1</v>
      </c>
      <c r="AI385" s="1">
        <v>0</v>
      </c>
      <c r="AJ385" s="1">
        <v>2</v>
      </c>
      <c r="AK385" s="1">
        <v>0</v>
      </c>
      <c r="AL385" s="1">
        <v>1</v>
      </c>
      <c r="AM385" s="1">
        <v>0.18999999761581421</v>
      </c>
      <c r="AN385" s="1">
        <v>111115</v>
      </c>
      <c r="AO385">
        <f t="shared" si="148"/>
        <v>0.79531385420960032</v>
      </c>
      <c r="AP385">
        <f t="shared" si="149"/>
        <v>-3.4663667322049914E-4</v>
      </c>
      <c r="AQ385">
        <f t="shared" si="150"/>
        <v>293.47030296325681</v>
      </c>
      <c r="AR385">
        <f t="shared" si="151"/>
        <v>293.44720687866209</v>
      </c>
      <c r="AS385">
        <f t="shared" si="152"/>
        <v>2.1869937577593479E-2</v>
      </c>
      <c r="AT385">
        <f t="shared" si="153"/>
        <v>0.12683281049114886</v>
      </c>
      <c r="AU385">
        <f t="shared" si="154"/>
        <v>2.4123823735590295</v>
      </c>
      <c r="AV385">
        <f t="shared" si="155"/>
        <v>23.771541646922877</v>
      </c>
      <c r="AW385">
        <f t="shared" si="156"/>
        <v>3.4514503993642833</v>
      </c>
      <c r="AX385">
        <f t="shared" si="157"/>
        <v>20.320302963256836</v>
      </c>
      <c r="AY385">
        <f t="shared" si="158"/>
        <v>2.3935644510872414</v>
      </c>
      <c r="AZ385">
        <f t="shared" si="159"/>
        <v>-9.8218066471775667E-2</v>
      </c>
      <c r="BA385">
        <f t="shared" si="160"/>
        <v>2.0621224606636677</v>
      </c>
      <c r="BB385">
        <f t="shared" si="161"/>
        <v>0.3314419904235737</v>
      </c>
      <c r="BC385">
        <f t="shared" si="162"/>
        <v>-6.1146481041029467E-2</v>
      </c>
      <c r="BD385">
        <f t="shared" si="163"/>
        <v>39.84414558039758</v>
      </c>
      <c r="BE385">
        <f t="shared" si="164"/>
        <v>0.95409236460618074</v>
      </c>
      <c r="BF385">
        <f t="shared" si="165"/>
        <v>84.748386361021488</v>
      </c>
      <c r="BG385">
        <f t="shared" si="166"/>
        <v>411.8955685642382</v>
      </c>
      <c r="BH385">
        <f t="shared" si="167"/>
        <v>-2.0900032945100279E-3</v>
      </c>
    </row>
    <row r="386" spans="1:60" x14ac:dyDescent="0.25">
      <c r="A386" s="1" t="s">
        <v>9</v>
      </c>
      <c r="B386" s="1" t="s">
        <v>448</v>
      </c>
    </row>
    <row r="387" spans="1:60" x14ac:dyDescent="0.25">
      <c r="A387" s="1" t="s">
        <v>9</v>
      </c>
      <c r="B387" s="1" t="s">
        <v>449</v>
      </c>
    </row>
    <row r="388" spans="1:60" x14ac:dyDescent="0.25">
      <c r="A388" s="1" t="s">
        <v>9</v>
      </c>
      <c r="B388" s="1" t="s">
        <v>450</v>
      </c>
    </row>
    <row r="389" spans="1:60" x14ac:dyDescent="0.25">
      <c r="A389" s="1" t="s">
        <v>9</v>
      </c>
      <c r="B389" s="1" t="s">
        <v>451</v>
      </c>
    </row>
    <row r="390" spans="1:60" x14ac:dyDescent="0.25">
      <c r="A390" s="1" t="s">
        <v>9</v>
      </c>
      <c r="B390" s="1" t="s">
        <v>452</v>
      </c>
    </row>
    <row r="391" spans="1:60" x14ac:dyDescent="0.25">
      <c r="A391" s="1" t="s">
        <v>9</v>
      </c>
      <c r="B391" s="1" t="s">
        <v>453</v>
      </c>
    </row>
    <row r="392" spans="1:60" x14ac:dyDescent="0.25">
      <c r="A392" s="1" t="s">
        <v>9</v>
      </c>
      <c r="B392" s="1" t="s">
        <v>454</v>
      </c>
    </row>
    <row r="393" spans="1:60" x14ac:dyDescent="0.25">
      <c r="A393" s="1" t="s">
        <v>9</v>
      </c>
      <c r="B393" s="1" t="s">
        <v>455</v>
      </c>
    </row>
    <row r="394" spans="1:60" x14ac:dyDescent="0.25">
      <c r="A394" s="1" t="s">
        <v>9</v>
      </c>
      <c r="B394" s="1" t="s">
        <v>456</v>
      </c>
    </row>
    <row r="395" spans="1:60" x14ac:dyDescent="0.25">
      <c r="A395" s="1">
        <v>135</v>
      </c>
      <c r="B395" s="1" t="s">
        <v>457</v>
      </c>
      <c r="C395" s="1">
        <v>11978.499999899417</v>
      </c>
      <c r="D395" s="1">
        <v>1</v>
      </c>
      <c r="E395">
        <f>(R395-S395*(1000-T395)/(1000-U395))*AO395</f>
        <v>-1.0394128417379949</v>
      </c>
      <c r="F395">
        <f>IF(AZ395&lt;&gt;0,1/(1/AZ395-1/N395),0)</f>
        <v>-0.14617271122013387</v>
      </c>
      <c r="G395">
        <f>((BC395-AP395/2)*S395-E395)/(BC395+AP395/2)</f>
        <v>397.58810680622423</v>
      </c>
      <c r="H395">
        <f>AP395*1000</f>
        <v>-0.55798895016393513</v>
      </c>
      <c r="I395">
        <f>(AU395-BA395)</f>
        <v>0.36345528027651985</v>
      </c>
      <c r="J395">
        <f>(P395+AT395*D395)</f>
        <v>20.538141372824732</v>
      </c>
      <c r="K395" s="1">
        <v>4.7699999809265137</v>
      </c>
      <c r="L395">
        <f>(K395*AI395+AJ395)</f>
        <v>2</v>
      </c>
      <c r="M395" s="1">
        <v>0.5</v>
      </c>
      <c r="N395">
        <f>L395*(M395+1)*(M395+1)/(M395*M395+1)</f>
        <v>3.6</v>
      </c>
      <c r="O395" s="1">
        <v>20.292766571044922</v>
      </c>
      <c r="P395" s="1">
        <v>20.334503173828125</v>
      </c>
      <c r="Q395" s="1">
        <v>20.061525344848633</v>
      </c>
      <c r="R395" s="1">
        <v>409.94546508789063</v>
      </c>
      <c r="S395" s="1">
        <v>410.9532470703125</v>
      </c>
      <c r="T395" s="1">
        <v>20.757350921630859</v>
      </c>
      <c r="U395" s="1">
        <v>20.323131561279297</v>
      </c>
      <c r="V395" s="1">
        <v>88.093299865722656</v>
      </c>
      <c r="W395" s="1">
        <v>86.312911987304688</v>
      </c>
      <c r="X395" s="1">
        <v>600.50640869140625</v>
      </c>
      <c r="Y395" s="1">
        <v>0.11285975575447083</v>
      </c>
      <c r="Z395" s="1">
        <v>0.11879974603652954</v>
      </c>
      <c r="AA395" s="1">
        <v>101.48579406738281</v>
      </c>
      <c r="AB395" s="1">
        <v>1.0521125793457031</v>
      </c>
      <c r="AC395" s="1">
        <v>0.32591423392295837</v>
      </c>
      <c r="AD395" s="1">
        <v>1.5597239136695862E-2</v>
      </c>
      <c r="AE395" s="1">
        <v>3.0769319273531437E-3</v>
      </c>
      <c r="AF395" s="1">
        <v>2.3613566532731056E-2</v>
      </c>
      <c r="AG395" s="1">
        <v>2.293251920491457E-3</v>
      </c>
      <c r="AH395" s="1">
        <v>0.66666668653488159</v>
      </c>
      <c r="AI395" s="1">
        <v>0</v>
      </c>
      <c r="AJ395" s="1">
        <v>2</v>
      </c>
      <c r="AK395" s="1">
        <v>0</v>
      </c>
      <c r="AL395" s="1">
        <v>1</v>
      </c>
      <c r="AM395" s="1">
        <v>0.18999999761581421</v>
      </c>
      <c r="AN395" s="1">
        <v>111115</v>
      </c>
      <c r="AO395">
        <f>X395*0.000001/(K395*0.0001)</f>
        <v>1.2589232936952031</v>
      </c>
      <c r="AP395">
        <f>(U395-T395)/(1000-U395)*AO395</f>
        <v>-5.5798895016393509E-4</v>
      </c>
      <c r="AQ395">
        <f>(P395+273.15)</f>
        <v>293.4845031738281</v>
      </c>
      <c r="AR395">
        <f>(O395+273.15)</f>
        <v>293.4427665710449</v>
      </c>
      <c r="AS395">
        <f>(Y395*AK395+Z395*AL395)*AM395</f>
        <v>2.2571951463699946E-2</v>
      </c>
      <c r="AT395">
        <f>((AS395+0.00000010773*(AR395^4-AQ395^4))-AP395*44100)/(L395*0.92*2*29.3+0.00000043092*AQ395^3)</f>
        <v>0.20363819899660759</v>
      </c>
      <c r="AU395">
        <f>0.61365*EXP(17.502*J395/(240.97+J395))</f>
        <v>2.4259644247088388</v>
      </c>
      <c r="AV395">
        <f>AU395*1000/AA395</f>
        <v>23.904473005335976</v>
      </c>
      <c r="AW395">
        <f>(AV395-U395)</f>
        <v>3.5813414440566795</v>
      </c>
      <c r="AX395">
        <f>IF(D395,P395,(O395+P395)/2)</f>
        <v>20.334503173828125</v>
      </c>
      <c r="AY395">
        <f>0.61365*EXP(17.502*AX395/(240.97+AX395))</f>
        <v>2.3956648939221812</v>
      </c>
      <c r="AZ395">
        <f>IF(AW395&lt;&gt;0,(1000-(AV395+U395)/2)/AW395*AP395,0)</f>
        <v>-0.15235902562411577</v>
      </c>
      <c r="BA395">
        <f>U395*AA395/1000</f>
        <v>2.0625091444323189</v>
      </c>
      <c r="BB395">
        <f>(AY395-BA395)</f>
        <v>0.33315574948986226</v>
      </c>
      <c r="BC395">
        <f>1/(1.6/F395+1.37/N395)</f>
        <v>-9.4648569887727504E-2</v>
      </c>
      <c r="BD395">
        <f>G395*AA395*0.001</f>
        <v>40.34954473097708</v>
      </c>
      <c r="BE395">
        <f>G395/S395</f>
        <v>0.96747771100637747</v>
      </c>
      <c r="BF395">
        <f>(1-AP395*AA395/AU395/F395)*100</f>
        <v>84.030911688834564</v>
      </c>
      <c r="BG395">
        <f>(S395-E395/(N395/1.35))</f>
        <v>411.34302688596426</v>
      </c>
      <c r="BH395">
        <f>E395*BF395/100/BG395</f>
        <v>-2.1233569795396064E-3</v>
      </c>
    </row>
    <row r="396" spans="1:60" x14ac:dyDescent="0.25">
      <c r="A396" s="1">
        <v>136</v>
      </c>
      <c r="B396" s="1" t="s">
        <v>458</v>
      </c>
      <c r="C396" s="1">
        <v>11983.499999787658</v>
      </c>
      <c r="D396" s="1">
        <v>1</v>
      </c>
      <c r="E396">
        <f>(R396-S396*(1000-T396)/(1000-U396))*AO396</f>
        <v>-1.1082071293227562</v>
      </c>
      <c r="F396">
        <f>IF(AZ396&lt;&gt;0,1/(1/AZ396-1/N396),0)</f>
        <v>-0.15137553723394537</v>
      </c>
      <c r="G396">
        <f>((BC396-AP396/2)*S396-E396)/(BC396+AP396/2)</f>
        <v>397.24016047421964</v>
      </c>
      <c r="H396">
        <f>AP396*1000</f>
        <v>-0.57756907846310079</v>
      </c>
      <c r="I396">
        <f>(AU396-BA396)</f>
        <v>0.36272824149010763</v>
      </c>
      <c r="J396">
        <f>(P396+AT396*D396)</f>
        <v>20.540506564229769</v>
      </c>
      <c r="K396" s="1">
        <v>4.7699999809265137</v>
      </c>
      <c r="L396">
        <f>(K396*AI396+AJ396)</f>
        <v>2</v>
      </c>
      <c r="M396" s="1">
        <v>0.5</v>
      </c>
      <c r="N396">
        <f>L396*(M396+1)*(M396+1)/(M396*M396+1)</f>
        <v>3.6</v>
      </c>
      <c r="O396" s="1">
        <v>20.294132232666016</v>
      </c>
      <c r="P396" s="1">
        <v>20.328874588012695</v>
      </c>
      <c r="Q396" s="1">
        <v>20.066638946533203</v>
      </c>
      <c r="R396" s="1">
        <v>409.84103393554688</v>
      </c>
      <c r="S396" s="1">
        <v>410.90985107421875</v>
      </c>
      <c r="T396" s="1">
        <v>20.783273696899414</v>
      </c>
      <c r="U396" s="1">
        <v>20.33381462097168</v>
      </c>
      <c r="V396" s="1">
        <v>88.24639892578125</v>
      </c>
      <c r="W396" s="1">
        <v>86.350967407226563</v>
      </c>
      <c r="X396" s="1">
        <v>600.4962158203125</v>
      </c>
      <c r="Y396" s="1">
        <v>0.15886345505714417</v>
      </c>
      <c r="Z396" s="1">
        <v>0.1672247052192688</v>
      </c>
      <c r="AA396" s="1">
        <v>101.48563385009766</v>
      </c>
      <c r="AB396" s="1">
        <v>1.0521125793457031</v>
      </c>
      <c r="AC396" s="1">
        <v>0.32591423392295837</v>
      </c>
      <c r="AD396" s="1">
        <v>1.5597239136695862E-2</v>
      </c>
      <c r="AE396" s="1">
        <v>3.0769319273531437E-3</v>
      </c>
      <c r="AF396" s="1">
        <v>2.3613566532731056E-2</v>
      </c>
      <c r="AG396" s="1">
        <v>2.293251920491457E-3</v>
      </c>
      <c r="AH396" s="1">
        <v>1</v>
      </c>
      <c r="AI396" s="1">
        <v>0</v>
      </c>
      <c r="AJ396" s="1">
        <v>2</v>
      </c>
      <c r="AK396" s="1">
        <v>0</v>
      </c>
      <c r="AL396" s="1">
        <v>1</v>
      </c>
      <c r="AM396" s="1">
        <v>0.18999999761581421</v>
      </c>
      <c r="AN396" s="1">
        <v>111115</v>
      </c>
      <c r="AO396">
        <f>X396*0.000001/(K396*0.0001)</f>
        <v>1.258901924992615</v>
      </c>
      <c r="AP396">
        <f>(U396-T396)/(1000-U396)*AO396</f>
        <v>-5.7756907846310082E-4</v>
      </c>
      <c r="AQ396">
        <f>(P396+273.15)</f>
        <v>293.47887458801267</v>
      </c>
      <c r="AR396">
        <f>(O396+273.15)</f>
        <v>293.44413223266599</v>
      </c>
      <c r="AS396">
        <f>(Y396*AK396+Z396*AL396)*AM396</f>
        <v>3.1772693592966306E-2</v>
      </c>
      <c r="AT396">
        <f>((AS396+0.00000010773*(AR396^4-AQ396^4))-AP396*44100)/(L396*0.92*2*29.3+0.00000043092*AQ396^3)</f>
        <v>0.21163197621707516</v>
      </c>
      <c r="AU396">
        <f>0.61365*EXP(17.502*J396/(240.97+J396))</f>
        <v>2.4263183068898018</v>
      </c>
      <c r="AV396">
        <f>AU396*1000/AA396</f>
        <v>23.907997761275915</v>
      </c>
      <c r="AW396">
        <f>(AV396-U396)</f>
        <v>3.5741831403042355</v>
      </c>
      <c r="AX396">
        <f>IF(D396,P396,(O396+P396)/2)</f>
        <v>20.328874588012695</v>
      </c>
      <c r="AY396">
        <f>0.61365*EXP(17.502*AX396/(240.97+AX396))</f>
        <v>2.394832141141936</v>
      </c>
      <c r="AZ396">
        <f>IF(AW396&lt;&gt;0,(1000-(AV396+U396)/2)/AW396*AP396,0)</f>
        <v>-0.15802008595772446</v>
      </c>
      <c r="BA396">
        <f>U396*AA396/1000</f>
        <v>2.0635900653996941</v>
      </c>
      <c r="BB396">
        <f>(AY396-BA396)</f>
        <v>0.33124207574224185</v>
      </c>
      <c r="BC396">
        <f>1/(1.6/F396+1.37/N396)</f>
        <v>-9.8143286288998099E-2</v>
      </c>
      <c r="BD396">
        <f>G396*AA396*0.001</f>
        <v>40.314169476440689</v>
      </c>
      <c r="BE396">
        <f>G396/S396</f>
        <v>0.96673311539194495</v>
      </c>
      <c r="BF396">
        <f>(1-AP396*AA396/AU396/F396)*100</f>
        <v>84.041023683407943</v>
      </c>
      <c r="BG396">
        <f>(S396-E396/(N396/1.35))</f>
        <v>411.3254287477148</v>
      </c>
      <c r="BH396">
        <f>E396*BF396/100/BG396</f>
        <v>-2.2642621897966649E-3</v>
      </c>
    </row>
    <row r="397" spans="1:60" x14ac:dyDescent="0.25">
      <c r="A397" s="1">
        <v>137</v>
      </c>
      <c r="B397" s="1" t="s">
        <v>459</v>
      </c>
      <c r="C397" s="1">
        <v>11988.999999664724</v>
      </c>
      <c r="D397" s="1">
        <v>1</v>
      </c>
      <c r="E397">
        <f>(R397-S397*(1000-T397)/(1000-U397))*AO397</f>
        <v>-1.1612296214331983</v>
      </c>
      <c r="F397">
        <f>IF(AZ397&lt;&gt;0,1/(1/AZ397-1/N397),0)</f>
        <v>-0.1524976762429015</v>
      </c>
      <c r="G397">
        <f>((BC397-AP397/2)*S397-E397)/(BC397+AP397/2)</f>
        <v>396.7546423365909</v>
      </c>
      <c r="H397">
        <f>AP397*1000</f>
        <v>-0.58003112132767665</v>
      </c>
      <c r="I397">
        <f>(AU397-BA397)</f>
        <v>0.36147832512942246</v>
      </c>
      <c r="J397">
        <f>(P397+AT397*D397)</f>
        <v>20.536343787177628</v>
      </c>
      <c r="K397" s="1">
        <v>4.7699999809265137</v>
      </c>
      <c r="L397">
        <f>(K397*AI397+AJ397)</f>
        <v>2</v>
      </c>
      <c r="M397" s="1">
        <v>0.5</v>
      </c>
      <c r="N397">
        <f>L397*(M397+1)*(M397+1)/(M397*M397+1)</f>
        <v>3.6</v>
      </c>
      <c r="O397" s="1">
        <v>20.295644760131836</v>
      </c>
      <c r="P397" s="1">
        <v>20.323104858398438</v>
      </c>
      <c r="Q397" s="1">
        <v>20.063692092895508</v>
      </c>
      <c r="R397" s="1">
        <v>409.75286865234375</v>
      </c>
      <c r="S397" s="1">
        <v>410.8646240234375</v>
      </c>
      <c r="T397" s="1">
        <v>20.791271209716797</v>
      </c>
      <c r="U397" s="1">
        <v>20.339883804321289</v>
      </c>
      <c r="V397" s="1">
        <v>88.279899597167969</v>
      </c>
      <c r="W397" s="1">
        <v>86.368965148925781</v>
      </c>
      <c r="X397" s="1">
        <v>600.47601318359375</v>
      </c>
      <c r="Y397" s="1">
        <v>0.17258521914482117</v>
      </c>
      <c r="Z397" s="1">
        <v>0.18166865408420563</v>
      </c>
      <c r="AA397" s="1">
        <v>101.48618316650391</v>
      </c>
      <c r="AB397" s="1">
        <v>1.0521125793457031</v>
      </c>
      <c r="AC397" s="1">
        <v>0.32591423392295837</v>
      </c>
      <c r="AD397" s="1">
        <v>1.5597239136695862E-2</v>
      </c>
      <c r="AE397" s="1">
        <v>3.0769319273531437E-3</v>
      </c>
      <c r="AF397" s="1">
        <v>2.3613566532731056E-2</v>
      </c>
      <c r="AG397" s="1">
        <v>2.293251920491457E-3</v>
      </c>
      <c r="AH397" s="1">
        <v>1</v>
      </c>
      <c r="AI397" s="1">
        <v>0</v>
      </c>
      <c r="AJ397" s="1">
        <v>2</v>
      </c>
      <c r="AK397" s="1">
        <v>0</v>
      </c>
      <c r="AL397" s="1">
        <v>1</v>
      </c>
      <c r="AM397" s="1">
        <v>0.18999999761581421</v>
      </c>
      <c r="AN397" s="1">
        <v>111115</v>
      </c>
      <c r="AO397">
        <f>X397*0.000001/(K397*0.0001)</f>
        <v>1.2588595714563475</v>
      </c>
      <c r="AP397">
        <f>(U397-T397)/(1000-U397)*AO397</f>
        <v>-5.800311213276767E-4</v>
      </c>
      <c r="AQ397">
        <f>(P397+273.15)</f>
        <v>293.47310485839841</v>
      </c>
      <c r="AR397">
        <f>(O397+273.15)</f>
        <v>293.44564476013181</v>
      </c>
      <c r="AS397">
        <f>(Y397*AK397+Z397*AL397)*AM397</f>
        <v>3.4517043842867245E-2</v>
      </c>
      <c r="AT397">
        <f>((AS397+0.00000010773*(AR397^4-AQ397^4))-AP397*44100)/(L397*0.92*2*29.3+0.00000043092*AQ397^3)</f>
        <v>0.21323892877919204</v>
      </c>
      <c r="AU397">
        <f>0.61365*EXP(17.502*J397/(240.97+J397))</f>
        <v>2.4256954984801791</v>
      </c>
      <c r="AV397">
        <f>AU397*1000/AA397</f>
        <v>23.901731475115657</v>
      </c>
      <c r="AW397">
        <f>(AV397-U397)</f>
        <v>3.5618476707943678</v>
      </c>
      <c r="AX397">
        <f>IF(D397,P397,(O397+P397)/2)</f>
        <v>20.323104858398438</v>
      </c>
      <c r="AY397">
        <f>0.61365*EXP(17.502*AX397/(240.97+AX397))</f>
        <v>2.3939787692806589</v>
      </c>
      <c r="AZ397">
        <f>IF(AW397&lt;&gt;0,(1000-(AV397+U397)/2)/AW397*AP397,0)</f>
        <v>-0.1592432964268905</v>
      </c>
      <c r="BA397">
        <f>U397*AA397/1000</f>
        <v>2.0642171733507566</v>
      </c>
      <c r="BB397">
        <f>(AY397-BA397)</f>
        <v>0.32976159592990228</v>
      </c>
      <c r="BC397">
        <f>1/(1.6/F397+1.37/N397)</f>
        <v>-9.8898198930361905E-2</v>
      </c>
      <c r="BD397">
        <f>G397*AA397*0.001</f>
        <v>40.265114304332009</v>
      </c>
      <c r="BE397">
        <f>G397/S397</f>
        <v>0.96565783262459293</v>
      </c>
      <c r="BF397">
        <f>(1-AP397*AA397/AU397/F397)*100</f>
        <v>84.086756542418158</v>
      </c>
      <c r="BG397">
        <f>(S397-E397/(N397/1.35))</f>
        <v>411.30008513147493</v>
      </c>
      <c r="BH397">
        <f>E397*BF397/100/BG397</f>
        <v>-2.3740338501531105E-3</v>
      </c>
    </row>
    <row r="398" spans="1:60" x14ac:dyDescent="0.25">
      <c r="A398" s="1">
        <v>138</v>
      </c>
      <c r="B398" s="1" t="s">
        <v>460</v>
      </c>
      <c r="C398" s="1">
        <v>11993.999999552965</v>
      </c>
      <c r="D398" s="1">
        <v>1</v>
      </c>
      <c r="E398">
        <f>(R398-S398*(1000-T398)/(1000-U398))*AO398</f>
        <v>-1.1569696713203017</v>
      </c>
      <c r="F398">
        <f>IF(AZ398&lt;&gt;0,1/(1/AZ398-1/N398),0)</f>
        <v>-0.15186172923120539</v>
      </c>
      <c r="G398">
        <f>((BC398-AP398/2)*S398-E398)/(BC398+AP398/2)</f>
        <v>396.72390254265554</v>
      </c>
      <c r="H398">
        <f>AP398*1000</f>
        <v>-0.57564566335917655</v>
      </c>
      <c r="I398">
        <f>(AU398-BA398)</f>
        <v>0.36031737611619841</v>
      </c>
      <c r="J398">
        <f>(P398+AT398*D398)</f>
        <v>20.530922132586305</v>
      </c>
      <c r="K398" s="1">
        <v>4.7699999809265137</v>
      </c>
      <c r="L398">
        <f>(K398*AI398+AJ398)</f>
        <v>2</v>
      </c>
      <c r="M398" s="1">
        <v>0.5</v>
      </c>
      <c r="N398">
        <f>L398*(M398+1)*(M398+1)/(M398*M398+1)</f>
        <v>3.6</v>
      </c>
      <c r="O398" s="1">
        <v>20.295425415039063</v>
      </c>
      <c r="P398" s="1">
        <v>20.319034576416016</v>
      </c>
      <c r="Q398" s="1">
        <v>20.055683135986328</v>
      </c>
      <c r="R398" s="1">
        <v>409.726806640625</v>
      </c>
      <c r="S398" s="1">
        <v>410.83377075195313</v>
      </c>
      <c r="T398" s="1">
        <v>20.791183471679688</v>
      </c>
      <c r="U398" s="1">
        <v>20.343194961547852</v>
      </c>
      <c r="V398" s="1">
        <v>88.287979125976563</v>
      </c>
      <c r="W398" s="1">
        <v>86.383934020996094</v>
      </c>
      <c r="X398" s="1">
        <v>600.455322265625</v>
      </c>
      <c r="Y398" s="1">
        <v>0.12723401188850403</v>
      </c>
      <c r="Z398" s="1">
        <v>0.13393053412437439</v>
      </c>
      <c r="AA398" s="1">
        <v>101.48686981201172</v>
      </c>
      <c r="AB398" s="1">
        <v>1.0521125793457031</v>
      </c>
      <c r="AC398" s="1">
        <v>0.32591423392295837</v>
      </c>
      <c r="AD398" s="1">
        <v>1.5597239136695862E-2</v>
      </c>
      <c r="AE398" s="1">
        <v>3.0769319273531437E-3</v>
      </c>
      <c r="AF398" s="1">
        <v>2.3613566532731056E-2</v>
      </c>
      <c r="AG398" s="1">
        <v>2.293251920491457E-3</v>
      </c>
      <c r="AH398" s="1">
        <v>1</v>
      </c>
      <c r="AI398" s="1">
        <v>0</v>
      </c>
      <c r="AJ398" s="1">
        <v>2</v>
      </c>
      <c r="AK398" s="1">
        <v>0</v>
      </c>
      <c r="AL398" s="1">
        <v>1</v>
      </c>
      <c r="AM398" s="1">
        <v>0.18999999761581421</v>
      </c>
      <c r="AN398" s="1">
        <v>111115</v>
      </c>
      <c r="AO398">
        <f>X398*0.000001/(K398*0.0001)</f>
        <v>1.2588161942696567</v>
      </c>
      <c r="AP398">
        <f>(U398-T398)/(1000-U398)*AO398</f>
        <v>-5.7564566335917657E-4</v>
      </c>
      <c r="AQ398">
        <f>(P398+273.15)</f>
        <v>293.46903457641599</v>
      </c>
      <c r="AR398">
        <f>(O398+273.15)</f>
        <v>293.44542541503904</v>
      </c>
      <c r="AS398">
        <f>(Y398*AK398+Z398*AL398)*AM398</f>
        <v>2.5446801164315858E-2</v>
      </c>
      <c r="AT398">
        <f>((AS398+0.00000010773*(AR398^4-AQ398^4))-AP398*44100)/(L398*0.92*2*29.3+0.00000043092*AQ398^3)</f>
        <v>0.21188755617028812</v>
      </c>
      <c r="AU398">
        <f>0.61365*EXP(17.502*J398/(240.97+J398))</f>
        <v>2.4248845547391777</v>
      </c>
      <c r="AV398">
        <f>AU398*1000/AA398</f>
        <v>23.893579132265</v>
      </c>
      <c r="AW398">
        <f>(AV398-U398)</f>
        <v>3.5503841707171482</v>
      </c>
      <c r="AX398">
        <f>IF(D398,P398,(O398+P398)/2)</f>
        <v>20.319034576416016</v>
      </c>
      <c r="AY398">
        <f>0.61365*EXP(17.502*AX398/(240.97+AX398))</f>
        <v>2.3933769144949535</v>
      </c>
      <c r="AZ398">
        <f>IF(AW398&lt;&gt;0,(1000-(AV398+U398)/2)/AW398*AP398,0)</f>
        <v>-0.15854997169543522</v>
      </c>
      <c r="BA398">
        <f>U398*AA398/1000</f>
        <v>2.0645671786229793</v>
      </c>
      <c r="BB398">
        <f>(AY398-BA398)</f>
        <v>0.32880973587197415</v>
      </c>
      <c r="BC398">
        <f>1/(1.6/F398+1.37/N398)</f>
        <v>-9.8470317864273613E-2</v>
      </c>
      <c r="BD398">
        <f>G398*AA398*0.001</f>
        <v>40.262267048659709</v>
      </c>
      <c r="BE398">
        <f>G398/S398</f>
        <v>0.9656555297694438</v>
      </c>
      <c r="BF398">
        <f>(1-AP398*AA398/AU398/F398)*100</f>
        <v>84.135525653355714</v>
      </c>
      <c r="BG398">
        <f>(S398-E398/(N398/1.35))</f>
        <v>411.26763437869823</v>
      </c>
      <c r="BH398">
        <f>E398*BF398/100/BG398</f>
        <v>-2.3668833461348996E-3</v>
      </c>
    </row>
    <row r="399" spans="1:60" x14ac:dyDescent="0.25">
      <c r="A399" s="1">
        <v>139</v>
      </c>
      <c r="B399" s="1" t="s">
        <v>461</v>
      </c>
      <c r="C399" s="1">
        <v>11998.999999441206</v>
      </c>
      <c r="D399" s="1">
        <v>1</v>
      </c>
      <c r="E399">
        <f>(R399-S399*(1000-T399)/(1000-U399))*AO399</f>
        <v>-1.0368986761680712</v>
      </c>
      <c r="F399">
        <f>IF(AZ399&lt;&gt;0,1/(1/AZ399-1/N399),0)</f>
        <v>-0.15107523225103819</v>
      </c>
      <c r="G399">
        <f>((BC399-AP399/2)*S399-E399)/(BC399+AP399/2)</f>
        <v>397.86064201603932</v>
      </c>
      <c r="H399">
        <f>AP399*1000</f>
        <v>-0.57043806109092177</v>
      </c>
      <c r="I399">
        <f>(AU399-BA399)</f>
        <v>0.35899740636559407</v>
      </c>
      <c r="J399">
        <f>(P399+AT399*D399)</f>
        <v>20.525135342505823</v>
      </c>
      <c r="K399" s="1">
        <v>4.7699999809265137</v>
      </c>
      <c r="L399">
        <f>(K399*AI399+AJ399)</f>
        <v>2</v>
      </c>
      <c r="M399" s="1">
        <v>0.5</v>
      </c>
      <c r="N399">
        <f>L399*(M399+1)*(M399+1)/(M399*M399+1)</f>
        <v>3.6</v>
      </c>
      <c r="O399" s="1">
        <v>20.29344367980957</v>
      </c>
      <c r="P399" s="1">
        <v>20.315109252929688</v>
      </c>
      <c r="Q399" s="1">
        <v>20.051193237304688</v>
      </c>
      <c r="R399" s="1">
        <v>409.79266357421875</v>
      </c>
      <c r="S399" s="1">
        <v>410.80252075195313</v>
      </c>
      <c r="T399" s="1">
        <v>20.791704177856445</v>
      </c>
      <c r="U399" s="1">
        <v>20.347774505615234</v>
      </c>
      <c r="V399" s="1">
        <v>88.299911499023438</v>
      </c>
      <c r="W399" s="1">
        <v>86.411865234375</v>
      </c>
      <c r="X399" s="1">
        <v>600.46075439453125</v>
      </c>
      <c r="Y399" s="1">
        <v>6.426287442445755E-2</v>
      </c>
      <c r="Z399" s="1">
        <v>6.7645132541656494E-2</v>
      </c>
      <c r="AA399" s="1">
        <v>101.48637390136719</v>
      </c>
      <c r="AB399" s="1">
        <v>1.0521125793457031</v>
      </c>
      <c r="AC399" s="1">
        <v>0.32591423392295837</v>
      </c>
      <c r="AD399" s="1">
        <v>1.5597239136695862E-2</v>
      </c>
      <c r="AE399" s="1">
        <v>3.0769319273531437E-3</v>
      </c>
      <c r="AF399" s="1">
        <v>2.3613566532731056E-2</v>
      </c>
      <c r="AG399" s="1">
        <v>2.293251920491457E-3</v>
      </c>
      <c r="AH399" s="1">
        <v>1</v>
      </c>
      <c r="AI399" s="1">
        <v>0</v>
      </c>
      <c r="AJ399" s="1">
        <v>2</v>
      </c>
      <c r="AK399" s="1">
        <v>0</v>
      </c>
      <c r="AL399" s="1">
        <v>1</v>
      </c>
      <c r="AM399" s="1">
        <v>0.18999999761581421</v>
      </c>
      <c r="AN399" s="1">
        <v>111115</v>
      </c>
      <c r="AO399">
        <f>X399*0.000001/(K399*0.0001)</f>
        <v>1.258827582380617</v>
      </c>
      <c r="AP399">
        <f>(U399-T399)/(1000-U399)*AO399</f>
        <v>-5.7043806109092175E-4</v>
      </c>
      <c r="AQ399">
        <f>(P399+273.15)</f>
        <v>293.46510925292966</v>
      </c>
      <c r="AR399">
        <f>(O399+273.15)</f>
        <v>293.44344367980955</v>
      </c>
      <c r="AS399">
        <f>(Y399*AK399+Z399*AL399)*AM399</f>
        <v>1.285257502163617E-2</v>
      </c>
      <c r="AT399">
        <f>((AS399+0.00000010773*(AR399^4-AQ399^4))-AP399*44100)/(L399*0.92*2*29.3+0.00000043092*AQ399^3)</f>
        <v>0.21002608957613753</v>
      </c>
      <c r="AU399">
        <f>0.61365*EXP(17.502*J399/(240.97+J399))</f>
        <v>2.4240192579031685</v>
      </c>
      <c r="AV399">
        <f>AU399*1000/AA399</f>
        <v>23.88516965104133</v>
      </c>
      <c r="AW399">
        <f>(AV399-U399)</f>
        <v>3.5373951454260961</v>
      </c>
      <c r="AX399">
        <f>IF(D399,P399,(O399+P399)/2)</f>
        <v>20.315109252929688</v>
      </c>
      <c r="AY399">
        <f>0.61365*EXP(17.502*AX399/(240.97+AX399))</f>
        <v>2.3927966196545971</v>
      </c>
      <c r="AZ399">
        <f>IF(AW399&lt;&gt;0,(1000-(AV399+U399)/2)/AW399*AP399,0)</f>
        <v>-0.15769286740885047</v>
      </c>
      <c r="BA399">
        <f>U399*AA399/1000</f>
        <v>2.0650218515375744</v>
      </c>
      <c r="BB399">
        <f>(AY399-BA399)</f>
        <v>0.32777476811702266</v>
      </c>
      <c r="BC399">
        <f>1/(1.6/F399+1.37/N399)</f>
        <v>-9.7941328717069343E-2</v>
      </c>
      <c r="BD399">
        <f>G399*AA399*0.001</f>
        <v>40.37743387627777</v>
      </c>
      <c r="BE399">
        <f>G399/S399</f>
        <v>0.96849610681009368</v>
      </c>
      <c r="BF399">
        <f>(1-AP399*AA399/AU399/F399)*100</f>
        <v>84.191637207602668</v>
      </c>
      <c r="BG399">
        <f>(S399-E399/(N399/1.35))</f>
        <v>411.19135775551615</v>
      </c>
      <c r="BH399">
        <f>E399*BF399/100/BG399</f>
        <v>-2.1230552519756751E-3</v>
      </c>
    </row>
    <row r="400" spans="1:60" x14ac:dyDescent="0.25">
      <c r="A400" s="1" t="s">
        <v>9</v>
      </c>
      <c r="B400" s="1" t="s">
        <v>462</v>
      </c>
    </row>
    <row r="401" spans="1:60" x14ac:dyDescent="0.25">
      <c r="A401" s="1" t="s">
        <v>9</v>
      </c>
      <c r="B401" s="1" t="s">
        <v>463</v>
      </c>
    </row>
    <row r="402" spans="1:60" x14ac:dyDescent="0.25">
      <c r="A402" s="1" t="s">
        <v>9</v>
      </c>
      <c r="B402" s="1" t="s">
        <v>464</v>
      </c>
    </row>
    <row r="403" spans="1:60" x14ac:dyDescent="0.25">
      <c r="A403" s="1" t="s">
        <v>9</v>
      </c>
      <c r="B403" s="1" t="s">
        <v>465</v>
      </c>
    </row>
    <row r="404" spans="1:60" x14ac:dyDescent="0.25">
      <c r="A404" s="1" t="s">
        <v>9</v>
      </c>
      <c r="B404" s="1" t="s">
        <v>466</v>
      </c>
    </row>
    <row r="405" spans="1:60" x14ac:dyDescent="0.25">
      <c r="A405" s="1" t="s">
        <v>9</v>
      </c>
      <c r="B405" s="1" t="s">
        <v>467</v>
      </c>
    </row>
    <row r="406" spans="1:60" x14ac:dyDescent="0.25">
      <c r="A406" s="1" t="s">
        <v>9</v>
      </c>
      <c r="B406" s="1" t="s">
        <v>468</v>
      </c>
    </row>
    <row r="407" spans="1:60" x14ac:dyDescent="0.25">
      <c r="A407" s="1" t="s">
        <v>9</v>
      </c>
      <c r="B407" s="1" t="s">
        <v>469</v>
      </c>
    </row>
    <row r="408" spans="1:60" x14ac:dyDescent="0.25">
      <c r="A408" s="1" t="s">
        <v>9</v>
      </c>
      <c r="B408" s="1" t="s">
        <v>470</v>
      </c>
    </row>
    <row r="409" spans="1:60" x14ac:dyDescent="0.25">
      <c r="A409" s="1">
        <v>140</v>
      </c>
      <c r="B409" s="1" t="s">
        <v>471</v>
      </c>
      <c r="C409" s="1">
        <v>12256.499999899417</v>
      </c>
      <c r="D409" s="1">
        <v>1</v>
      </c>
      <c r="E409">
        <f t="shared" ref="E409:E414" si="168">(R409-S409*(1000-T409)/(1000-U409))*AO409</f>
        <v>-1.0217665361668282</v>
      </c>
      <c r="F409">
        <f t="shared" ref="F409:F414" si="169">IF(AZ409&lt;&gt;0,1/(1/AZ409-1/N409),0)</f>
        <v>-7.1172367668181399E-2</v>
      </c>
      <c r="G409">
        <f t="shared" ref="G409:G414" si="170">((BC409-AP409/2)*S409-E409)/(BC409+AP409/2)</f>
        <v>387.09942078597578</v>
      </c>
      <c r="H409">
        <f t="shared" ref="H409:H414" si="171">AP409*1000</f>
        <v>-0.25170328040387724</v>
      </c>
      <c r="I409">
        <f t="shared" ref="I409:I414" si="172">(AU409-BA409)</f>
        <v>0.34406436797194706</v>
      </c>
      <c r="J409">
        <f t="shared" ref="J409:J414" si="173">(P409+AT409*D409)</f>
        <v>20.415269352513199</v>
      </c>
      <c r="K409" s="1">
        <v>10.569999694824219</v>
      </c>
      <c r="L409">
        <f t="shared" ref="L409:L414" si="174">(K409*AI409+AJ409)</f>
        <v>2</v>
      </c>
      <c r="M409" s="1">
        <v>0.5</v>
      </c>
      <c r="N409">
        <f t="shared" ref="N409:N414" si="175">L409*(M409+1)*(M409+1)/(M409*M409+1)</f>
        <v>3.6</v>
      </c>
      <c r="O409" s="1">
        <v>20.290273666381836</v>
      </c>
      <c r="P409" s="1">
        <v>20.324682235717773</v>
      </c>
      <c r="Q409" s="1">
        <v>20.06477165222168</v>
      </c>
      <c r="R409" s="1">
        <v>409.92181396484375</v>
      </c>
      <c r="S409" s="1">
        <v>411.90283203125</v>
      </c>
      <c r="T409" s="1">
        <v>20.767568588256836</v>
      </c>
      <c r="U409" s="1">
        <v>20.333526611328125</v>
      </c>
      <c r="V409" s="1">
        <v>88.150077819824219</v>
      </c>
      <c r="W409" s="1">
        <v>86.372154235839844</v>
      </c>
      <c r="X409" s="1">
        <v>600.496337890625</v>
      </c>
      <c r="Y409" s="1">
        <v>0.14370337128639221</v>
      </c>
      <c r="Z409" s="1">
        <v>0.15126670897006989</v>
      </c>
      <c r="AA409" s="1">
        <v>101.48647308349609</v>
      </c>
      <c r="AB409" s="1">
        <v>1.1928138732910156</v>
      </c>
      <c r="AC409" s="1">
        <v>0.32972541451454163</v>
      </c>
      <c r="AD409" s="1">
        <v>1.9609037786722183E-2</v>
      </c>
      <c r="AE409" s="1">
        <v>2.7951658703386784E-3</v>
      </c>
      <c r="AF409" s="1">
        <v>1.3177681714296341E-2</v>
      </c>
      <c r="AG409" s="1">
        <v>1.5949929365888238E-3</v>
      </c>
      <c r="AH409" s="1">
        <v>0.66666668653488159</v>
      </c>
      <c r="AI409" s="1">
        <v>0</v>
      </c>
      <c r="AJ409" s="1">
        <v>2</v>
      </c>
      <c r="AK409" s="1">
        <v>0</v>
      </c>
      <c r="AL409" s="1">
        <v>1</v>
      </c>
      <c r="AM409" s="1">
        <v>0.18999999761581421</v>
      </c>
      <c r="AN409" s="1">
        <v>111115</v>
      </c>
      <c r="AO409">
        <f t="shared" ref="AO409:AO414" si="176">X409*0.000001/(K409*0.0001)</f>
        <v>0.56811386492723193</v>
      </c>
      <c r="AP409">
        <f t="shared" ref="AP409:AP414" si="177">(U409-T409)/(1000-U409)*AO409</f>
        <v>-2.5170328040387724E-4</v>
      </c>
      <c r="AQ409">
        <f t="shared" ref="AQ409:AQ414" si="178">(P409+273.15)</f>
        <v>293.47468223571775</v>
      </c>
      <c r="AR409">
        <f t="shared" ref="AR409:AR414" si="179">(O409+273.15)</f>
        <v>293.44027366638181</v>
      </c>
      <c r="AS409">
        <f t="shared" ref="AS409:AS414" si="180">(Y409*AK409+Z409*AL409)*AM409</f>
        <v>2.874067434366534E-2</v>
      </c>
      <c r="AT409">
        <f t="shared" ref="AT409:AT414" si="181">((AS409+0.00000010773*(AR409^4-AQ409^4))-AP409*44100)/(L409*0.92*2*29.3+0.00000043092*AQ409^3)</f>
        <v>9.0587116795424444E-2</v>
      </c>
      <c r="AU409">
        <f t="shared" ref="AU409:AU414" si="182">0.61365*EXP(17.502*J409/(240.97+J409))</f>
        <v>2.4076422691050503</v>
      </c>
      <c r="AV409">
        <f t="shared" ref="AV409:AV414" si="183">AU409*1000/AA409</f>
        <v>23.723775158923964</v>
      </c>
      <c r="AW409">
        <f t="shared" ref="AW409:AW414" si="184">(AV409-U409)</f>
        <v>3.3902485475958386</v>
      </c>
      <c r="AX409">
        <f t="shared" ref="AX409:AX414" si="185">IF(D409,P409,(O409+P409)/2)</f>
        <v>20.324682235717773</v>
      </c>
      <c r="AY409">
        <f t="shared" ref="AY409:AY414" si="186">0.61365*EXP(17.502*AX409/(240.97+AX409))</f>
        <v>2.3942120448088864</v>
      </c>
      <c r="AZ409">
        <f t="shared" ref="AZ409:AZ414" si="187">IF(AW409&lt;&gt;0,(1000-(AV409+U409)/2)/AW409*AP409,0)</f>
        <v>-7.2607831920695073E-2</v>
      </c>
      <c r="BA409">
        <f t="shared" ref="BA409:BA414" si="188">U409*AA409/1000</f>
        <v>2.0635779011331032</v>
      </c>
      <c r="BB409">
        <f t="shared" ref="BB409:BB414" si="189">(AY409-BA409)</f>
        <v>0.33063414367578314</v>
      </c>
      <c r="BC409">
        <f t="shared" ref="BC409:BC414" si="190">1/(1.6/F409+1.37/N409)</f>
        <v>-4.5248706684357973E-2</v>
      </c>
      <c r="BD409">
        <f t="shared" ref="BD409:BD414" si="191">G409*AA409*0.001</f>
        <v>39.285354948232857</v>
      </c>
      <c r="BE409">
        <f t="shared" ref="BE409:BE414" si="192">G409/S409</f>
        <v>0.93978334374891492</v>
      </c>
      <c r="BF409">
        <f t="shared" ref="BF409:BF414" si="193">(1-AP409*AA409/AU409/F409)*100</f>
        <v>85.092882910393328</v>
      </c>
      <c r="BG409">
        <f t="shared" ref="BG409:BG414" si="194">(S409-E409/(N409/1.35))</f>
        <v>412.28599448231256</v>
      </c>
      <c r="BH409">
        <f t="shared" ref="BH409:BH414" si="195">E409*BF409/100/BG409</f>
        <v>-2.1088531113693243E-3</v>
      </c>
    </row>
    <row r="410" spans="1:60" x14ac:dyDescent="0.25">
      <c r="A410" s="1">
        <v>141</v>
      </c>
      <c r="B410" s="1" t="s">
        <v>472</v>
      </c>
      <c r="C410" s="1">
        <v>12261.999999776483</v>
      </c>
      <c r="D410" s="1">
        <v>1</v>
      </c>
      <c r="E410">
        <f t="shared" si="168"/>
        <v>-1.050420579576768</v>
      </c>
      <c r="F410">
        <f t="shared" si="169"/>
        <v>-7.614409355633811E-2</v>
      </c>
      <c r="G410">
        <f t="shared" si="170"/>
        <v>387.9883407629593</v>
      </c>
      <c r="H410">
        <f t="shared" si="171"/>
        <v>-0.26958918091479994</v>
      </c>
      <c r="I410">
        <f t="shared" si="172"/>
        <v>0.34396284257421428</v>
      </c>
      <c r="J410">
        <f t="shared" si="173"/>
        <v>20.421088100748229</v>
      </c>
      <c r="K410" s="1">
        <v>10.569999694824219</v>
      </c>
      <c r="L410">
        <f t="shared" si="174"/>
        <v>2</v>
      </c>
      <c r="M410" s="1">
        <v>0.5</v>
      </c>
      <c r="N410">
        <f t="shared" si="175"/>
        <v>3.6</v>
      </c>
      <c r="O410" s="1">
        <v>20.292415618896484</v>
      </c>
      <c r="P410" s="1">
        <v>20.323583602905273</v>
      </c>
      <c r="Q410" s="1">
        <v>20.069923400878906</v>
      </c>
      <c r="R410" s="1">
        <v>409.8409423828125</v>
      </c>
      <c r="S410" s="1">
        <v>411.88540649414063</v>
      </c>
      <c r="T410" s="1">
        <v>20.80797004699707</v>
      </c>
      <c r="U410" s="1">
        <v>20.34307861328125</v>
      </c>
      <c r="V410" s="1">
        <v>88.359611511230469</v>
      </c>
      <c r="W410" s="1">
        <v>86.399948120117188</v>
      </c>
      <c r="X410" s="1">
        <v>600.48187255859375</v>
      </c>
      <c r="Y410" s="1">
        <v>0.12937995791435242</v>
      </c>
      <c r="Z410" s="1">
        <v>0.13618943095207214</v>
      </c>
      <c r="AA410" s="1">
        <v>101.486328125</v>
      </c>
      <c r="AB410" s="1">
        <v>1.1928138732910156</v>
      </c>
      <c r="AC410" s="1">
        <v>0.32972541451454163</v>
      </c>
      <c r="AD410" s="1">
        <v>1.9609037786722183E-2</v>
      </c>
      <c r="AE410" s="1">
        <v>2.7951658703386784E-3</v>
      </c>
      <c r="AF410" s="1">
        <v>1.3177681714296341E-2</v>
      </c>
      <c r="AG410" s="1">
        <v>1.5949929365888238E-3</v>
      </c>
      <c r="AH410" s="1">
        <v>1</v>
      </c>
      <c r="AI410" s="1">
        <v>0</v>
      </c>
      <c r="AJ410" s="1">
        <v>2</v>
      </c>
      <c r="AK410" s="1">
        <v>0</v>
      </c>
      <c r="AL410" s="1">
        <v>1</v>
      </c>
      <c r="AM410" s="1">
        <v>0.18999999761581421</v>
      </c>
      <c r="AN410" s="1">
        <v>111115</v>
      </c>
      <c r="AO410">
        <f t="shared" si="176"/>
        <v>0.56810017965528403</v>
      </c>
      <c r="AP410">
        <f t="shared" si="177"/>
        <v>-2.6958918091479994E-4</v>
      </c>
      <c r="AQ410">
        <f t="shared" si="178"/>
        <v>293.47358360290525</v>
      </c>
      <c r="AR410">
        <f t="shared" si="179"/>
        <v>293.44241561889646</v>
      </c>
      <c r="AS410">
        <f t="shared" si="180"/>
        <v>2.5875991556192801E-2</v>
      </c>
      <c r="AT410">
        <f t="shared" si="181"/>
        <v>9.7504497842954174E-2</v>
      </c>
      <c r="AU410">
        <f t="shared" si="182"/>
        <v>2.4085071937943452</v>
      </c>
      <c r="AV410">
        <f t="shared" si="183"/>
        <v>23.732331618381185</v>
      </c>
      <c r="AW410">
        <f t="shared" si="184"/>
        <v>3.3892530050999348</v>
      </c>
      <c r="AX410">
        <f t="shared" si="185"/>
        <v>20.323583602905273</v>
      </c>
      <c r="AY410">
        <f t="shared" si="186"/>
        <v>2.3940495678501454</v>
      </c>
      <c r="AZ410">
        <f t="shared" si="187"/>
        <v>-7.7789428421737805E-2</v>
      </c>
      <c r="BA410">
        <f t="shared" si="188"/>
        <v>2.0645443512201309</v>
      </c>
      <c r="BB410">
        <f t="shared" si="189"/>
        <v>0.32950521663001453</v>
      </c>
      <c r="BC410">
        <f t="shared" si="190"/>
        <v>-4.8467843156351331E-2</v>
      </c>
      <c r="BD410">
        <f t="shared" si="191"/>
        <v>39.375512059344004</v>
      </c>
      <c r="BE410">
        <f t="shared" si="192"/>
        <v>0.941981275970453</v>
      </c>
      <c r="BF410">
        <f t="shared" si="193"/>
        <v>85.081476939983574</v>
      </c>
      <c r="BG410">
        <f t="shared" si="194"/>
        <v>412.2793142114819</v>
      </c>
      <c r="BH410">
        <f t="shared" si="195"/>
        <v>-2.1677375322474036E-3</v>
      </c>
    </row>
    <row r="411" spans="1:60" x14ac:dyDescent="0.25">
      <c r="A411" s="1">
        <v>142</v>
      </c>
      <c r="B411" s="1" t="s">
        <v>473</v>
      </c>
      <c r="C411" s="1">
        <v>12266.999999664724</v>
      </c>
      <c r="D411" s="1">
        <v>1</v>
      </c>
      <c r="E411">
        <f t="shared" si="168"/>
        <v>-0.99463881643101215</v>
      </c>
      <c r="F411">
        <f t="shared" si="169"/>
        <v>-7.6003229374115439E-2</v>
      </c>
      <c r="G411">
        <f t="shared" si="170"/>
        <v>389.08382848871679</v>
      </c>
      <c r="H411">
        <f t="shared" si="171"/>
        <v>-0.26842298678978593</v>
      </c>
      <c r="I411">
        <f t="shared" si="172"/>
        <v>0.3431228956522685</v>
      </c>
      <c r="J411">
        <f t="shared" si="173"/>
        <v>20.419614367983939</v>
      </c>
      <c r="K411" s="1">
        <v>10.569999694824219</v>
      </c>
      <c r="L411">
        <f t="shared" si="174"/>
        <v>2</v>
      </c>
      <c r="M411" s="1">
        <v>0.5</v>
      </c>
      <c r="N411">
        <f t="shared" si="175"/>
        <v>3.6</v>
      </c>
      <c r="O411" s="1">
        <v>20.294357299804688</v>
      </c>
      <c r="P411" s="1">
        <v>20.322271347045898</v>
      </c>
      <c r="Q411" s="1">
        <v>20.066652297973633</v>
      </c>
      <c r="R411" s="1">
        <v>409.92083740234375</v>
      </c>
      <c r="S411" s="1">
        <v>411.86627197265625</v>
      </c>
      <c r="T411" s="1">
        <v>20.812065124511719</v>
      </c>
      <c r="U411" s="1">
        <v>20.349184036254883</v>
      </c>
      <c r="V411" s="1">
        <v>88.376884460449219</v>
      </c>
      <c r="W411" s="1">
        <v>86.417190551757813</v>
      </c>
      <c r="X411" s="1">
        <v>600.47723388671875</v>
      </c>
      <c r="Y411" s="1">
        <v>0.11343059688806534</v>
      </c>
      <c r="Z411" s="1">
        <v>0.11940062791109085</v>
      </c>
      <c r="AA411" s="1">
        <v>101.48638916015625</v>
      </c>
      <c r="AB411" s="1">
        <v>1.1928138732910156</v>
      </c>
      <c r="AC411" s="1">
        <v>0.32972541451454163</v>
      </c>
      <c r="AD411" s="1">
        <v>1.9609037786722183E-2</v>
      </c>
      <c r="AE411" s="1">
        <v>2.7951658703386784E-3</v>
      </c>
      <c r="AF411" s="1">
        <v>1.3177681714296341E-2</v>
      </c>
      <c r="AG411" s="1">
        <v>1.5949929365888238E-3</v>
      </c>
      <c r="AH411" s="1">
        <v>1</v>
      </c>
      <c r="AI411" s="1">
        <v>0</v>
      </c>
      <c r="AJ411" s="1">
        <v>2</v>
      </c>
      <c r="AK411" s="1">
        <v>0</v>
      </c>
      <c r="AL411" s="1">
        <v>1</v>
      </c>
      <c r="AM411" s="1">
        <v>0.18999999761581421</v>
      </c>
      <c r="AN411" s="1">
        <v>111115</v>
      </c>
      <c r="AO411">
        <f t="shared" si="176"/>
        <v>0.56809579112925856</v>
      </c>
      <c r="AP411">
        <f t="shared" si="177"/>
        <v>-2.6842298678978594E-4</v>
      </c>
      <c r="AQ411">
        <f t="shared" si="178"/>
        <v>293.47227134704588</v>
      </c>
      <c r="AR411">
        <f t="shared" si="179"/>
        <v>293.44435729980466</v>
      </c>
      <c r="AS411">
        <f t="shared" si="180"/>
        <v>2.2686119018433981E-2</v>
      </c>
      <c r="AT411">
        <f t="shared" si="181"/>
        <v>9.7343020938039787E-2</v>
      </c>
      <c r="AU411">
        <f t="shared" si="182"/>
        <v>2.4082881058472707</v>
      </c>
      <c r="AV411">
        <f t="shared" si="183"/>
        <v>23.730158554037601</v>
      </c>
      <c r="AW411">
        <f t="shared" si="184"/>
        <v>3.3809745177827182</v>
      </c>
      <c r="AX411">
        <f t="shared" si="185"/>
        <v>20.322271347045898</v>
      </c>
      <c r="AY411">
        <f t="shared" si="186"/>
        <v>2.3938555108093831</v>
      </c>
      <c r="AZ411">
        <f t="shared" si="187"/>
        <v>-7.7642416709201578E-2</v>
      </c>
      <c r="BA411">
        <f t="shared" si="188"/>
        <v>2.0651652101950022</v>
      </c>
      <c r="BB411">
        <f t="shared" si="189"/>
        <v>0.32869030061438087</v>
      </c>
      <c r="BC411">
        <f t="shared" si="190"/>
        <v>-4.8376528458225883E-2</v>
      </c>
      <c r="BD411">
        <f t="shared" si="191"/>
        <v>39.486712833929403</v>
      </c>
      <c r="BE411">
        <f t="shared" si="192"/>
        <v>0.94468485274401881</v>
      </c>
      <c r="BF411">
        <f t="shared" si="193"/>
        <v>85.117118675841979</v>
      </c>
      <c r="BG411">
        <f t="shared" si="194"/>
        <v>412.23926152881791</v>
      </c>
      <c r="BH411">
        <f t="shared" si="195"/>
        <v>-2.0536809100566268E-3</v>
      </c>
    </row>
    <row r="412" spans="1:60" x14ac:dyDescent="0.25">
      <c r="A412" s="1">
        <v>143</v>
      </c>
      <c r="B412" s="1" t="s">
        <v>474</v>
      </c>
      <c r="C412" s="1">
        <v>12271.999999552965</v>
      </c>
      <c r="D412" s="1">
        <v>1</v>
      </c>
      <c r="E412">
        <f t="shared" si="168"/>
        <v>-0.9343482848603305</v>
      </c>
      <c r="F412">
        <f t="shared" si="169"/>
        <v>-7.5478207375385062E-2</v>
      </c>
      <c r="G412">
        <f t="shared" si="170"/>
        <v>390.19774233716629</v>
      </c>
      <c r="H412">
        <f t="shared" si="171"/>
        <v>-0.26591864707261498</v>
      </c>
      <c r="I412">
        <f t="shared" si="172"/>
        <v>0.34233789253329316</v>
      </c>
      <c r="J412">
        <f t="shared" si="173"/>
        <v>20.417049342053605</v>
      </c>
      <c r="K412" s="1">
        <v>10.569999694824219</v>
      </c>
      <c r="L412">
        <f t="shared" si="174"/>
        <v>2</v>
      </c>
      <c r="M412" s="1">
        <v>0.5</v>
      </c>
      <c r="N412">
        <f t="shared" si="175"/>
        <v>3.6</v>
      </c>
      <c r="O412" s="1">
        <v>20.293811798095703</v>
      </c>
      <c r="P412" s="1">
        <v>20.320598602294922</v>
      </c>
      <c r="Q412" s="1">
        <v>20.055826187133789</v>
      </c>
      <c r="R412" s="1">
        <v>410.03115844726563</v>
      </c>
      <c r="S412" s="1">
        <v>411.86868286132813</v>
      </c>
      <c r="T412" s="1">
        <v>20.811681747436523</v>
      </c>
      <c r="U412" s="1">
        <v>20.353113174438477</v>
      </c>
      <c r="V412" s="1">
        <v>88.383514404296875</v>
      </c>
      <c r="W412" s="1">
        <v>86.43377685546875</v>
      </c>
      <c r="X412" s="1">
        <v>600.46685791015625</v>
      </c>
      <c r="Y412" s="1">
        <v>7.4512459337711334E-2</v>
      </c>
      <c r="Z412" s="1">
        <v>7.8434169292449951E-2</v>
      </c>
      <c r="AA412" s="1">
        <v>101.48663330078125</v>
      </c>
      <c r="AB412" s="1">
        <v>1.1928138732910156</v>
      </c>
      <c r="AC412" s="1">
        <v>0.32972541451454163</v>
      </c>
      <c r="AD412" s="1">
        <v>1.9609037786722183E-2</v>
      </c>
      <c r="AE412" s="1">
        <v>2.7951658703386784E-3</v>
      </c>
      <c r="AF412" s="1">
        <v>1.3177681714296341E-2</v>
      </c>
      <c r="AG412" s="1">
        <v>1.5949929365888238E-3</v>
      </c>
      <c r="AH412" s="1">
        <v>1</v>
      </c>
      <c r="AI412" s="1">
        <v>0</v>
      </c>
      <c r="AJ412" s="1">
        <v>2</v>
      </c>
      <c r="AK412" s="1">
        <v>0</v>
      </c>
      <c r="AL412" s="1">
        <v>1</v>
      </c>
      <c r="AM412" s="1">
        <v>0.18999999761581421</v>
      </c>
      <c r="AN412" s="1">
        <v>111115</v>
      </c>
      <c r="AO412">
        <f t="shared" si="176"/>
        <v>0.56808597468946487</v>
      </c>
      <c r="AP412">
        <f t="shared" si="177"/>
        <v>-2.6591864707261497E-4</v>
      </c>
      <c r="AQ412">
        <f t="shared" si="178"/>
        <v>293.4705986022949</v>
      </c>
      <c r="AR412">
        <f t="shared" si="179"/>
        <v>293.44381179809568</v>
      </c>
      <c r="AS412">
        <f t="shared" si="180"/>
        <v>1.4902491978563859E-2</v>
      </c>
      <c r="AT412">
        <f t="shared" si="181"/>
        <v>9.6450739758685178E-2</v>
      </c>
      <c r="AU412">
        <f t="shared" si="182"/>
        <v>2.4079068257968306</v>
      </c>
      <c r="AV412">
        <f t="shared" si="183"/>
        <v>23.726344519286506</v>
      </c>
      <c r="AW412">
        <f t="shared" si="184"/>
        <v>3.3732313448480298</v>
      </c>
      <c r="AX412">
        <f t="shared" si="185"/>
        <v>20.320598602294922</v>
      </c>
      <c r="AY412">
        <f t="shared" si="186"/>
        <v>2.3936081644737897</v>
      </c>
      <c r="AZ412">
        <f t="shared" si="187"/>
        <v>-7.7094585461207399E-2</v>
      </c>
      <c r="BA412">
        <f t="shared" si="188"/>
        <v>2.0655689332635374</v>
      </c>
      <c r="BB412">
        <f t="shared" si="189"/>
        <v>0.32803923121025225</v>
      </c>
      <c r="BC412">
        <f t="shared" si="190"/>
        <v>-4.8036239729663137E-2</v>
      </c>
      <c r="BD412">
        <f t="shared" si="191"/>
        <v>39.599855191364725</v>
      </c>
      <c r="BE412">
        <f t="shared" si="192"/>
        <v>0.94738385940487202</v>
      </c>
      <c r="BF412">
        <f t="shared" si="193"/>
        <v>85.151028174940365</v>
      </c>
      <c r="BG412">
        <f t="shared" si="194"/>
        <v>412.21906346815075</v>
      </c>
      <c r="BH412">
        <f t="shared" si="195"/>
        <v>-1.9300591403991754E-3</v>
      </c>
    </row>
    <row r="413" spans="1:60" x14ac:dyDescent="0.25">
      <c r="A413" s="1">
        <v>144</v>
      </c>
      <c r="B413" s="1" t="s">
        <v>475</v>
      </c>
      <c r="C413" s="1">
        <v>12277.499999430031</v>
      </c>
      <c r="D413" s="1">
        <v>1</v>
      </c>
      <c r="E413">
        <f t="shared" si="168"/>
        <v>-0.89752990415257228</v>
      </c>
      <c r="F413">
        <f t="shared" si="169"/>
        <v>-7.4798079872903919E-2</v>
      </c>
      <c r="G413">
        <f t="shared" si="170"/>
        <v>390.79257040560685</v>
      </c>
      <c r="H413">
        <f t="shared" si="171"/>
        <v>-0.26271136497073388</v>
      </c>
      <c r="I413">
        <f t="shared" si="172"/>
        <v>0.34134999653901632</v>
      </c>
      <c r="J413">
        <f t="shared" si="173"/>
        <v>20.413978038652367</v>
      </c>
      <c r="K413" s="1">
        <v>10.569999694824219</v>
      </c>
      <c r="L413">
        <f t="shared" si="174"/>
        <v>2</v>
      </c>
      <c r="M413" s="1">
        <v>0.5</v>
      </c>
      <c r="N413">
        <f t="shared" si="175"/>
        <v>3.6</v>
      </c>
      <c r="O413" s="1">
        <v>20.290918350219727</v>
      </c>
      <c r="P413" s="1">
        <v>20.318805694580078</v>
      </c>
      <c r="Q413" s="1">
        <v>20.050710678100586</v>
      </c>
      <c r="R413" s="1">
        <v>410.09478759765625</v>
      </c>
      <c r="S413" s="1">
        <v>411.86520385742188</v>
      </c>
      <c r="T413" s="1">
        <v>20.81138801574707</v>
      </c>
      <c r="U413" s="1">
        <v>20.358345031738281</v>
      </c>
      <c r="V413" s="1">
        <v>88.397575378417969</v>
      </c>
      <c r="W413" s="1">
        <v>86.469528198242188</v>
      </c>
      <c r="X413" s="1">
        <v>600.4566650390625</v>
      </c>
      <c r="Y413" s="1">
        <v>8.2684285938739777E-2</v>
      </c>
      <c r="Z413" s="1">
        <v>8.7036088109016418E-2</v>
      </c>
      <c r="AA413" s="1">
        <v>101.48665618896484</v>
      </c>
      <c r="AB413" s="1">
        <v>1.1928138732910156</v>
      </c>
      <c r="AC413" s="1">
        <v>0.32972541451454163</v>
      </c>
      <c r="AD413" s="1">
        <v>1.9609037786722183E-2</v>
      </c>
      <c r="AE413" s="1">
        <v>2.7951658703386784E-3</v>
      </c>
      <c r="AF413" s="1">
        <v>1.3177681714296341E-2</v>
      </c>
      <c r="AG413" s="1">
        <v>1.5949929365888238E-3</v>
      </c>
      <c r="AH413" s="1">
        <v>1</v>
      </c>
      <c r="AI413" s="1">
        <v>0</v>
      </c>
      <c r="AJ413" s="1">
        <v>2</v>
      </c>
      <c r="AK413" s="1">
        <v>0</v>
      </c>
      <c r="AL413" s="1">
        <v>1</v>
      </c>
      <c r="AM413" s="1">
        <v>0.18999999761581421</v>
      </c>
      <c r="AN413" s="1">
        <v>111115</v>
      </c>
      <c r="AO413">
        <f t="shared" si="176"/>
        <v>0.56807633148096137</v>
      </c>
      <c r="AP413">
        <f t="shared" si="177"/>
        <v>-2.6271136497073386E-4</v>
      </c>
      <c r="AQ413">
        <f t="shared" si="178"/>
        <v>293.46880569458006</v>
      </c>
      <c r="AR413">
        <f t="shared" si="179"/>
        <v>293.4409183502197</v>
      </c>
      <c r="AS413">
        <f t="shared" si="180"/>
        <v>1.6536856533202915E-2</v>
      </c>
      <c r="AT413">
        <f t="shared" si="181"/>
        <v>9.5172344072287959E-2</v>
      </c>
      <c r="AU413">
        <f t="shared" si="182"/>
        <v>2.4074503593513596</v>
      </c>
      <c r="AV413">
        <f t="shared" si="183"/>
        <v>23.721841370640544</v>
      </c>
      <c r="AW413">
        <f t="shared" si="184"/>
        <v>3.3634963389022623</v>
      </c>
      <c r="AX413">
        <f t="shared" si="185"/>
        <v>20.318805694580078</v>
      </c>
      <c r="AY413">
        <f t="shared" si="186"/>
        <v>2.3933430746764555</v>
      </c>
      <c r="AZ413">
        <f t="shared" si="187"/>
        <v>-7.638515286317156E-2</v>
      </c>
      <c r="BA413">
        <f t="shared" si="188"/>
        <v>2.0661003628123433</v>
      </c>
      <c r="BB413">
        <f t="shared" si="189"/>
        <v>0.32724271186411213</v>
      </c>
      <c r="BC413">
        <f t="shared" si="190"/>
        <v>-4.7595549278948504E-2</v>
      </c>
      <c r="BD413">
        <f t="shared" si="191"/>
        <v>39.660231233955663</v>
      </c>
      <c r="BE413">
        <f t="shared" si="192"/>
        <v>0.94883609187070372</v>
      </c>
      <c r="BF413">
        <f t="shared" si="193"/>
        <v>85.193922641185736</v>
      </c>
      <c r="BG413">
        <f t="shared" si="194"/>
        <v>412.20177757147911</v>
      </c>
      <c r="BH413">
        <f t="shared" si="195"/>
        <v>-1.8550160960736179E-3</v>
      </c>
    </row>
    <row r="414" spans="1:60" x14ac:dyDescent="0.25">
      <c r="A414" s="1">
        <v>145</v>
      </c>
      <c r="B414" s="1" t="s">
        <v>476</v>
      </c>
      <c r="C414" s="1">
        <v>12282.499999318272</v>
      </c>
      <c r="D414" s="1">
        <v>1</v>
      </c>
      <c r="E414">
        <f t="shared" si="168"/>
        <v>-0.90834659116559657</v>
      </c>
      <c r="F414">
        <f t="shared" si="169"/>
        <v>-7.433632707832788E-2</v>
      </c>
      <c r="G414">
        <f t="shared" si="170"/>
        <v>390.43971784040247</v>
      </c>
      <c r="H414">
        <f t="shared" si="171"/>
        <v>-0.2605287421004881</v>
      </c>
      <c r="I414">
        <f t="shared" si="172"/>
        <v>0.34066129228317266</v>
      </c>
      <c r="J414">
        <f t="shared" si="173"/>
        <v>20.412011769522646</v>
      </c>
      <c r="K414" s="1">
        <v>10.569999694824219</v>
      </c>
      <c r="L414">
        <f t="shared" si="174"/>
        <v>2</v>
      </c>
      <c r="M414" s="1">
        <v>0.5</v>
      </c>
      <c r="N414">
        <f t="shared" si="175"/>
        <v>3.6</v>
      </c>
      <c r="O414" s="1">
        <v>20.288923263549805</v>
      </c>
      <c r="P414" s="1">
        <v>20.317724227905273</v>
      </c>
      <c r="Q414" s="1">
        <v>20.053287506103516</v>
      </c>
      <c r="R414" s="1">
        <v>410.06692504882813</v>
      </c>
      <c r="S414" s="1">
        <v>411.85479736328125</v>
      </c>
      <c r="T414" s="1">
        <v>20.811525344848633</v>
      </c>
      <c r="U414" s="1">
        <v>20.362247467041016</v>
      </c>
      <c r="V414" s="1">
        <v>88.409400939941406</v>
      </c>
      <c r="W414" s="1">
        <v>86.497207641601563</v>
      </c>
      <c r="X414" s="1">
        <v>600.45587158203125</v>
      </c>
      <c r="Y414" s="1">
        <v>8.8418722152709961E-2</v>
      </c>
      <c r="Z414" s="1">
        <v>9.307233989238739E-2</v>
      </c>
      <c r="AA414" s="1">
        <v>101.48667907714844</v>
      </c>
      <c r="AB414" s="1">
        <v>1.1928138732910156</v>
      </c>
      <c r="AC414" s="1">
        <v>0.32972541451454163</v>
      </c>
      <c r="AD414" s="1">
        <v>1.9609037786722183E-2</v>
      </c>
      <c r="AE414" s="1">
        <v>2.7951658703386784E-3</v>
      </c>
      <c r="AF414" s="1">
        <v>1.3177681714296341E-2</v>
      </c>
      <c r="AG414" s="1">
        <v>1.5949929365888238E-3</v>
      </c>
      <c r="AH414" s="1">
        <v>1</v>
      </c>
      <c r="AI414" s="1">
        <v>0</v>
      </c>
      <c r="AJ414" s="1">
        <v>2</v>
      </c>
      <c r="AK414" s="1">
        <v>0</v>
      </c>
      <c r="AL414" s="1">
        <v>1</v>
      </c>
      <c r="AM414" s="1">
        <v>0.18999999761581421</v>
      </c>
      <c r="AN414" s="1">
        <v>111115</v>
      </c>
      <c r="AO414">
        <f t="shared" si="176"/>
        <v>0.56807558081203602</v>
      </c>
      <c r="AP414">
        <f t="shared" si="177"/>
        <v>-2.605287421004881E-4</v>
      </c>
      <c r="AQ414">
        <f t="shared" si="178"/>
        <v>293.46772422790525</v>
      </c>
      <c r="AR414">
        <f t="shared" si="179"/>
        <v>293.43892326354978</v>
      </c>
      <c r="AS414">
        <f t="shared" si="180"/>
        <v>1.7683744357651854E-2</v>
      </c>
      <c r="AT414">
        <f t="shared" si="181"/>
        <v>9.4287541617373211E-2</v>
      </c>
      <c r="AU414">
        <f t="shared" si="182"/>
        <v>2.4071581662602428</v>
      </c>
      <c r="AV414">
        <f t="shared" si="183"/>
        <v>23.718956893154051</v>
      </c>
      <c r="AW414">
        <f t="shared" si="184"/>
        <v>3.356709426113035</v>
      </c>
      <c r="AX414">
        <f t="shared" si="185"/>
        <v>20.317724227905273</v>
      </c>
      <c r="AY414">
        <f t="shared" si="186"/>
        <v>2.3931831872034501</v>
      </c>
      <c r="AZ414">
        <f t="shared" si="187"/>
        <v>-7.5903660220719454E-2</v>
      </c>
      <c r="BA414">
        <f t="shared" si="188"/>
        <v>2.0664968739770702</v>
      </c>
      <c r="BB414">
        <f t="shared" si="189"/>
        <v>0.32668631322637998</v>
      </c>
      <c r="BC414">
        <f t="shared" si="190"/>
        <v>-4.7296438031135056E-2</v>
      </c>
      <c r="BD414">
        <f t="shared" si="191"/>
        <v>39.624430343441318</v>
      </c>
      <c r="BE414">
        <f t="shared" si="192"/>
        <v>0.9480033262694052</v>
      </c>
      <c r="BF414">
        <f t="shared" si="193"/>
        <v>85.223929390442237</v>
      </c>
      <c r="BG414">
        <f t="shared" si="194"/>
        <v>412.19542733496837</v>
      </c>
      <c r="BH414">
        <f t="shared" si="195"/>
        <v>-1.8780622154897552E-3</v>
      </c>
    </row>
    <row r="415" spans="1:60" x14ac:dyDescent="0.25">
      <c r="A415" s="1" t="s">
        <v>9</v>
      </c>
      <c r="B415" s="1" t="s">
        <v>477</v>
      </c>
    </row>
    <row r="416" spans="1:60" x14ac:dyDescent="0.25">
      <c r="A416" s="1" t="s">
        <v>9</v>
      </c>
      <c r="B416" s="1" t="s">
        <v>478</v>
      </c>
    </row>
    <row r="417" spans="1:60" x14ac:dyDescent="0.25">
      <c r="A417" s="1" t="s">
        <v>9</v>
      </c>
      <c r="B417" s="1" t="s">
        <v>479</v>
      </c>
    </row>
    <row r="418" spans="1:60" x14ac:dyDescent="0.25">
      <c r="A418" s="1" t="s">
        <v>9</v>
      </c>
      <c r="B418" s="1" t="s">
        <v>480</v>
      </c>
    </row>
    <row r="419" spans="1:60" x14ac:dyDescent="0.25">
      <c r="A419" s="1" t="s">
        <v>9</v>
      </c>
      <c r="B419" s="1" t="s">
        <v>481</v>
      </c>
    </row>
    <row r="420" spans="1:60" x14ac:dyDescent="0.25">
      <c r="A420" s="1" t="s">
        <v>9</v>
      </c>
      <c r="B420" s="1" t="s">
        <v>482</v>
      </c>
    </row>
    <row r="421" spans="1:60" x14ac:dyDescent="0.25">
      <c r="A421" s="1" t="s">
        <v>9</v>
      </c>
      <c r="B421" s="1" t="s">
        <v>483</v>
      </c>
    </row>
    <row r="422" spans="1:60" x14ac:dyDescent="0.25">
      <c r="A422" s="1" t="s">
        <v>9</v>
      </c>
      <c r="B422" s="1" t="s">
        <v>484</v>
      </c>
    </row>
    <row r="423" spans="1:60" x14ac:dyDescent="0.25">
      <c r="A423" s="1" t="s">
        <v>9</v>
      </c>
      <c r="B423" s="1" t="s">
        <v>485</v>
      </c>
    </row>
    <row r="424" spans="1:60" x14ac:dyDescent="0.25">
      <c r="A424" s="1">
        <v>146</v>
      </c>
      <c r="B424" s="1" t="s">
        <v>486</v>
      </c>
      <c r="C424" s="1">
        <v>12571.499999899417</v>
      </c>
      <c r="D424" s="1">
        <v>1</v>
      </c>
      <c r="E424">
        <f>(R424-S424*(1000-T424)/(1000-U424))*AO424</f>
        <v>-0.77670420864377887</v>
      </c>
      <c r="F424">
        <f>IF(AZ424&lt;&gt;0,1/(1/AZ424-1/N424),0)</f>
        <v>-5.1628855340629901E-2</v>
      </c>
      <c r="G424">
        <f>((BC424-AP424/2)*S424-E424)/(BC424+AP424/2)</f>
        <v>385.8253216815869</v>
      </c>
      <c r="H424">
        <f>AP424*1000</f>
        <v>-0.17380849056984352</v>
      </c>
      <c r="I424">
        <f>(AU424-BA424)</f>
        <v>0.32932116547940371</v>
      </c>
      <c r="J424">
        <f>(P424+AT424*D424)</f>
        <v>20.366756592964482</v>
      </c>
      <c r="K424" s="1">
        <v>13.850000381469727</v>
      </c>
      <c r="L424">
        <f>(K424*AI424+AJ424)</f>
        <v>2</v>
      </c>
      <c r="M424" s="1">
        <v>0.5</v>
      </c>
      <c r="N424">
        <f>L424*(M424+1)*(M424+1)/(M424*M424+1)</f>
        <v>3.6</v>
      </c>
      <c r="O424" s="1">
        <v>20.284490585327148</v>
      </c>
      <c r="P424" s="1">
        <v>20.303783416748047</v>
      </c>
      <c r="Q424" s="1">
        <v>20.063869476318359</v>
      </c>
      <c r="R424" s="1">
        <v>409.76516723632813</v>
      </c>
      <c r="S424" s="1">
        <v>411.72171020507813</v>
      </c>
      <c r="T424" s="1">
        <v>20.801429748535156</v>
      </c>
      <c r="U424" s="1">
        <v>20.408718109130859</v>
      </c>
      <c r="V424" s="1">
        <v>88.377632141113281</v>
      </c>
      <c r="W424" s="1">
        <v>86.719398498535156</v>
      </c>
      <c r="X424" s="1">
        <v>600.4708251953125</v>
      </c>
      <c r="Y424" s="1">
        <v>0.10448243468999863</v>
      </c>
      <c r="Z424" s="1">
        <v>0.10998150706291199</v>
      </c>
      <c r="AA424" s="1">
        <v>101.48214721679688</v>
      </c>
      <c r="AB424" s="1">
        <v>1.4538367986679077</v>
      </c>
      <c r="AC424" s="1">
        <v>0.34398046135902405</v>
      </c>
      <c r="AD424" s="1">
        <v>3.0207859352231026E-2</v>
      </c>
      <c r="AE424" s="1">
        <v>2.6502171531319618E-3</v>
      </c>
      <c r="AF424" s="1">
        <v>1.2324618175625801E-2</v>
      </c>
      <c r="AG424" s="1">
        <v>8.0715242074802518E-4</v>
      </c>
      <c r="AH424" s="1">
        <v>0.66666668653488159</v>
      </c>
      <c r="AI424" s="1">
        <v>0</v>
      </c>
      <c r="AJ424" s="1">
        <v>2</v>
      </c>
      <c r="AK424" s="1">
        <v>0</v>
      </c>
      <c r="AL424" s="1">
        <v>1</v>
      </c>
      <c r="AM424" s="1">
        <v>0.18999999761581421</v>
      </c>
      <c r="AN424" s="1">
        <v>111115</v>
      </c>
      <c r="AO424">
        <f>X424*0.000001/(K424*0.0001)</f>
        <v>0.43355293043796433</v>
      </c>
      <c r="AP424">
        <f>(U424-T424)/(1000-U424)*AO424</f>
        <v>-1.7380849056984352E-4</v>
      </c>
      <c r="AQ424">
        <f>(P424+273.15)</f>
        <v>293.45378341674802</v>
      </c>
      <c r="AR424">
        <f>(O424+273.15)</f>
        <v>293.43449058532713</v>
      </c>
      <c r="AS424">
        <f>(Y424*AK424+Z424*AL424)*AM424</f>
        <v>2.0896486079736931E-2</v>
      </c>
      <c r="AT424">
        <f>((AS424+0.00000010773*(AR424^4-AQ424^4))-AP424*44100)/(L424*0.92*2*29.3+0.00000043092*AQ424^3)</f>
        <v>6.2973176216433807E-2</v>
      </c>
      <c r="AU424">
        <f>0.61365*EXP(17.502*J424/(240.97+J424))</f>
        <v>2.4004417011363302</v>
      </c>
      <c r="AV424">
        <f>AU424*1000/AA424</f>
        <v>23.65383239288634</v>
      </c>
      <c r="AW424">
        <f>(AV424-U424)</f>
        <v>3.2451142837554805</v>
      </c>
      <c r="AX424">
        <f>IF(D424,P424,(O424+P424)/2)</f>
        <v>20.303783416748047</v>
      </c>
      <c r="AY424">
        <f>0.61365*EXP(17.502*AX424/(240.97+AX424))</f>
        <v>2.3911229709845854</v>
      </c>
      <c r="AZ424">
        <f>IF(AW424&lt;&gt;0,(1000-(AV424+U424)/2)/AW424*AP424,0)</f>
        <v>-5.2380055988790843E-2</v>
      </c>
      <c r="BA424">
        <f>U424*AA424/1000</f>
        <v>2.0711205356569264</v>
      </c>
      <c r="BB424">
        <f>(AY424-BA424)</f>
        <v>0.32000243532765893</v>
      </c>
      <c r="BC424">
        <f>1/(1.6/F424+1.37/N424)</f>
        <v>-3.2669205235381797E-2</v>
      </c>
      <c r="BD424">
        <f>G424*AA424*0.001</f>
        <v>39.154382094858811</v>
      </c>
      <c r="BE424">
        <f>G424/S424</f>
        <v>0.93710220306188796</v>
      </c>
      <c r="BF424">
        <f>(1-AP424*AA424/AU424/F424)*100</f>
        <v>85.767638167320371</v>
      </c>
      <c r="BG424">
        <f>(S424-E424/(N424/1.35))</f>
        <v>412.01297428331952</v>
      </c>
      <c r="BH424">
        <f>E424*BF424/100/BG424</f>
        <v>-1.6168443638424402E-3</v>
      </c>
    </row>
    <row r="425" spans="1:60" x14ac:dyDescent="0.25">
      <c r="A425" s="1">
        <v>147</v>
      </c>
      <c r="B425" s="1" t="s">
        <v>487</v>
      </c>
      <c r="C425" s="1">
        <v>12576.499999787658</v>
      </c>
      <c r="D425" s="1">
        <v>1</v>
      </c>
      <c r="E425">
        <f>(R425-S425*(1000-T425)/(1000-U425))*AO425</f>
        <v>-0.75627239750673891</v>
      </c>
      <c r="F425">
        <f>IF(AZ425&lt;&gt;0,1/(1/AZ425-1/N425),0)</f>
        <v>-5.202293261601966E-2</v>
      </c>
      <c r="G425">
        <f>((BC425-AP425/2)*S425-E425)/(BC425+AP425/2)</f>
        <v>386.6214130260629</v>
      </c>
      <c r="H425">
        <f>AP425*1000</f>
        <v>-0.17494813376204224</v>
      </c>
      <c r="I425">
        <f>(AU425-BA425)</f>
        <v>0.32893072899328191</v>
      </c>
      <c r="J425">
        <f>(P425+AT425*D425)</f>
        <v>20.367007591377757</v>
      </c>
      <c r="K425" s="1">
        <v>13.850000381469727</v>
      </c>
      <c r="L425">
        <f>(K425*AI425+AJ425)</f>
        <v>2</v>
      </c>
      <c r="M425" s="1">
        <v>0.5</v>
      </c>
      <c r="N425">
        <f>L425*(M425+1)*(M425+1)/(M425*M425+1)</f>
        <v>3.6</v>
      </c>
      <c r="O425" s="1">
        <v>20.286411285400391</v>
      </c>
      <c r="P425" s="1">
        <v>20.303352355957031</v>
      </c>
      <c r="Q425" s="1">
        <v>20.067768096923828</v>
      </c>
      <c r="R425" s="1">
        <v>409.803955078125</v>
      </c>
      <c r="S425" s="1">
        <v>411.7144775390625</v>
      </c>
      <c r="T425" s="1">
        <v>20.808311462402344</v>
      </c>
      <c r="U425" s="1">
        <v>20.413021087646484</v>
      </c>
      <c r="V425" s="1">
        <v>88.407821655273438</v>
      </c>
      <c r="W425" s="1">
        <v>86.727149963378906</v>
      </c>
      <c r="X425" s="1">
        <v>600.46246337890625</v>
      </c>
      <c r="Y425" s="1">
        <v>0.12999452650547028</v>
      </c>
      <c r="Z425" s="1">
        <v>0.13683633506298065</v>
      </c>
      <c r="AA425" s="1">
        <v>101.48170471191406</v>
      </c>
      <c r="AB425" s="1">
        <v>1.4538367986679077</v>
      </c>
      <c r="AC425" s="1">
        <v>0.34398046135902405</v>
      </c>
      <c r="AD425" s="1">
        <v>3.0207859352231026E-2</v>
      </c>
      <c r="AE425" s="1">
        <v>2.6502171531319618E-3</v>
      </c>
      <c r="AF425" s="1">
        <v>1.2324618175625801E-2</v>
      </c>
      <c r="AG425" s="1">
        <v>8.0715242074802518E-4</v>
      </c>
      <c r="AH425" s="1">
        <v>0.66666668653488159</v>
      </c>
      <c r="AI425" s="1">
        <v>0</v>
      </c>
      <c r="AJ425" s="1">
        <v>2</v>
      </c>
      <c r="AK425" s="1">
        <v>0</v>
      </c>
      <c r="AL425" s="1">
        <v>1</v>
      </c>
      <c r="AM425" s="1">
        <v>0.18999999761581421</v>
      </c>
      <c r="AN425" s="1">
        <v>111115</v>
      </c>
      <c r="AO425">
        <f>X425*0.000001/(K425*0.0001)</f>
        <v>0.43354689302556304</v>
      </c>
      <c r="AP425">
        <f>(U425-T425)/(1000-U425)*AO425</f>
        <v>-1.7494813376204223E-4</v>
      </c>
      <c r="AQ425">
        <f>(P425+273.15)</f>
        <v>293.45335235595701</v>
      </c>
      <c r="AR425">
        <f>(O425+273.15)</f>
        <v>293.43641128540037</v>
      </c>
      <c r="AS425">
        <f>(Y425*AK425+Z425*AL425)*AM425</f>
        <v>2.5998903335723078E-2</v>
      </c>
      <c r="AT425">
        <f>((AS425+0.00000010773*(AR425^4-AQ425^4))-AP425*44100)/(L425*0.92*2*29.3+0.00000043092*AQ425^3)</f>
        <v>6.3655235420726625E-2</v>
      </c>
      <c r="AU425">
        <f>0.61365*EXP(17.502*J425/(240.97+J425))</f>
        <v>2.4004789072878974</v>
      </c>
      <c r="AV425">
        <f>AU425*1000/AA425</f>
        <v>23.654302163157087</v>
      </c>
      <c r="AW425">
        <f>(AV425-U425)</f>
        <v>3.241281075510603</v>
      </c>
      <c r="AX425">
        <f>IF(D425,P425,(O425+P425)/2)</f>
        <v>20.303352355957031</v>
      </c>
      <c r="AY425">
        <f>0.61365*EXP(17.502*AX425/(240.97+AX425))</f>
        <v>2.3910592922601284</v>
      </c>
      <c r="AZ425">
        <f>IF(AW425&lt;&gt;0,(1000-(AV425+U425)/2)/AW425*AP425,0)</f>
        <v>-5.2785729406013122E-2</v>
      </c>
      <c r="BA425">
        <f>U425*AA425/1000</f>
        <v>2.0715481782946155</v>
      </c>
      <c r="BB425">
        <f>(AY425-BA425)</f>
        <v>0.31951111396551291</v>
      </c>
      <c r="BC425">
        <f>1/(1.6/F425+1.37/N425)</f>
        <v>-3.292168974274079E-2</v>
      </c>
      <c r="BD425">
        <f>G425*AA425*0.001</f>
        <v>39.235000072013875</v>
      </c>
      <c r="BE425">
        <f>G425/S425</f>
        <v>0.93905226587369928</v>
      </c>
      <c r="BF425">
        <f>(1-AP425*AA425/AU425/F425)*100</f>
        <v>85.783118504254688</v>
      </c>
      <c r="BG425">
        <f>(S425-E425/(N425/1.35))</f>
        <v>411.99807968812752</v>
      </c>
      <c r="BH425">
        <f>E425*BF425/100/BG425</f>
        <v>-1.5746530844494831E-3</v>
      </c>
    </row>
    <row r="426" spans="1:60" x14ac:dyDescent="0.25">
      <c r="A426" s="1">
        <v>148</v>
      </c>
      <c r="B426" s="1" t="s">
        <v>488</v>
      </c>
      <c r="C426" s="1">
        <v>12581.999999664724</v>
      </c>
      <c r="D426" s="1">
        <v>1</v>
      </c>
      <c r="E426">
        <f>(R426-S426*(1000-T426)/(1000-U426))*AO426</f>
        <v>-0.69923591989900236</v>
      </c>
      <c r="F426">
        <f>IF(AZ426&lt;&gt;0,1/(1/AZ426-1/N426),0)</f>
        <v>-5.1567164197413223E-2</v>
      </c>
      <c r="G426">
        <f>((BC426-AP426/2)*S426-E426)/(BC426+AP426/2)</f>
        <v>388.19169324558879</v>
      </c>
      <c r="H426">
        <f>AP426*1000</f>
        <v>-0.1730275441479322</v>
      </c>
      <c r="I426">
        <f>(AU426-BA426)</f>
        <v>0.32823677198930845</v>
      </c>
      <c r="J426">
        <f>(P426+AT426*D426)</f>
        <v>20.365145398838074</v>
      </c>
      <c r="K426" s="1">
        <v>13.850000381469727</v>
      </c>
      <c r="L426">
        <f>(K426*AI426+AJ426)</f>
        <v>2</v>
      </c>
      <c r="M426" s="1">
        <v>0.5</v>
      </c>
      <c r="N426">
        <f>L426*(M426+1)*(M426+1)/(M426*M426+1)</f>
        <v>3.6</v>
      </c>
      <c r="O426" s="1">
        <v>20.288219451904297</v>
      </c>
      <c r="P426" s="1">
        <v>20.301979064941406</v>
      </c>
      <c r="Q426" s="1">
        <v>20.065097808837891</v>
      </c>
      <c r="R426" s="1">
        <v>409.96490478515625</v>
      </c>
      <c r="S426" s="1">
        <v>411.7420654296875</v>
      </c>
      <c r="T426" s="1">
        <v>20.808099746704102</v>
      </c>
      <c r="U426" s="1">
        <v>20.417148590087891</v>
      </c>
      <c r="V426" s="1">
        <v>88.397048950195313</v>
      </c>
      <c r="W426" s="1">
        <v>86.735977172851563</v>
      </c>
      <c r="X426" s="1">
        <v>600.45947265625</v>
      </c>
      <c r="Y426" s="1">
        <v>9.0031713247299194E-2</v>
      </c>
      <c r="Z426" s="1">
        <v>9.4770222902297974E-2</v>
      </c>
      <c r="AA426" s="1">
        <v>101.48165893554688</v>
      </c>
      <c r="AB426" s="1">
        <v>1.4538367986679077</v>
      </c>
      <c r="AC426" s="1">
        <v>0.34398046135902405</v>
      </c>
      <c r="AD426" s="1">
        <v>3.0207859352231026E-2</v>
      </c>
      <c r="AE426" s="1">
        <v>2.6502171531319618E-3</v>
      </c>
      <c r="AF426" s="1">
        <v>1.2324618175625801E-2</v>
      </c>
      <c r="AG426" s="1">
        <v>8.0715242074802518E-4</v>
      </c>
      <c r="AH426" s="1">
        <v>1</v>
      </c>
      <c r="AI426" s="1">
        <v>0</v>
      </c>
      <c r="AJ426" s="1">
        <v>2</v>
      </c>
      <c r="AK426" s="1">
        <v>0</v>
      </c>
      <c r="AL426" s="1">
        <v>1</v>
      </c>
      <c r="AM426" s="1">
        <v>0.18999999761581421</v>
      </c>
      <c r="AN426" s="1">
        <v>111115</v>
      </c>
      <c r="AO426">
        <f>X426*0.000001/(K426*0.0001)</f>
        <v>0.43354473365908364</v>
      </c>
      <c r="AP426">
        <f>(U426-T426)/(1000-U426)*AO426</f>
        <v>-1.7302754414793219E-4</v>
      </c>
      <c r="AQ426">
        <f>(P426+273.15)</f>
        <v>293.45197906494138</v>
      </c>
      <c r="AR426">
        <f>(O426+273.15)</f>
        <v>293.43821945190427</v>
      </c>
      <c r="AS426">
        <f>(Y426*AK426+Z426*AL426)*AM426</f>
        <v>1.8006342125486796E-2</v>
      </c>
      <c r="AT426">
        <f>((AS426+0.00000010773*(AR426^4-AQ426^4))-AP426*44100)/(L426*0.92*2*29.3+0.00000043092*AQ426^3)</f>
        <v>6.316633389666855E-2</v>
      </c>
      <c r="AU426">
        <f>0.61365*EXP(17.502*J426/(240.97+J426))</f>
        <v>2.4002028816449896</v>
      </c>
      <c r="AV426">
        <f>AU426*1000/AA426</f>
        <v>23.651592877185905</v>
      </c>
      <c r="AW426">
        <f>(AV426-U426)</f>
        <v>3.2344442870980146</v>
      </c>
      <c r="AX426">
        <f>IF(D426,P426,(O426+P426)/2)</f>
        <v>20.301979064941406</v>
      </c>
      <c r="AY426">
        <f>0.61365*EXP(17.502*AX426/(240.97+AX426))</f>
        <v>2.3908564318938326</v>
      </c>
      <c r="AZ426">
        <f>IF(AW426&lt;&gt;0,(1000-(AV426+U426)/2)/AW426*AP426,0)</f>
        <v>-5.2316557675157187E-2</v>
      </c>
      <c r="BA426">
        <f>U426*AA426/1000</f>
        <v>2.0719661096556812</v>
      </c>
      <c r="BB426">
        <f>(AY426-BA426)</f>
        <v>0.31889032223815139</v>
      </c>
      <c r="BC426">
        <f>1/(1.6/F426+1.37/N426)</f>
        <v>-3.2629684183511948E-2</v>
      </c>
      <c r="BD426">
        <f>G426*AA426*0.001</f>
        <v>39.394337015561277</v>
      </c>
      <c r="BE426">
        <f>G426/S426</f>
        <v>0.94280309406928853</v>
      </c>
      <c r="BF426">
        <f>(1-AP426*AA426/AU426/F426)*100</f>
        <v>85.813292983011337</v>
      </c>
      <c r="BG426">
        <f>(S426-E426/(N426/1.35))</f>
        <v>412.00427889964965</v>
      </c>
      <c r="BH426">
        <f>E426*BF426/100/BG426</f>
        <v>-1.4563862545018233E-3</v>
      </c>
    </row>
    <row r="427" spans="1:60" x14ac:dyDescent="0.25">
      <c r="A427" s="1">
        <v>149</v>
      </c>
      <c r="B427" s="1" t="s">
        <v>489</v>
      </c>
      <c r="C427" s="1">
        <v>12586.999999552965</v>
      </c>
      <c r="D427" s="1">
        <v>1</v>
      </c>
      <c r="E427">
        <f>(R427-S427*(1000-T427)/(1000-U427))*AO427</f>
        <v>-0.64875187290701086</v>
      </c>
      <c r="F427">
        <f>IF(AZ427&lt;&gt;0,1/(1/AZ427-1/N427),0)</f>
        <v>-5.1320709961084558E-2</v>
      </c>
      <c r="G427">
        <f>((BC427-AP427/2)*S427-E427)/(BC427+AP427/2)</f>
        <v>389.67093142137298</v>
      </c>
      <c r="H427">
        <f>AP427*1000</f>
        <v>-0.17214719766490194</v>
      </c>
      <c r="I427">
        <f>(AU427-BA427)</f>
        <v>0.32815794326103953</v>
      </c>
      <c r="J427">
        <f>(P427+AT427*D427)</f>
        <v>20.365572220101111</v>
      </c>
      <c r="K427" s="1">
        <v>13.850000381469727</v>
      </c>
      <c r="L427">
        <f>(K427*AI427+AJ427)</f>
        <v>2</v>
      </c>
      <c r="M427" s="1">
        <v>0.5</v>
      </c>
      <c r="N427">
        <f>L427*(M427+1)*(M427+1)/(M427*M427+1)</f>
        <v>3.6</v>
      </c>
      <c r="O427" s="1">
        <v>20.288238525390625</v>
      </c>
      <c r="P427" s="1">
        <v>20.302690505981445</v>
      </c>
      <c r="Q427" s="1">
        <v>20.056280136108398</v>
      </c>
      <c r="R427" s="1">
        <v>410.11431884765625</v>
      </c>
      <c r="S427" s="1">
        <v>411.77426147460938</v>
      </c>
      <c r="T427" s="1">
        <v>20.807491302490234</v>
      </c>
      <c r="U427" s="1">
        <v>20.41851806640625</v>
      </c>
      <c r="V427" s="1">
        <v>88.39495849609375</v>
      </c>
      <c r="W427" s="1">
        <v>86.739852905273438</v>
      </c>
      <c r="X427" s="1">
        <v>600.44134521484375</v>
      </c>
      <c r="Y427" s="1">
        <v>0.15292991697788239</v>
      </c>
      <c r="Z427" s="1">
        <v>0.16097886860370636</v>
      </c>
      <c r="AA427" s="1">
        <v>101.4818115234375</v>
      </c>
      <c r="AB427" s="1">
        <v>1.4538367986679077</v>
      </c>
      <c r="AC427" s="1">
        <v>0.34398046135902405</v>
      </c>
      <c r="AD427" s="1">
        <v>3.0207859352231026E-2</v>
      </c>
      <c r="AE427" s="1">
        <v>2.6502171531319618E-3</v>
      </c>
      <c r="AF427" s="1">
        <v>1.2324618175625801E-2</v>
      </c>
      <c r="AG427" s="1">
        <v>8.0715242074802518E-4</v>
      </c>
      <c r="AH427" s="1">
        <v>1</v>
      </c>
      <c r="AI427" s="1">
        <v>0</v>
      </c>
      <c r="AJ427" s="1">
        <v>2</v>
      </c>
      <c r="AK427" s="1">
        <v>0</v>
      </c>
      <c r="AL427" s="1">
        <v>1</v>
      </c>
      <c r="AM427" s="1">
        <v>0.18999999761581421</v>
      </c>
      <c r="AN427" s="1">
        <v>111115</v>
      </c>
      <c r="AO427">
        <f>X427*0.000001/(K427*0.0001)</f>
        <v>0.43353164525409671</v>
      </c>
      <c r="AP427">
        <f>(U427-T427)/(1000-U427)*AO427</f>
        <v>-1.7214719766490193E-4</v>
      </c>
      <c r="AQ427">
        <f>(P427+273.15)</f>
        <v>293.45269050598142</v>
      </c>
      <c r="AR427">
        <f>(O427+273.15)</f>
        <v>293.4382385253906</v>
      </c>
      <c r="AS427">
        <f>(Y427*AK427+Z427*AL427)*AM427</f>
        <v>3.0585984650900677E-2</v>
      </c>
      <c r="AT427">
        <f>((AS427+0.00000010773*(AR427^4-AQ427^4))-AP427*44100)/(L427*0.92*2*29.3+0.00000043092*AQ427^3)</f>
        <v>6.2881714119666504E-2</v>
      </c>
      <c r="AU427">
        <f>0.61365*EXP(17.502*J427/(240.97+J427))</f>
        <v>2.400266145263982</v>
      </c>
      <c r="AV427">
        <f>AU427*1000/AA427</f>
        <v>23.652180713286082</v>
      </c>
      <c r="AW427">
        <f>(AV427-U427)</f>
        <v>3.2336626468798322</v>
      </c>
      <c r="AX427">
        <f>IF(D427,P427,(O427+P427)/2)</f>
        <v>20.302690505981445</v>
      </c>
      <c r="AY427">
        <f>0.61365*EXP(17.502*AX427/(240.97+AX427))</f>
        <v>2.3909615229511618</v>
      </c>
      <c r="AZ427">
        <f>IF(AW427&lt;&gt;0,(1000-(AV427+U427)/2)/AW427*AP427,0)</f>
        <v>-5.2062905875576701E-2</v>
      </c>
      <c r="BA427">
        <f>U427*AA427/1000</f>
        <v>2.0721082020029424</v>
      </c>
      <c r="BB427">
        <f>(AY427-BA427)</f>
        <v>0.31885332094821939</v>
      </c>
      <c r="BC427">
        <f>1/(1.6/F427+1.37/N427)</f>
        <v>-3.2471810500854438E-2</v>
      </c>
      <c r="BD427">
        <f>G427*AA427*0.001</f>
        <v>39.544512018666119</v>
      </c>
      <c r="BE427">
        <f>G427/S427</f>
        <v>0.94632172983789242</v>
      </c>
      <c r="BF427">
        <f>(1-AP427*AA427/AU427/F427)*100</f>
        <v>85.818044670166543</v>
      </c>
      <c r="BG427">
        <f>(S427-E427/(N427/1.35))</f>
        <v>412.01754342694949</v>
      </c>
      <c r="BH427">
        <f>E427*BF427/100/BG427</f>
        <v>-1.3512681218842116E-3</v>
      </c>
    </row>
    <row r="428" spans="1:60" x14ac:dyDescent="0.25">
      <c r="A428" s="1">
        <v>150</v>
      </c>
      <c r="B428" s="1" t="s">
        <v>490</v>
      </c>
      <c r="C428" s="1">
        <v>12592.499999430031</v>
      </c>
      <c r="D428" s="1">
        <v>1</v>
      </c>
      <c r="E428">
        <f>(R428-S428*(1000-T428)/(1000-U428))*AO428</f>
        <v>-0.62797753827198621</v>
      </c>
      <c r="F428">
        <f>IF(AZ428&lt;&gt;0,1/(1/AZ428-1/N428),0)</f>
        <v>-5.082849755352184E-2</v>
      </c>
      <c r="G428">
        <f>((BC428-AP428/2)*S428-E428)/(BC428+AP428/2)</f>
        <v>390.1785490400398</v>
      </c>
      <c r="H428">
        <f>AP428*1000</f>
        <v>-0.1701281358928555</v>
      </c>
      <c r="I428">
        <f>(AU428-BA428)</f>
        <v>0.32749560883985129</v>
      </c>
      <c r="J428">
        <f>(P428+AT428*D428)</f>
        <v>20.363766247095949</v>
      </c>
      <c r="K428" s="1">
        <v>13.850000381469727</v>
      </c>
      <c r="L428">
        <f>(K428*AI428+AJ428)</f>
        <v>2</v>
      </c>
      <c r="M428" s="1">
        <v>0.5</v>
      </c>
      <c r="N428">
        <f>L428*(M428+1)*(M428+1)/(M428*M428+1)</f>
        <v>3.6</v>
      </c>
      <c r="O428" s="1">
        <v>20.287044525146484</v>
      </c>
      <c r="P428" s="1">
        <v>20.301685333251953</v>
      </c>
      <c r="Q428" s="1">
        <v>20.051692962646484</v>
      </c>
      <c r="R428" s="1">
        <v>410.21878051757813</v>
      </c>
      <c r="S428" s="1">
        <v>411.828857421875</v>
      </c>
      <c r="T428" s="1">
        <v>20.806756973266602</v>
      </c>
      <c r="U428" s="1">
        <v>20.422359466552734</v>
      </c>
      <c r="V428" s="1">
        <v>88.396759033203125</v>
      </c>
      <c r="W428" s="1">
        <v>86.760520935058594</v>
      </c>
      <c r="X428" s="1">
        <v>600.460205078125</v>
      </c>
      <c r="Y428" s="1">
        <v>0.13304053246974945</v>
      </c>
      <c r="Z428" s="1">
        <v>0.14004266262054443</v>
      </c>
      <c r="AA428" s="1">
        <v>101.48204803466797</v>
      </c>
      <c r="AB428" s="1">
        <v>1.4538367986679077</v>
      </c>
      <c r="AC428" s="1">
        <v>0.34398046135902405</v>
      </c>
      <c r="AD428" s="1">
        <v>3.0207859352231026E-2</v>
      </c>
      <c r="AE428" s="1">
        <v>2.6502171531319618E-3</v>
      </c>
      <c r="AF428" s="1">
        <v>1.2324618175625801E-2</v>
      </c>
      <c r="AG428" s="1">
        <v>8.0715242074802518E-4</v>
      </c>
      <c r="AH428" s="1">
        <v>1</v>
      </c>
      <c r="AI428" s="1">
        <v>0</v>
      </c>
      <c r="AJ428" s="1">
        <v>2</v>
      </c>
      <c r="AK428" s="1">
        <v>0</v>
      </c>
      <c r="AL428" s="1">
        <v>1</v>
      </c>
      <c r="AM428" s="1">
        <v>0.18999999761581421</v>
      </c>
      <c r="AN428" s="1">
        <v>111115</v>
      </c>
      <c r="AO428">
        <f>X428*0.000001/(K428*0.0001)</f>
        <v>0.43354526248352754</v>
      </c>
      <c r="AP428">
        <f>(U428-T428)/(1000-U428)*AO428</f>
        <v>-1.701281358928555E-4</v>
      </c>
      <c r="AQ428">
        <f>(P428+273.15)</f>
        <v>293.45168533325193</v>
      </c>
      <c r="AR428">
        <f>(O428+273.15)</f>
        <v>293.43704452514646</v>
      </c>
      <c r="AS428">
        <f>(Y428*AK428+Z428*AL428)*AM428</f>
        <v>2.6608105564015716E-2</v>
      </c>
      <c r="AT428">
        <f>((AS428+0.00000010773*(AR428^4-AQ428^4))-AP428*44100)/(L428*0.92*2*29.3+0.00000043092*AQ428^3)</f>
        <v>6.2080913843996922E-2</v>
      </c>
      <c r="AU428">
        <f>0.61365*EXP(17.502*J428/(240.97+J428))</f>
        <v>2.3999984732058119</v>
      </c>
      <c r="AV428">
        <f>AU428*1000/AA428</f>
        <v>23.649487960530045</v>
      </c>
      <c r="AW428">
        <f>(AV428-U428)</f>
        <v>3.2271284939773111</v>
      </c>
      <c r="AX428">
        <f>IF(D428,P428,(O428+P428)/2)</f>
        <v>20.301685333251953</v>
      </c>
      <c r="AY428">
        <f>0.61365*EXP(17.502*AX428/(240.97+AX428))</f>
        <v>2.3908130442730076</v>
      </c>
      <c r="AZ428">
        <f>IF(AW428&lt;&gt;0,(1000-(AV428+U428)/2)/AW428*AP428,0)</f>
        <v>-5.1556424102511517E-2</v>
      </c>
      <c r="BA428">
        <f>U428*AA428/1000</f>
        <v>2.0725028643659607</v>
      </c>
      <c r="BB428">
        <f>(AY428-BA428)</f>
        <v>0.31831017990704691</v>
      </c>
      <c r="BC428">
        <f>1/(1.6/F428+1.37/N428)</f>
        <v>-3.2156565094145224E-2</v>
      </c>
      <c r="BD428">
        <f>G428*AA428*0.001</f>
        <v>39.596118255778372</v>
      </c>
      <c r="BE428">
        <f>G428/S428</f>
        <v>0.9474288700472081</v>
      </c>
      <c r="BF428">
        <f>(1-AP428*AA428/AU428/F428)*100</f>
        <v>85.847044905026465</v>
      </c>
      <c r="BG428">
        <f>(S428-E428/(N428/1.35))</f>
        <v>412.06434899872698</v>
      </c>
      <c r="BH428">
        <f>E428*BF428/100/BG428</f>
        <v>-1.3082911942850395E-3</v>
      </c>
    </row>
    <row r="429" spans="1:60" x14ac:dyDescent="0.25">
      <c r="A429" s="1" t="s">
        <v>9</v>
      </c>
      <c r="B429" s="1" t="s">
        <v>491</v>
      </c>
    </row>
    <row r="430" spans="1:60" x14ac:dyDescent="0.25">
      <c r="A430" s="1" t="s">
        <v>9</v>
      </c>
      <c r="B430" s="1" t="s">
        <v>492</v>
      </c>
    </row>
    <row r="431" spans="1:60" x14ac:dyDescent="0.25">
      <c r="A431" s="1" t="s">
        <v>9</v>
      </c>
      <c r="B431" s="1" t="s">
        <v>493</v>
      </c>
    </row>
    <row r="432" spans="1:60" x14ac:dyDescent="0.25">
      <c r="A432" s="1" t="s">
        <v>9</v>
      </c>
      <c r="B432" s="1" t="s">
        <v>494</v>
      </c>
    </row>
    <row r="433" spans="1:60" x14ac:dyDescent="0.25">
      <c r="A433" s="1" t="s">
        <v>9</v>
      </c>
      <c r="B433" s="1" t="s">
        <v>495</v>
      </c>
    </row>
    <row r="434" spans="1:60" x14ac:dyDescent="0.25">
      <c r="A434" s="1" t="s">
        <v>9</v>
      </c>
      <c r="B434" s="1" t="s">
        <v>496</v>
      </c>
    </row>
    <row r="435" spans="1:60" x14ac:dyDescent="0.25">
      <c r="A435" s="1" t="s">
        <v>9</v>
      </c>
      <c r="B435" s="1" t="s">
        <v>497</v>
      </c>
    </row>
    <row r="436" spans="1:60" x14ac:dyDescent="0.25">
      <c r="A436" s="1" t="s">
        <v>9</v>
      </c>
      <c r="B436" s="1" t="s">
        <v>498</v>
      </c>
    </row>
    <row r="437" spans="1:60" x14ac:dyDescent="0.25">
      <c r="A437" s="1" t="s">
        <v>9</v>
      </c>
      <c r="B437" s="1" t="s">
        <v>499</v>
      </c>
    </row>
    <row r="438" spans="1:60" x14ac:dyDescent="0.25">
      <c r="A438" s="1">
        <v>151</v>
      </c>
      <c r="B438" s="1" t="s">
        <v>500</v>
      </c>
      <c r="C438" s="1">
        <v>12910.499999899417</v>
      </c>
      <c r="D438" s="1">
        <v>1</v>
      </c>
      <c r="E438">
        <f t="shared" ref="E438:E443" si="196">(R438-S438*(1000-T438)/(1000-U438))*AO438</f>
        <v>-0.87510414661557867</v>
      </c>
      <c r="F438">
        <f t="shared" ref="F438:F443" si="197">IF(AZ438&lt;&gt;0,1/(1/AZ438-1/N438),0)</f>
        <v>-8.231885588015328E-2</v>
      </c>
      <c r="G438">
        <f t="shared" ref="G438:G443" si="198">((BC438-AP438/2)*S438-E438)/(BC438+AP438/2)</f>
        <v>393.19992232258267</v>
      </c>
      <c r="H438">
        <f t="shared" ref="H438:H443" si="199">AP438*1000</f>
        <v>-0.28437869772843211</v>
      </c>
      <c r="I438">
        <f t="shared" ref="I438:I443" si="200">(AU438-BA438)</f>
        <v>0.33502972052311542</v>
      </c>
      <c r="J438">
        <f t="shared" ref="J438:J443" si="201">(P438+AT438*D438)</f>
        <v>20.349168285833489</v>
      </c>
      <c r="K438" s="1">
        <v>10.670000076293945</v>
      </c>
      <c r="L438">
        <f t="shared" ref="L438:L443" si="202">(K438*AI438+AJ438)</f>
        <v>2</v>
      </c>
      <c r="M438" s="1">
        <v>0.5</v>
      </c>
      <c r="N438">
        <f t="shared" ref="N438:N443" si="203">L438*(M438+1)*(M438+1)/(M438*M438+1)</f>
        <v>3.6</v>
      </c>
      <c r="O438" s="1">
        <v>20.285951614379883</v>
      </c>
      <c r="P438" s="1">
        <v>20.239072799682617</v>
      </c>
      <c r="Q438" s="1">
        <v>20.062871932983398</v>
      </c>
      <c r="R438" s="1">
        <v>410.29461669921875</v>
      </c>
      <c r="S438" s="1">
        <v>412.057861328125</v>
      </c>
      <c r="T438" s="1">
        <v>20.822158813476563</v>
      </c>
      <c r="U438" s="1">
        <v>20.327102661132813</v>
      </c>
      <c r="V438" s="1">
        <v>88.46826171875</v>
      </c>
      <c r="W438" s="1">
        <v>86.362625122070313</v>
      </c>
      <c r="X438" s="1">
        <v>600.465576171875</v>
      </c>
      <c r="Y438" s="1">
        <v>8.833959698677063E-2</v>
      </c>
      <c r="Z438" s="1">
        <v>9.2989057302474976E-2</v>
      </c>
      <c r="AA438" s="1">
        <v>101.48057556152344</v>
      </c>
      <c r="AB438" s="1">
        <v>1.0095908641815186</v>
      </c>
      <c r="AC438" s="1">
        <v>0.31897217035293579</v>
      </c>
      <c r="AD438" s="1">
        <v>0.10277383029460907</v>
      </c>
      <c r="AE438" s="1">
        <v>4.0667201392352581E-3</v>
      </c>
      <c r="AF438" s="1">
        <v>0.10545236617326736</v>
      </c>
      <c r="AG438" s="1">
        <v>5.5014179088175297E-3</v>
      </c>
      <c r="AH438" s="1">
        <v>0.66666668653488159</v>
      </c>
      <c r="AI438" s="1">
        <v>0</v>
      </c>
      <c r="AJ438" s="1">
        <v>2</v>
      </c>
      <c r="AK438" s="1">
        <v>0</v>
      </c>
      <c r="AL438" s="1">
        <v>1</v>
      </c>
      <c r="AM438" s="1">
        <v>0.18999999761581421</v>
      </c>
      <c r="AN438" s="1">
        <v>111115</v>
      </c>
      <c r="AO438">
        <f t="shared" ref="AO438:AO443" si="204">X438*0.000001/(K438*0.0001)</f>
        <v>0.56276061094503493</v>
      </c>
      <c r="AP438">
        <f t="shared" ref="AP438:AP443" si="205">(U438-T438)/(1000-U438)*AO438</f>
        <v>-2.8437869772843211E-4</v>
      </c>
      <c r="AQ438">
        <f t="shared" ref="AQ438:AQ443" si="206">(P438+273.15)</f>
        <v>293.38907279968259</v>
      </c>
      <c r="AR438">
        <f t="shared" ref="AR438:AR443" si="207">(O438+273.15)</f>
        <v>293.43595161437986</v>
      </c>
      <c r="AS438">
        <f t="shared" ref="AS438:AS443" si="208">(Y438*AK438+Z438*AL438)*AM438</f>
        <v>1.7667920665767056E-2</v>
      </c>
      <c r="AT438">
        <f t="shared" ref="AT438:AT443" si="209">((AS438+0.00000010773*(AR438^4-AQ438^4))-AP438*44100)/(L438*0.92*2*29.3+0.00000043092*AQ438^3)</f>
        <v>0.11009548615087054</v>
      </c>
      <c r="AU438">
        <f t="shared" ref="AU438:AU443" si="210">0.61365*EXP(17.502*J438/(240.97+J438))</f>
        <v>2.3978357980730478</v>
      </c>
      <c r="AV438">
        <f t="shared" ref="AV438:AV443" si="211">AU438*1000/AA438</f>
        <v>23.628519889693965</v>
      </c>
      <c r="AW438">
        <f t="shared" ref="AW438:AW443" si="212">(AV438-U438)</f>
        <v>3.3014172285611529</v>
      </c>
      <c r="AX438">
        <f t="shared" ref="AX438:AX443" si="213">IF(D438,P438,(O438+P438)/2)</f>
        <v>20.239072799682617</v>
      </c>
      <c r="AY438">
        <f t="shared" ref="AY438:AY443" si="214">0.61365*EXP(17.502*AX438/(240.97+AX438))</f>
        <v>2.381580168074021</v>
      </c>
      <c r="AZ438">
        <f t="shared" ref="AZ438:AZ443" si="215">IF(AW438&lt;&gt;0,(1000-(AV438+U438)/2)/AW438*AP438,0)</f>
        <v>-8.4245236855513966E-2</v>
      </c>
      <c r="BA438">
        <f t="shared" ref="BA438:BA443" si="216">U438*AA438/1000</f>
        <v>2.0628060775499324</v>
      </c>
      <c r="BB438">
        <f t="shared" ref="BB438:BB443" si="217">(AY438-BA438)</f>
        <v>0.31877409052408856</v>
      </c>
      <c r="BC438">
        <f t="shared" ref="BC438:BC443" si="218">1/(1.6/F438+1.37/N438)</f>
        <v>-5.2476743415591338E-2</v>
      </c>
      <c r="BD438">
        <f t="shared" ref="BD438:BD443" si="219">G438*AA438*0.001</f>
        <v>39.902154428041996</v>
      </c>
      <c r="BE438">
        <f t="shared" ref="BE438:BE443" si="220">G438/S438</f>
        <v>0.95423473066437725</v>
      </c>
      <c r="BF438">
        <f t="shared" ref="BF438:BF443" si="221">(1-AP438*AA438/AU438/F438)*100</f>
        <v>85.379533921877737</v>
      </c>
      <c r="BG438">
        <f t="shared" ref="BG438:BG443" si="222">(S438-E438/(N438/1.35))</f>
        <v>412.38602538310585</v>
      </c>
      <c r="BH438">
        <f t="shared" ref="BH438:BH443" si="223">E438*BF438/100/BG438</f>
        <v>-1.8117971893380639E-3</v>
      </c>
    </row>
    <row r="439" spans="1:60" x14ac:dyDescent="0.25">
      <c r="A439" s="1">
        <v>152</v>
      </c>
      <c r="B439" s="1" t="s">
        <v>501</v>
      </c>
      <c r="C439" s="1">
        <v>12915.499999787658</v>
      </c>
      <c r="D439" s="1">
        <v>1</v>
      </c>
      <c r="E439">
        <f t="shared" si="196"/>
        <v>-0.82217932440836594</v>
      </c>
      <c r="F439">
        <f t="shared" si="197"/>
        <v>-8.167742202358852E-2</v>
      </c>
      <c r="G439">
        <f t="shared" si="198"/>
        <v>394.01389661003856</v>
      </c>
      <c r="H439">
        <f t="shared" si="199"/>
        <v>-0.28136735524896983</v>
      </c>
      <c r="I439">
        <f t="shared" si="200"/>
        <v>0.33414673086716862</v>
      </c>
      <c r="J439">
        <f t="shared" si="201"/>
        <v>20.346839251521221</v>
      </c>
      <c r="K439" s="1">
        <v>10.670000076293945</v>
      </c>
      <c r="L439">
        <f t="shared" si="202"/>
        <v>2</v>
      </c>
      <c r="M439" s="1">
        <v>0.5</v>
      </c>
      <c r="N439">
        <f t="shared" si="203"/>
        <v>3.6</v>
      </c>
      <c r="O439" s="1">
        <v>20.288232803344727</v>
      </c>
      <c r="P439" s="1">
        <v>20.23753547668457</v>
      </c>
      <c r="Q439" s="1">
        <v>20.06831169128418</v>
      </c>
      <c r="R439" s="1">
        <v>410.31805419921875</v>
      </c>
      <c r="S439" s="1">
        <v>411.9849853515625</v>
      </c>
      <c r="T439" s="1">
        <v>20.822154998779297</v>
      </c>
      <c r="U439" s="1">
        <v>20.332351684570313</v>
      </c>
      <c r="V439" s="1">
        <v>88.45751953125</v>
      </c>
      <c r="W439" s="1">
        <v>86.373046875</v>
      </c>
      <c r="X439" s="1">
        <v>600.475341796875</v>
      </c>
      <c r="Y439" s="1">
        <v>7.4505776166915894E-2</v>
      </c>
      <c r="Z439" s="1">
        <v>7.8427135944366455E-2</v>
      </c>
      <c r="AA439" s="1">
        <v>101.48084259033203</v>
      </c>
      <c r="AB439" s="1">
        <v>1.0095908641815186</v>
      </c>
      <c r="AC439" s="1">
        <v>0.31897217035293579</v>
      </c>
      <c r="AD439" s="1">
        <v>0.10277383029460907</v>
      </c>
      <c r="AE439" s="1">
        <v>4.0667201392352581E-3</v>
      </c>
      <c r="AF439" s="1">
        <v>0.10545236617326736</v>
      </c>
      <c r="AG439" s="1">
        <v>5.5014179088175297E-3</v>
      </c>
      <c r="AH439" s="1">
        <v>1</v>
      </c>
      <c r="AI439" s="1">
        <v>0</v>
      </c>
      <c r="AJ439" s="1">
        <v>2</v>
      </c>
      <c r="AK439" s="1">
        <v>0</v>
      </c>
      <c r="AL439" s="1">
        <v>1</v>
      </c>
      <c r="AM439" s="1">
        <v>0.18999999761581421</v>
      </c>
      <c r="AN439" s="1">
        <v>111115</v>
      </c>
      <c r="AO439">
        <f t="shared" si="204"/>
        <v>0.56276976335827777</v>
      </c>
      <c r="AP439">
        <f t="shared" si="205"/>
        <v>-2.8136735524896981E-4</v>
      </c>
      <c r="AQ439">
        <f t="shared" si="206"/>
        <v>293.38753547668455</v>
      </c>
      <c r="AR439">
        <f t="shared" si="207"/>
        <v>293.4382328033447</v>
      </c>
      <c r="AS439">
        <f t="shared" si="208"/>
        <v>1.4901155642444763E-2</v>
      </c>
      <c r="AT439">
        <f t="shared" si="209"/>
        <v>0.10930377483665181</v>
      </c>
      <c r="AU439">
        <f t="shared" si="210"/>
        <v>2.3974909116603209</v>
      </c>
      <c r="AV439">
        <f t="shared" si="211"/>
        <v>23.625059178299797</v>
      </c>
      <c r="AW439">
        <f t="shared" si="212"/>
        <v>3.292707493729484</v>
      </c>
      <c r="AX439">
        <f t="shared" si="213"/>
        <v>20.23753547668457</v>
      </c>
      <c r="AY439">
        <f t="shared" si="214"/>
        <v>2.3813538671157732</v>
      </c>
      <c r="AZ439">
        <f t="shared" si="215"/>
        <v>-8.3573553239691054E-2</v>
      </c>
      <c r="BA439">
        <f t="shared" si="216"/>
        <v>2.0633441807931523</v>
      </c>
      <c r="BB439">
        <f t="shared" si="217"/>
        <v>0.31800968632262094</v>
      </c>
      <c r="BC439">
        <f t="shared" si="218"/>
        <v>-5.2059740216085289E-2</v>
      </c>
      <c r="BD439">
        <f t="shared" si="219"/>
        <v>39.984862220286686</v>
      </c>
      <c r="BE439">
        <f t="shared" si="220"/>
        <v>0.95637926288457209</v>
      </c>
      <c r="BF439">
        <f t="shared" si="221"/>
        <v>85.418614844818279</v>
      </c>
      <c r="BG439">
        <f t="shared" si="222"/>
        <v>412.29330259821563</v>
      </c>
      <c r="BH439">
        <f t="shared" si="223"/>
        <v>-1.7033849107524904E-3</v>
      </c>
    </row>
    <row r="440" spans="1:60" x14ac:dyDescent="0.25">
      <c r="A440" s="1">
        <v>153</v>
      </c>
      <c r="B440" s="1" t="s">
        <v>502</v>
      </c>
      <c r="C440" s="1">
        <v>12920.4999996759</v>
      </c>
      <c r="D440" s="1">
        <v>1</v>
      </c>
      <c r="E440">
        <f t="shared" si="196"/>
        <v>-0.62934727988424111</v>
      </c>
      <c r="F440">
        <f t="shared" si="197"/>
        <v>-8.094092494031857E-2</v>
      </c>
      <c r="G440">
        <f t="shared" si="198"/>
        <v>397.5761230878814</v>
      </c>
      <c r="H440">
        <f t="shared" si="199"/>
        <v>-0.27784508411374825</v>
      </c>
      <c r="I440">
        <f t="shared" si="200"/>
        <v>0.33303708512547914</v>
      </c>
      <c r="J440">
        <f t="shared" si="201"/>
        <v>20.343285738060306</v>
      </c>
      <c r="K440" s="1">
        <v>10.670000076293945</v>
      </c>
      <c r="L440">
        <f t="shared" si="202"/>
        <v>2</v>
      </c>
      <c r="M440" s="1">
        <v>0.5</v>
      </c>
      <c r="N440">
        <f t="shared" si="203"/>
        <v>3.6</v>
      </c>
      <c r="O440" s="1">
        <v>20.290307998657227</v>
      </c>
      <c r="P440" s="1">
        <v>20.234884262084961</v>
      </c>
      <c r="Q440" s="1">
        <v>20.06733512878418</v>
      </c>
      <c r="R440" s="1">
        <v>410.63589477539063</v>
      </c>
      <c r="S440" s="1">
        <v>411.95755004882813</v>
      </c>
      <c r="T440" s="1">
        <v>20.821678161621094</v>
      </c>
      <c r="U440" s="1">
        <v>20.338022232055664</v>
      </c>
      <c r="V440" s="1">
        <v>88.444839477539063</v>
      </c>
      <c r="W440" s="1">
        <v>86.385574340820313</v>
      </c>
      <c r="X440" s="1">
        <v>600.49151611328125</v>
      </c>
      <c r="Y440" s="1">
        <v>5.8234367519617081E-2</v>
      </c>
      <c r="Z440" s="1">
        <v>6.1299335211515427E-2</v>
      </c>
      <c r="AA440" s="1">
        <v>101.48123931884766</v>
      </c>
      <c r="AB440" s="1">
        <v>1.0095908641815186</v>
      </c>
      <c r="AC440" s="1">
        <v>0.31897217035293579</v>
      </c>
      <c r="AD440" s="1">
        <v>0.10277383029460907</v>
      </c>
      <c r="AE440" s="1">
        <v>4.0667201392352581E-3</v>
      </c>
      <c r="AF440" s="1">
        <v>0.10545236617326736</v>
      </c>
      <c r="AG440" s="1">
        <v>5.5014179088175297E-3</v>
      </c>
      <c r="AH440" s="1">
        <v>1</v>
      </c>
      <c r="AI440" s="1">
        <v>0</v>
      </c>
      <c r="AJ440" s="1">
        <v>2</v>
      </c>
      <c r="AK440" s="1">
        <v>0</v>
      </c>
      <c r="AL440" s="1">
        <v>1</v>
      </c>
      <c r="AM440" s="1">
        <v>0.18999999761581421</v>
      </c>
      <c r="AN440" s="1">
        <v>111115</v>
      </c>
      <c r="AO440">
        <f t="shared" si="204"/>
        <v>0.56278492204271136</v>
      </c>
      <c r="AP440">
        <f t="shared" si="205"/>
        <v>-2.7784508411374823E-4</v>
      </c>
      <c r="AQ440">
        <f t="shared" si="206"/>
        <v>293.38488426208494</v>
      </c>
      <c r="AR440">
        <f t="shared" si="207"/>
        <v>293.4403079986572</v>
      </c>
      <c r="AS440">
        <f t="shared" si="208"/>
        <v>1.1646873544038927E-2</v>
      </c>
      <c r="AT440">
        <f t="shared" si="209"/>
        <v>0.10840147597534344</v>
      </c>
      <c r="AU440">
        <f t="shared" si="210"/>
        <v>2.396964786528764</v>
      </c>
      <c r="AV440">
        <f t="shared" si="211"/>
        <v>23.619782361916684</v>
      </c>
      <c r="AW440">
        <f t="shared" si="212"/>
        <v>3.2817601298610199</v>
      </c>
      <c r="AX440">
        <f t="shared" si="213"/>
        <v>20.234884262084961</v>
      </c>
      <c r="AY440">
        <f t="shared" si="214"/>
        <v>2.3809636404934258</v>
      </c>
      <c r="AZ440">
        <f t="shared" si="215"/>
        <v>-8.280262523873802E-2</v>
      </c>
      <c r="BA440">
        <f t="shared" si="216"/>
        <v>2.0639277014032849</v>
      </c>
      <c r="BB440">
        <f t="shared" si="217"/>
        <v>0.31703593909014094</v>
      </c>
      <c r="BC440">
        <f t="shared" si="218"/>
        <v>-5.1581095370538489E-2</v>
      </c>
      <c r="BD440">
        <f t="shared" si="219"/>
        <v>40.346517694540928</v>
      </c>
      <c r="BE440">
        <f t="shared" si="220"/>
        <v>0.96509002697185153</v>
      </c>
      <c r="BF440">
        <f t="shared" si="221"/>
        <v>85.466886585815132</v>
      </c>
      <c r="BG440">
        <f t="shared" si="222"/>
        <v>412.19355527878474</v>
      </c>
      <c r="BH440">
        <f t="shared" si="223"/>
        <v>-1.3049294901415489E-3</v>
      </c>
    </row>
    <row r="441" spans="1:60" x14ac:dyDescent="0.25">
      <c r="A441" s="1">
        <v>154</v>
      </c>
      <c r="B441" s="1" t="s">
        <v>503</v>
      </c>
      <c r="C441" s="1">
        <v>12925.499999564141</v>
      </c>
      <c r="D441" s="1">
        <v>1</v>
      </c>
      <c r="E441">
        <f t="shared" si="196"/>
        <v>-0.49345788262901635</v>
      </c>
      <c r="F441">
        <f t="shared" si="197"/>
        <v>-8.0140633453425619E-2</v>
      </c>
      <c r="G441">
        <f t="shared" si="198"/>
        <v>400.1625794835478</v>
      </c>
      <c r="H441">
        <f t="shared" si="199"/>
        <v>-0.27442658620658567</v>
      </c>
      <c r="I441">
        <f t="shared" si="200"/>
        <v>0.33229980319209851</v>
      </c>
      <c r="J441">
        <f t="shared" si="201"/>
        <v>20.341813185331475</v>
      </c>
      <c r="K441" s="1">
        <v>10.670000076293945</v>
      </c>
      <c r="L441">
        <f t="shared" si="202"/>
        <v>2</v>
      </c>
      <c r="M441" s="1">
        <v>0.5</v>
      </c>
      <c r="N441">
        <f t="shared" si="203"/>
        <v>3.6</v>
      </c>
      <c r="O441" s="1">
        <v>20.290874481201172</v>
      </c>
      <c r="P441" s="1">
        <v>20.234598159790039</v>
      </c>
      <c r="Q441" s="1">
        <v>20.059432983398438</v>
      </c>
      <c r="R441" s="1">
        <v>410.93136596679688</v>
      </c>
      <c r="S441" s="1">
        <v>412.00912475585938</v>
      </c>
      <c r="T441" s="1">
        <v>20.820835113525391</v>
      </c>
      <c r="U441" s="1">
        <v>20.343114852905273</v>
      </c>
      <c r="V441" s="1">
        <v>88.437812805175781</v>
      </c>
      <c r="W441" s="1">
        <v>86.402214050292969</v>
      </c>
      <c r="X441" s="1">
        <v>600.469482421875</v>
      </c>
      <c r="Y441" s="1">
        <v>6.139519065618515E-2</v>
      </c>
      <c r="Z441" s="1">
        <v>6.4626522362232208E-2</v>
      </c>
      <c r="AA441" s="1">
        <v>101.48136138916016</v>
      </c>
      <c r="AB441" s="1">
        <v>1.0095908641815186</v>
      </c>
      <c r="AC441" s="1">
        <v>0.31897217035293579</v>
      </c>
      <c r="AD441" s="1">
        <v>0.10277383029460907</v>
      </c>
      <c r="AE441" s="1">
        <v>4.0667201392352581E-3</v>
      </c>
      <c r="AF441" s="1">
        <v>0.10545236617326736</v>
      </c>
      <c r="AG441" s="1">
        <v>5.5014179088175297E-3</v>
      </c>
      <c r="AH441" s="1">
        <v>1</v>
      </c>
      <c r="AI441" s="1">
        <v>0</v>
      </c>
      <c r="AJ441" s="1">
        <v>2</v>
      </c>
      <c r="AK441" s="1">
        <v>0</v>
      </c>
      <c r="AL441" s="1">
        <v>1</v>
      </c>
      <c r="AM441" s="1">
        <v>0.18999999761581421</v>
      </c>
      <c r="AN441" s="1">
        <v>111115</v>
      </c>
      <c r="AO441">
        <f t="shared" si="204"/>
        <v>0.56276427191033207</v>
      </c>
      <c r="AP441">
        <f t="shared" si="205"/>
        <v>-2.7442658620658564E-4</v>
      </c>
      <c r="AQ441">
        <f t="shared" si="206"/>
        <v>293.38459815979002</v>
      </c>
      <c r="AR441">
        <f t="shared" si="207"/>
        <v>293.44087448120115</v>
      </c>
      <c r="AS441">
        <f t="shared" si="208"/>
        <v>1.2279039094742483E-2</v>
      </c>
      <c r="AT441">
        <f t="shared" si="209"/>
        <v>0.10721502554143696</v>
      </c>
      <c r="AU441">
        <f t="shared" si="210"/>
        <v>2.3967467933609701</v>
      </c>
      <c r="AV441">
        <f t="shared" si="211"/>
        <v>23.617605839656989</v>
      </c>
      <c r="AW441">
        <f t="shared" si="212"/>
        <v>3.2744909867517151</v>
      </c>
      <c r="AX441">
        <f t="shared" si="213"/>
        <v>20.234598159790039</v>
      </c>
      <c r="AY441">
        <f t="shared" si="214"/>
        <v>2.3809215330561582</v>
      </c>
      <c r="AZ441">
        <f t="shared" si="215"/>
        <v>-8.1965286219771116E-2</v>
      </c>
      <c r="BA441">
        <f t="shared" si="216"/>
        <v>2.0644469901688716</v>
      </c>
      <c r="BB441">
        <f t="shared" si="217"/>
        <v>0.3164745428872866</v>
      </c>
      <c r="BC441">
        <f t="shared" si="218"/>
        <v>-5.106118474445262E-2</v>
      </c>
      <c r="BD441">
        <f t="shared" si="219"/>
        <v>40.609043342988443</v>
      </c>
      <c r="BE441">
        <f t="shared" si="220"/>
        <v>0.97124688614765176</v>
      </c>
      <c r="BF441">
        <f t="shared" si="221"/>
        <v>85.501016955815373</v>
      </c>
      <c r="BG441">
        <f t="shared" si="222"/>
        <v>412.19417146184526</v>
      </c>
      <c r="BH441">
        <f t="shared" si="223"/>
        <v>-1.0235746575458237E-3</v>
      </c>
    </row>
    <row r="442" spans="1:60" x14ac:dyDescent="0.25">
      <c r="A442" s="1">
        <v>155</v>
      </c>
      <c r="B442" s="1" t="s">
        <v>504</v>
      </c>
      <c r="C442" s="1">
        <v>12930.999999441206</v>
      </c>
      <c r="D442" s="1">
        <v>1</v>
      </c>
      <c r="E442">
        <f t="shared" si="196"/>
        <v>-0.50318532228219492</v>
      </c>
      <c r="F442">
        <f t="shared" si="197"/>
        <v>-7.9410812499625505E-2</v>
      </c>
      <c r="G442">
        <f t="shared" si="198"/>
        <v>399.96092753092671</v>
      </c>
      <c r="H442">
        <f t="shared" si="199"/>
        <v>-0.27102039953591794</v>
      </c>
      <c r="I442">
        <f t="shared" si="200"/>
        <v>0.3312599346362779</v>
      </c>
      <c r="J442">
        <f t="shared" si="201"/>
        <v>20.338259767966658</v>
      </c>
      <c r="K442" s="1">
        <v>10.670000076293945</v>
      </c>
      <c r="L442">
        <f t="shared" si="202"/>
        <v>2</v>
      </c>
      <c r="M442" s="1">
        <v>0.5</v>
      </c>
      <c r="N442">
        <f t="shared" si="203"/>
        <v>3.6</v>
      </c>
      <c r="O442" s="1">
        <v>20.288833618164063</v>
      </c>
      <c r="P442" s="1">
        <v>20.232265472412109</v>
      </c>
      <c r="Q442" s="1">
        <v>20.053882598876953</v>
      </c>
      <c r="R442" s="1">
        <v>410.990478515625</v>
      </c>
      <c r="S442" s="1">
        <v>412.08306884765625</v>
      </c>
      <c r="T442" s="1">
        <v>20.819976806640625</v>
      </c>
      <c r="U442" s="1">
        <v>20.348186492919922</v>
      </c>
      <c r="V442" s="1">
        <v>88.441978454589844</v>
      </c>
      <c r="W442" s="1">
        <v>86.433067321777344</v>
      </c>
      <c r="X442" s="1">
        <v>600.46697998046875</v>
      </c>
      <c r="Y442" s="1">
        <v>7.1968056261539459E-2</v>
      </c>
      <c r="Z442" s="1">
        <v>7.5755849480628967E-2</v>
      </c>
      <c r="AA442" s="1">
        <v>101.4813232421875</v>
      </c>
      <c r="AB442" s="1">
        <v>1.0095908641815186</v>
      </c>
      <c r="AC442" s="1">
        <v>0.31897217035293579</v>
      </c>
      <c r="AD442" s="1">
        <v>0.10277383029460907</v>
      </c>
      <c r="AE442" s="1">
        <v>4.0667201392352581E-3</v>
      </c>
      <c r="AF442" s="1">
        <v>0.10545236617326736</v>
      </c>
      <c r="AG442" s="1">
        <v>5.5014179088175297E-3</v>
      </c>
      <c r="AH442" s="1">
        <v>1</v>
      </c>
      <c r="AI442" s="1">
        <v>0</v>
      </c>
      <c r="AJ442" s="1">
        <v>2</v>
      </c>
      <c r="AK442" s="1">
        <v>0</v>
      </c>
      <c r="AL442" s="1">
        <v>1</v>
      </c>
      <c r="AM442" s="1">
        <v>0.18999999761581421</v>
      </c>
      <c r="AN442" s="1">
        <v>111115</v>
      </c>
      <c r="AO442">
        <f t="shared" si="204"/>
        <v>0.56276192660443858</v>
      </c>
      <c r="AP442">
        <f t="shared" si="205"/>
        <v>-2.7102039953591793E-4</v>
      </c>
      <c r="AQ442">
        <f t="shared" si="206"/>
        <v>293.38226547241209</v>
      </c>
      <c r="AR442">
        <f t="shared" si="207"/>
        <v>293.43883361816404</v>
      </c>
      <c r="AS442">
        <f t="shared" si="208"/>
        <v>1.4393611220703484E-2</v>
      </c>
      <c r="AT442">
        <f t="shared" si="209"/>
        <v>0.10599429555455041</v>
      </c>
      <c r="AU442">
        <f t="shared" si="210"/>
        <v>2.3962208255165982</v>
      </c>
      <c r="AV442">
        <f t="shared" si="211"/>
        <v>23.612431814649899</v>
      </c>
      <c r="AW442">
        <f t="shared" si="212"/>
        <v>3.2642453217299767</v>
      </c>
      <c r="AX442">
        <f t="shared" si="213"/>
        <v>20.232265472412109</v>
      </c>
      <c r="AY442">
        <f t="shared" si="214"/>
        <v>2.380578241429089</v>
      </c>
      <c r="AZ442">
        <f t="shared" si="215"/>
        <v>-8.1202011871662441E-2</v>
      </c>
      <c r="BA442">
        <f t="shared" si="216"/>
        <v>2.0649608908803203</v>
      </c>
      <c r="BB442">
        <f t="shared" si="217"/>
        <v>0.31561735054876872</v>
      </c>
      <c r="BC442">
        <f t="shared" si="218"/>
        <v>-5.0587231284420664E-2</v>
      </c>
      <c r="BD442">
        <f t="shared" si="219"/>
        <v>40.5885641710111</v>
      </c>
      <c r="BE442">
        <f t="shared" si="220"/>
        <v>0.97058325800516931</v>
      </c>
      <c r="BF442">
        <f t="shared" si="221"/>
        <v>85.546213852399305</v>
      </c>
      <c r="BG442">
        <f t="shared" si="222"/>
        <v>412.27176334351208</v>
      </c>
      <c r="BH442">
        <f t="shared" si="223"/>
        <v>-1.0441073829127309E-3</v>
      </c>
    </row>
    <row r="443" spans="1:60" x14ac:dyDescent="0.25">
      <c r="A443" s="1">
        <v>156</v>
      </c>
      <c r="B443" s="1" t="s">
        <v>505</v>
      </c>
      <c r="C443" s="1">
        <v>12935.999999329448</v>
      </c>
      <c r="D443" s="1">
        <v>1</v>
      </c>
      <c r="E443">
        <f t="shared" si="196"/>
        <v>-0.64226332436306266</v>
      </c>
      <c r="F443">
        <f t="shared" si="197"/>
        <v>-7.8736224717135206E-2</v>
      </c>
      <c r="G443">
        <f t="shared" si="198"/>
        <v>397.13461196224489</v>
      </c>
      <c r="H443">
        <f t="shared" si="199"/>
        <v>-0.26793615592141662</v>
      </c>
      <c r="I443">
        <f t="shared" si="200"/>
        <v>0.330359189110637</v>
      </c>
      <c r="J443">
        <f t="shared" si="201"/>
        <v>20.334580004464893</v>
      </c>
      <c r="K443" s="1">
        <v>10.670000076293945</v>
      </c>
      <c r="L443">
        <f t="shared" si="202"/>
        <v>2</v>
      </c>
      <c r="M443" s="1">
        <v>0.5</v>
      </c>
      <c r="N443">
        <f t="shared" si="203"/>
        <v>3.6</v>
      </c>
      <c r="O443" s="1">
        <v>20.286697387695313</v>
      </c>
      <c r="P443" s="1">
        <v>20.229658126831055</v>
      </c>
      <c r="Q443" s="1">
        <v>20.054658889770508</v>
      </c>
      <c r="R443" s="1">
        <v>410.76589965820313</v>
      </c>
      <c r="S443" s="1">
        <v>412.10342407226563</v>
      </c>
      <c r="T443" s="1">
        <v>20.818157196044922</v>
      </c>
      <c r="U443" s="1">
        <v>20.351720809936523</v>
      </c>
      <c r="V443" s="1">
        <v>88.44659423828125</v>
      </c>
      <c r="W443" s="1">
        <v>86.459800720214844</v>
      </c>
      <c r="X443" s="1">
        <v>600.44537353515625</v>
      </c>
      <c r="Y443" s="1">
        <v>8.9815884828567505E-2</v>
      </c>
      <c r="Z443" s="1">
        <v>9.4543039798736572E-2</v>
      </c>
      <c r="AA443" s="1">
        <v>101.481201171875</v>
      </c>
      <c r="AB443" s="1">
        <v>1.0095908641815186</v>
      </c>
      <c r="AC443" s="1">
        <v>0.31897217035293579</v>
      </c>
      <c r="AD443" s="1">
        <v>0.10277383029460907</v>
      </c>
      <c r="AE443" s="1">
        <v>4.0667201392352581E-3</v>
      </c>
      <c r="AF443" s="1">
        <v>0.10545236617326736</v>
      </c>
      <c r="AG443" s="1">
        <v>5.5014179088175297E-3</v>
      </c>
      <c r="AH443" s="1">
        <v>1</v>
      </c>
      <c r="AI443" s="1">
        <v>0</v>
      </c>
      <c r="AJ443" s="1">
        <v>2</v>
      </c>
      <c r="AK443" s="1">
        <v>0</v>
      </c>
      <c r="AL443" s="1">
        <v>1</v>
      </c>
      <c r="AM443" s="1">
        <v>0.18999999761581421</v>
      </c>
      <c r="AN443" s="1">
        <v>111115</v>
      </c>
      <c r="AO443">
        <f t="shared" si="204"/>
        <v>0.56274167689013865</v>
      </c>
      <c r="AP443">
        <f t="shared" si="205"/>
        <v>-2.679361559214166E-4</v>
      </c>
      <c r="AQ443">
        <f t="shared" si="206"/>
        <v>293.37965812683103</v>
      </c>
      <c r="AR443">
        <f t="shared" si="207"/>
        <v>293.43669738769529</v>
      </c>
      <c r="AS443">
        <f t="shared" si="208"/>
        <v>1.7963177336351777E-2</v>
      </c>
      <c r="AT443">
        <f t="shared" si="209"/>
        <v>0.10492187763383787</v>
      </c>
      <c r="AU443">
        <f t="shared" si="210"/>
        <v>2.39567626281764</v>
      </c>
      <c r="AV443">
        <f t="shared" si="211"/>
        <v>23.607094074105124</v>
      </c>
      <c r="AW443">
        <f t="shared" si="212"/>
        <v>3.2553732641686004</v>
      </c>
      <c r="AX443">
        <f t="shared" si="213"/>
        <v>20.229658126831055</v>
      </c>
      <c r="AY443">
        <f t="shared" si="214"/>
        <v>2.3801945808552878</v>
      </c>
      <c r="AZ443">
        <f t="shared" si="215"/>
        <v>-8.049678384542977E-2</v>
      </c>
      <c r="BA443">
        <f t="shared" si="216"/>
        <v>2.065317073707003</v>
      </c>
      <c r="BB443">
        <f t="shared" si="217"/>
        <v>0.31487750714828477</v>
      </c>
      <c r="BC443">
        <f t="shared" si="218"/>
        <v>-5.0149295959214649E-2</v>
      </c>
      <c r="BD443">
        <f t="shared" si="219"/>
        <v>40.301697448855094</v>
      </c>
      <c r="BE443">
        <f t="shared" si="220"/>
        <v>0.96367704989659142</v>
      </c>
      <c r="BF443">
        <f t="shared" si="221"/>
        <v>85.585014682317251</v>
      </c>
      <c r="BG443">
        <f t="shared" si="222"/>
        <v>412.3442728189018</v>
      </c>
      <c r="BH443">
        <f t="shared" si="223"/>
        <v>-1.3330636477560135E-3</v>
      </c>
    </row>
    <row r="444" spans="1:60" x14ac:dyDescent="0.25">
      <c r="A444" s="1" t="s">
        <v>9</v>
      </c>
      <c r="B444" s="1" t="s">
        <v>506</v>
      </c>
    </row>
    <row r="445" spans="1:60" x14ac:dyDescent="0.25">
      <c r="A445" s="1" t="s">
        <v>9</v>
      </c>
      <c r="B445" s="1" t="s">
        <v>507</v>
      </c>
    </row>
    <row r="446" spans="1:60" x14ac:dyDescent="0.25">
      <c r="A446" s="1" t="s">
        <v>9</v>
      </c>
      <c r="B446" s="1" t="s">
        <v>508</v>
      </c>
    </row>
    <row r="447" spans="1:60" x14ac:dyDescent="0.25">
      <c r="A447" s="1" t="s">
        <v>9</v>
      </c>
      <c r="B447" s="1" t="s">
        <v>509</v>
      </c>
    </row>
    <row r="448" spans="1:60" x14ac:dyDescent="0.25">
      <c r="A448" s="1" t="s">
        <v>9</v>
      </c>
      <c r="B448" s="1" t="s">
        <v>510</v>
      </c>
    </row>
    <row r="449" spans="1:60" x14ac:dyDescent="0.25">
      <c r="A449" s="1" t="s">
        <v>9</v>
      </c>
      <c r="B449" s="1" t="s">
        <v>511</v>
      </c>
    </row>
    <row r="450" spans="1:60" x14ac:dyDescent="0.25">
      <c r="A450" s="1" t="s">
        <v>9</v>
      </c>
      <c r="B450" s="1" t="s">
        <v>512</v>
      </c>
    </row>
    <row r="451" spans="1:60" x14ac:dyDescent="0.25">
      <c r="A451" s="1" t="s">
        <v>9</v>
      </c>
      <c r="B451" s="1" t="s">
        <v>513</v>
      </c>
    </row>
    <row r="452" spans="1:60" x14ac:dyDescent="0.25">
      <c r="A452" s="1" t="s">
        <v>9</v>
      </c>
      <c r="B452" s="1" t="s">
        <v>514</v>
      </c>
    </row>
    <row r="453" spans="1:60" x14ac:dyDescent="0.25">
      <c r="A453" s="1">
        <v>157</v>
      </c>
      <c r="B453" s="1" t="s">
        <v>515</v>
      </c>
      <c r="C453" s="1">
        <v>13211.499999899417</v>
      </c>
      <c r="D453" s="1">
        <v>1</v>
      </c>
      <c r="E453">
        <f>(R453-S453*(1000-T453)/(1000-U453))*AO453</f>
        <v>-1.1197550192658425</v>
      </c>
      <c r="F453">
        <f>IF(AZ453&lt;&gt;0,1/(1/AZ453-1/N453),0)</f>
        <v>-0.16202847747038709</v>
      </c>
      <c r="G453">
        <f>((BC453-AP453/2)*S453-E453)/(BC453+AP453/2)</f>
        <v>398.16359045201284</v>
      </c>
      <c r="H453">
        <f>AP453*1000</f>
        <v>-0.59877785459165744</v>
      </c>
      <c r="I453">
        <f>(AU453-BA453)</f>
        <v>0.35026078939835825</v>
      </c>
      <c r="J453">
        <f>(P453+AT453*D453)</f>
        <v>20.470678079212423</v>
      </c>
      <c r="K453" s="1">
        <v>4.5999999046325684</v>
      </c>
      <c r="L453">
        <f>(K453*AI453+AJ453)</f>
        <v>2</v>
      </c>
      <c r="M453" s="1">
        <v>0.5</v>
      </c>
      <c r="N453">
        <f>L453*(M453+1)*(M453+1)/(M453*M453+1)</f>
        <v>3.6</v>
      </c>
      <c r="O453" s="1">
        <v>20.286773681640625</v>
      </c>
      <c r="P453" s="1">
        <v>20.243919372558594</v>
      </c>
      <c r="Q453" s="1">
        <v>20.033428192138672</v>
      </c>
      <c r="R453" s="1">
        <v>410.04873657226563</v>
      </c>
      <c r="S453" s="1">
        <v>411.09512329101563</v>
      </c>
      <c r="T453" s="1">
        <v>20.802848815917969</v>
      </c>
      <c r="U453" s="1">
        <v>20.353477478027344</v>
      </c>
      <c r="V453" s="1">
        <v>88.382926940917969</v>
      </c>
      <c r="W453" s="1">
        <v>86.473991394042969</v>
      </c>
      <c r="X453" s="1">
        <v>600.46484375</v>
      </c>
      <c r="Y453" s="1">
        <v>0.22631488740444183</v>
      </c>
      <c r="Z453" s="1">
        <v>0.23822620511054993</v>
      </c>
      <c r="AA453" s="1">
        <v>101.48775482177734</v>
      </c>
      <c r="AB453" s="1">
        <v>1.0928993225097656</v>
      </c>
      <c r="AC453" s="1">
        <v>0.33248287439346313</v>
      </c>
      <c r="AD453" s="1">
        <v>2.3696759715676308E-2</v>
      </c>
      <c r="AE453" s="1">
        <v>2.8504687361419201E-3</v>
      </c>
      <c r="AF453" s="1">
        <v>1.4062767848372459E-2</v>
      </c>
      <c r="AG453" s="1">
        <v>2.3695200216025114E-3</v>
      </c>
      <c r="AH453" s="1">
        <v>0.66666668653488159</v>
      </c>
      <c r="AI453" s="1">
        <v>0</v>
      </c>
      <c r="AJ453" s="1">
        <v>2</v>
      </c>
      <c r="AK453" s="1">
        <v>0</v>
      </c>
      <c r="AL453" s="1">
        <v>1</v>
      </c>
      <c r="AM453" s="1">
        <v>0.18999999761581421</v>
      </c>
      <c r="AN453" s="1">
        <v>111115</v>
      </c>
      <c r="AO453">
        <f>X453*0.000001/(K453*0.0001)</f>
        <v>1.3053583830410165</v>
      </c>
      <c r="AP453">
        <f>(U453-T453)/(1000-U453)*AO453</f>
        <v>-5.9877785459165741E-4</v>
      </c>
      <c r="AQ453">
        <f>(P453+273.15)</f>
        <v>293.39391937255857</v>
      </c>
      <c r="AR453">
        <f>(O453+273.15)</f>
        <v>293.4367736816406</v>
      </c>
      <c r="AS453">
        <f>(Y453*AK453+Z453*AL453)*AM453</f>
        <v>4.5262978403028953E-2</v>
      </c>
      <c r="AT453">
        <f>((AS453+0.00000010773*(AR453^4-AQ453^4))-AP453*44100)/(L453*0.92*2*29.3+0.00000043092*AQ453^3)</f>
        <v>0.22675870665382958</v>
      </c>
      <c r="AU453">
        <f>0.61365*EXP(17.502*J453/(240.97+J453))</f>
        <v>2.4158895214589644</v>
      </c>
      <c r="AV453">
        <f>AU453*1000/AA453</f>
        <v>23.804739061392265</v>
      </c>
      <c r="AW453">
        <f>(AV453-U453)</f>
        <v>3.4512615833649214</v>
      </c>
      <c r="AX453">
        <f>IF(D453,P453,(O453+P453)/2)</f>
        <v>20.243919372558594</v>
      </c>
      <c r="AY453">
        <f>0.61365*EXP(17.502*AX453/(240.97+AX453))</f>
        <v>2.3822937290476696</v>
      </c>
      <c r="AZ453">
        <f>IF(AW453&lt;&gt;0,(1000-(AV453+U453)/2)/AW453*AP453,0)</f>
        <v>-0.16966473255258596</v>
      </c>
      <c r="BA453">
        <f>U453*AA453/1000</f>
        <v>2.0656287320606062</v>
      </c>
      <c r="BB453">
        <f>(AY453-BA453)</f>
        <v>0.31666499698706341</v>
      </c>
      <c r="BC453">
        <f>1/(1.6/F453+1.37/N453)</f>
        <v>-0.10532688850080726</v>
      </c>
      <c r="BD453">
        <f>G453*AA453*0.001</f>
        <v>40.408728846752446</v>
      </c>
      <c r="BE453">
        <f>G453/S453</f>
        <v>0.96854369680798058</v>
      </c>
      <c r="BF453">
        <f>(1-AP453*AA453/AU453/F453)*100</f>
        <v>84.475738361840783</v>
      </c>
      <c r="BG453">
        <f>(S453-E453/(N453/1.35))</f>
        <v>411.51503142324032</v>
      </c>
      <c r="BH453">
        <f>E453*BF453/100/BG453</f>
        <v>-2.2986312725858113E-3</v>
      </c>
    </row>
    <row r="454" spans="1:60" x14ac:dyDescent="0.25">
      <c r="A454" s="1">
        <v>158</v>
      </c>
      <c r="B454" s="1" t="s">
        <v>516</v>
      </c>
      <c r="C454" s="1">
        <v>13216.999999776483</v>
      </c>
      <c r="D454" s="1">
        <v>1</v>
      </c>
      <c r="E454">
        <f>(R454-S454*(1000-T454)/(1000-U454))*AO454</f>
        <v>-1.18857270205235</v>
      </c>
      <c r="F454">
        <f>IF(AZ454&lt;&gt;0,1/(1/AZ454-1/N454),0)</f>
        <v>-0.16205092077984673</v>
      </c>
      <c r="G454">
        <f>((BC454-AP454/2)*S454-E454)/(BC454+AP454/2)</f>
        <v>397.45465024733505</v>
      </c>
      <c r="H454">
        <f>AP454*1000</f>
        <v>-0.59534056664322377</v>
      </c>
      <c r="I454">
        <f>(AU454-BA454)</f>
        <v>0.34820094833270154</v>
      </c>
      <c r="J454">
        <f>(P454+AT454*D454)</f>
        <v>20.460748687408412</v>
      </c>
      <c r="K454" s="1">
        <v>4.5999999046325684</v>
      </c>
      <c r="L454">
        <f>(K454*AI454+AJ454)</f>
        <v>2</v>
      </c>
      <c r="M454" s="1">
        <v>0.5</v>
      </c>
      <c r="N454">
        <f>L454*(M454+1)*(M454+1)/(M454*M454+1)</f>
        <v>3.6</v>
      </c>
      <c r="O454" s="1">
        <v>20.28059196472168</v>
      </c>
      <c r="P454" s="1">
        <v>20.235023498535156</v>
      </c>
      <c r="Q454" s="1">
        <v>20.017578125</v>
      </c>
      <c r="R454" s="1">
        <v>409.92422485351563</v>
      </c>
      <c r="S454" s="1">
        <v>411.02218627929688</v>
      </c>
      <c r="T454" s="1">
        <v>20.805984497070313</v>
      </c>
      <c r="U454" s="1">
        <v>20.359207153320313</v>
      </c>
      <c r="V454" s="1">
        <v>88.428123474121094</v>
      </c>
      <c r="W454" s="1">
        <v>86.527175903320313</v>
      </c>
      <c r="X454" s="1">
        <v>600.48065185546875</v>
      </c>
      <c r="Y454" s="1">
        <v>0.22215798497200012</v>
      </c>
      <c r="Z454" s="1">
        <v>0.23385050892829895</v>
      </c>
      <c r="AA454" s="1">
        <v>101.48768615722656</v>
      </c>
      <c r="AB454" s="1">
        <v>1.0928993225097656</v>
      </c>
      <c r="AC454" s="1">
        <v>0.33248287439346313</v>
      </c>
      <c r="AD454" s="1">
        <v>2.3696759715676308E-2</v>
      </c>
      <c r="AE454" s="1">
        <v>2.8504687361419201E-3</v>
      </c>
      <c r="AF454" s="1">
        <v>1.4062767848372459E-2</v>
      </c>
      <c r="AG454" s="1">
        <v>2.3695200216025114E-3</v>
      </c>
      <c r="AH454" s="1">
        <v>1</v>
      </c>
      <c r="AI454" s="1">
        <v>0</v>
      </c>
      <c r="AJ454" s="1">
        <v>2</v>
      </c>
      <c r="AK454" s="1">
        <v>0</v>
      </c>
      <c r="AL454" s="1">
        <v>1</v>
      </c>
      <c r="AM454" s="1">
        <v>0.18999999761581421</v>
      </c>
      <c r="AN454" s="1">
        <v>111115</v>
      </c>
      <c r="AO454">
        <f>X454*0.000001/(K454*0.0001)</f>
        <v>1.3053927484884</v>
      </c>
      <c r="AP454">
        <f>(U454-T454)/(1000-U454)*AO454</f>
        <v>-5.9534056664322375E-4</v>
      </c>
      <c r="AQ454">
        <f>(P454+273.15)</f>
        <v>293.38502349853513</v>
      </c>
      <c r="AR454">
        <f>(O454+273.15)</f>
        <v>293.43059196472166</v>
      </c>
      <c r="AS454">
        <f>(Y454*AK454+Z454*AL454)*AM454</f>
        <v>4.443159613883374E-2</v>
      </c>
      <c r="AT454">
        <f>((AS454+0.00000010773*(AR454^4-AQ454^4))-AP454*44100)/(L454*0.92*2*29.3+0.00000043092*AQ454^3)</f>
        <v>0.22572518887325715</v>
      </c>
      <c r="AU454">
        <f>0.61365*EXP(17.502*J454/(240.97+J454))</f>
        <v>2.4144097743188353</v>
      </c>
      <c r="AV454">
        <f>AU454*1000/AA454</f>
        <v>23.790174608753894</v>
      </c>
      <c r="AW454">
        <f>(AV454-U454)</f>
        <v>3.4309674554335814</v>
      </c>
      <c r="AX454">
        <f>IF(D454,P454,(O454+P454)/2)</f>
        <v>20.235023498535156</v>
      </c>
      <c r="AY454">
        <f>0.61365*EXP(17.502*AX454/(240.97+AX454))</f>
        <v>2.3809841330155868</v>
      </c>
      <c r="AZ454">
        <f>IF(AW454&lt;&gt;0,(1000-(AV454+U454)/2)/AW454*AP454,0)</f>
        <v>-0.16968934133828995</v>
      </c>
      <c r="BA454">
        <f>U454*AA454/1000</f>
        <v>2.0662088259861338</v>
      </c>
      <c r="BB454">
        <f>(AY454-BA454)</f>
        <v>0.314775307029453</v>
      </c>
      <c r="BC454">
        <f>1/(1.6/F454+1.37/N454)</f>
        <v>-0.1053420626761761</v>
      </c>
      <c r="BD454">
        <f>G454*AA454*0.001</f>
        <v>40.336752806031797</v>
      </c>
      <c r="BE454">
        <f>G454/S454</f>
        <v>0.96699074530555285</v>
      </c>
      <c r="BF454">
        <f>(1-AP454*AA454/AU454/F454)*100</f>
        <v>84.557545021101504</v>
      </c>
      <c r="BG454">
        <f>(S454-E454/(N454/1.35))</f>
        <v>411.4679010425665</v>
      </c>
      <c r="BH454">
        <f>E454*BF454/100/BG454</f>
        <v>-2.4425426505929751E-3</v>
      </c>
    </row>
    <row r="455" spans="1:60" x14ac:dyDescent="0.25">
      <c r="A455" s="1">
        <v>159</v>
      </c>
      <c r="B455" s="1" t="s">
        <v>517</v>
      </c>
      <c r="C455" s="1">
        <v>13221.999999664724</v>
      </c>
      <c r="D455" s="1">
        <v>1</v>
      </c>
      <c r="E455">
        <f>(R455-S455*(1000-T455)/(1000-U455))*AO455</f>
        <v>-1.2094581492535086</v>
      </c>
      <c r="F455">
        <f>IF(AZ455&lt;&gt;0,1/(1/AZ455-1/N455),0)</f>
        <v>-0.16174298503556861</v>
      </c>
      <c r="G455">
        <f>((BC455-AP455/2)*S455-E455)/(BC455+AP455/2)</f>
        <v>397.18161385037746</v>
      </c>
      <c r="H455">
        <f>AP455*1000</f>
        <v>-0.59162537227072975</v>
      </c>
      <c r="I455">
        <f>(AU455-BA455)</f>
        <v>0.3467174645729707</v>
      </c>
      <c r="J455">
        <f>(P455+AT455*D455)</f>
        <v>20.454220283461598</v>
      </c>
      <c r="K455" s="1">
        <v>4.5999999046325684</v>
      </c>
      <c r="L455">
        <f>(K455*AI455+AJ455)</f>
        <v>2</v>
      </c>
      <c r="M455" s="1">
        <v>0.5</v>
      </c>
      <c r="N455">
        <f>L455*(M455+1)*(M455+1)/(M455*M455+1)</f>
        <v>3.6</v>
      </c>
      <c r="O455" s="1">
        <v>20.275917053222656</v>
      </c>
      <c r="P455" s="1">
        <v>20.229814529418945</v>
      </c>
      <c r="Q455" s="1">
        <v>20.02446174621582</v>
      </c>
      <c r="R455" s="1">
        <v>409.8466796875</v>
      </c>
      <c r="S455" s="1">
        <v>410.95944213867188</v>
      </c>
      <c r="T455" s="1">
        <v>20.808298110961914</v>
      </c>
      <c r="U455" s="1">
        <v>20.364311218261719</v>
      </c>
      <c r="V455" s="1">
        <v>88.460960388183594</v>
      </c>
      <c r="W455" s="1">
        <v>86.572586059570313</v>
      </c>
      <c r="X455" s="1">
        <v>600.480712890625</v>
      </c>
      <c r="Y455" s="1">
        <v>0.22864536941051483</v>
      </c>
      <c r="Z455" s="1">
        <v>0.24067933857440948</v>
      </c>
      <c r="AA455" s="1">
        <v>101.48734283447266</v>
      </c>
      <c r="AB455" s="1">
        <v>1.0928993225097656</v>
      </c>
      <c r="AC455" s="1">
        <v>0.33248287439346313</v>
      </c>
      <c r="AD455" s="1">
        <v>2.3696759715676308E-2</v>
      </c>
      <c r="AE455" s="1">
        <v>2.8504687361419201E-3</v>
      </c>
      <c r="AF455" s="1">
        <v>1.4062767848372459E-2</v>
      </c>
      <c r="AG455" s="1">
        <v>2.3695200216025114E-3</v>
      </c>
      <c r="AH455" s="1">
        <v>1</v>
      </c>
      <c r="AI455" s="1">
        <v>0</v>
      </c>
      <c r="AJ455" s="1">
        <v>2</v>
      </c>
      <c r="AK455" s="1">
        <v>0</v>
      </c>
      <c r="AL455" s="1">
        <v>1</v>
      </c>
      <c r="AM455" s="1">
        <v>0.18999999761581421</v>
      </c>
      <c r="AN455" s="1">
        <v>111115</v>
      </c>
      <c r="AO455">
        <f>X455*0.000001/(K455*0.0001)</f>
        <v>1.3053928811735249</v>
      </c>
      <c r="AP455">
        <f>(U455-T455)/(1000-U455)*AO455</f>
        <v>-5.9162537227072979E-4</v>
      </c>
      <c r="AQ455">
        <f>(P455+273.15)</f>
        <v>293.37981452941892</v>
      </c>
      <c r="AR455">
        <f>(O455+273.15)</f>
        <v>293.42591705322263</v>
      </c>
      <c r="AS455">
        <f>(Y455*AK455+Z455*AL455)*AM455</f>
        <v>4.5729073755313543E-2</v>
      </c>
      <c r="AT455">
        <f>((AS455+0.00000010773*(AR455^4-AQ455^4))-AP455*44100)/(L455*0.92*2*29.3+0.00000043092*AQ455^3)</f>
        <v>0.22440575404265251</v>
      </c>
      <c r="AU455">
        <f>0.61365*EXP(17.502*J455/(240.97+J455))</f>
        <v>2.4134372987685953</v>
      </c>
      <c r="AV455">
        <f>AU455*1000/AA455</f>
        <v>23.78067285400256</v>
      </c>
      <c r="AW455">
        <f>(AV455-U455)</f>
        <v>3.4163616357408415</v>
      </c>
      <c r="AX455">
        <f>IF(D455,P455,(O455+P455)/2)</f>
        <v>20.229814529418945</v>
      </c>
      <c r="AY455">
        <f>0.61365*EXP(17.502*AX455/(240.97+AX455))</f>
        <v>2.380217593349117</v>
      </c>
      <c r="AZ455">
        <f>IF(AW455&lt;&gt;0,(1000-(AV455+U455)/2)/AW455*AP455,0)</f>
        <v>-0.16935172198989043</v>
      </c>
      <c r="BA455">
        <f>U455*AA455/1000</f>
        <v>2.0667198341956245</v>
      </c>
      <c r="BB455">
        <f>(AY455-BA455)</f>
        <v>0.31349775915349243</v>
      </c>
      <c r="BC455">
        <f>1/(1.6/F455+1.37/N455)</f>
        <v>-0.1051338785396644</v>
      </c>
      <c r="BD455">
        <f>G455*AA455*0.001</f>
        <v>40.308906612382387</v>
      </c>
      <c r="BE455">
        <f>G455/S455</f>
        <v>0.9664739950575334</v>
      </c>
      <c r="BF455">
        <f>(1-AP455*AA455/AU455/F455)*100</f>
        <v>84.618552823232491</v>
      </c>
      <c r="BG455">
        <f>(S455-E455/(N455/1.35))</f>
        <v>411.41298894464194</v>
      </c>
      <c r="BH455">
        <f>E455*BF455/100/BG455</f>
        <v>-2.4875879235759331E-3</v>
      </c>
    </row>
    <row r="456" spans="1:60" x14ac:dyDescent="0.25">
      <c r="A456" s="1">
        <v>160</v>
      </c>
      <c r="B456" s="1" t="s">
        <v>518</v>
      </c>
      <c r="C456" s="1">
        <v>13226.999999552965</v>
      </c>
      <c r="D456" s="1">
        <v>1</v>
      </c>
      <c r="E456">
        <f>(R456-S456*(1000-T456)/(1000-U456))*AO456</f>
        <v>-1.2116743788313751</v>
      </c>
      <c r="F456">
        <f>IF(AZ456&lt;&gt;0,1/(1/AZ456-1/N456),0)</f>
        <v>-0.16156917654977213</v>
      </c>
      <c r="G456">
        <f>((BC456-AP456/2)*S456-E456)/(BC456+AP456/2)</f>
        <v>397.08699395604236</v>
      </c>
      <c r="H456">
        <f>AP456*1000</f>
        <v>-0.58947378005587558</v>
      </c>
      <c r="I456">
        <f>(AU456-BA456)</f>
        <v>0.34584521131332435</v>
      </c>
      <c r="J456">
        <f>(P456+AT456*D456)</f>
        <v>20.451109612463338</v>
      </c>
      <c r="K456" s="1">
        <v>4.5999999046325684</v>
      </c>
      <c r="L456">
        <f>(K456*AI456+AJ456)</f>
        <v>2</v>
      </c>
      <c r="M456" s="1">
        <v>0.5</v>
      </c>
      <c r="N456">
        <f>L456*(M456+1)*(M456+1)/(M456*M456+1)</f>
        <v>3.6</v>
      </c>
      <c r="O456" s="1">
        <v>20.276163101196289</v>
      </c>
      <c r="P456" s="1">
        <v>20.227462768554688</v>
      </c>
      <c r="Q456" s="1">
        <v>20.053739547729492</v>
      </c>
      <c r="R456" s="1">
        <v>409.77883911132813</v>
      </c>
      <c r="S456" s="1">
        <v>410.89260864257813</v>
      </c>
      <c r="T456" s="1">
        <v>20.810749053955078</v>
      </c>
      <c r="U456" s="1">
        <v>20.368371963500977</v>
      </c>
      <c r="V456" s="1">
        <v>88.476783752441406</v>
      </c>
      <c r="W456" s="1">
        <v>86.593757629394531</v>
      </c>
      <c r="X456" s="1">
        <v>600.47161865234375</v>
      </c>
      <c r="Y456" s="1">
        <v>0.11100032925605774</v>
      </c>
      <c r="Z456" s="1">
        <v>0.11684244871139526</v>
      </c>
      <c r="AA456" s="1">
        <v>101.48719024658203</v>
      </c>
      <c r="AB456" s="1">
        <v>1.0928993225097656</v>
      </c>
      <c r="AC456" s="1">
        <v>0.33248287439346313</v>
      </c>
      <c r="AD456" s="1">
        <v>2.3696759715676308E-2</v>
      </c>
      <c r="AE456" s="1">
        <v>2.8504687361419201E-3</v>
      </c>
      <c r="AF456" s="1">
        <v>1.4062767848372459E-2</v>
      </c>
      <c r="AG456" s="1">
        <v>2.3695200216025114E-3</v>
      </c>
      <c r="AH456" s="1">
        <v>1</v>
      </c>
      <c r="AI456" s="1">
        <v>0</v>
      </c>
      <c r="AJ456" s="1">
        <v>2</v>
      </c>
      <c r="AK456" s="1">
        <v>0</v>
      </c>
      <c r="AL456" s="1">
        <v>1</v>
      </c>
      <c r="AM456" s="1">
        <v>0.18999999761581421</v>
      </c>
      <c r="AN456" s="1">
        <v>111115</v>
      </c>
      <c r="AO456">
        <f>X456*0.000001/(K456*0.0001)</f>
        <v>1.3053731110898952</v>
      </c>
      <c r="AP456">
        <f>(U456-T456)/(1000-U456)*AO456</f>
        <v>-5.8947378005587555E-4</v>
      </c>
      <c r="AQ456">
        <f>(P456+273.15)</f>
        <v>293.37746276855466</v>
      </c>
      <c r="AR456">
        <f>(O456+273.15)</f>
        <v>293.42616310119627</v>
      </c>
      <c r="AS456">
        <f>(Y456*AK456+Z456*AL456)*AM456</f>
        <v>2.2200064976590994E-2</v>
      </c>
      <c r="AT456">
        <f>((AS456+0.00000010773*(AR456^4-AQ456^4))-AP456*44100)/(L456*0.92*2*29.3+0.00000043092*AQ456^3)</f>
        <v>0.22364684390865172</v>
      </c>
      <c r="AU456">
        <f>0.61365*EXP(17.502*J456/(240.97+J456))</f>
        <v>2.4129740517862954</v>
      </c>
      <c r="AV456">
        <f>AU456*1000/AA456</f>
        <v>23.776144022940489</v>
      </c>
      <c r="AW456">
        <f>(AV456-U456)</f>
        <v>3.4077720594395124</v>
      </c>
      <c r="AX456">
        <f>IF(D456,P456,(O456+P456)/2)</f>
        <v>20.227462768554688</v>
      </c>
      <c r="AY456">
        <f>0.61365*EXP(17.502*AX456/(240.97+AX456))</f>
        <v>2.3798715845918728</v>
      </c>
      <c r="AZ456">
        <f>IF(AW456&lt;&gt;0,(1000-(AV456+U456)/2)/AW456*AP456,0)</f>
        <v>-0.16916118585615023</v>
      </c>
      <c r="BA456">
        <f>U456*AA456/1000</f>
        <v>2.0671288404729711</v>
      </c>
      <c r="BB456">
        <f>(AY456-BA456)</f>
        <v>0.31274274411890168</v>
      </c>
      <c r="BC456">
        <f>1/(1.6/F456+1.37/N456)</f>
        <v>-0.10501638695749435</v>
      </c>
      <c r="BD456">
        <f>G456*AA456*0.001</f>
        <v>40.29924330006024</v>
      </c>
      <c r="BE456">
        <f>G456/S456</f>
        <v>0.96640091742671186</v>
      </c>
      <c r="BF456">
        <f>(1-AP456*AA456/AU456/F456)*100</f>
        <v>84.655082496083423</v>
      </c>
      <c r="BG456">
        <f>(S456-E456/(N456/1.35))</f>
        <v>411.34698653463988</v>
      </c>
      <c r="BH456">
        <f>E456*BF456/100/BG456</f>
        <v>-2.4936221208885123E-3</v>
      </c>
    </row>
    <row r="457" spans="1:60" x14ac:dyDescent="0.25">
      <c r="A457" s="1">
        <v>161</v>
      </c>
      <c r="B457" s="1" t="s">
        <v>519</v>
      </c>
      <c r="C457" s="1">
        <v>13232.499999430031</v>
      </c>
      <c r="D457" s="1">
        <v>1</v>
      </c>
      <c r="E457">
        <f>(R457-S457*(1000-T457)/(1000-U457))*AO457</f>
        <v>-1.113429960779017</v>
      </c>
      <c r="F457">
        <f>IF(AZ457&lt;&gt;0,1/(1/AZ457-1/N457),0)</f>
        <v>-0.16046443826875761</v>
      </c>
      <c r="G457">
        <f>((BC457-AP457/2)*S457-E457)/(BC457+AP457/2)</f>
        <v>397.89455789518473</v>
      </c>
      <c r="H457">
        <f>AP457*1000</f>
        <v>-0.58450306729767165</v>
      </c>
      <c r="I457">
        <f>(AU457-BA457)</f>
        <v>0.34540135564650187</v>
      </c>
      <c r="J457">
        <f>(P457+AT457*D457)</f>
        <v>20.450218253845083</v>
      </c>
      <c r="K457" s="1">
        <v>4.5999999046325684</v>
      </c>
      <c r="L457">
        <f>(K457*AI457+AJ457)</f>
        <v>2</v>
      </c>
      <c r="M457" s="1">
        <v>0.5</v>
      </c>
      <c r="N457">
        <f>L457*(M457+1)*(M457+1)/(M457*M457+1)</f>
        <v>3.6</v>
      </c>
      <c r="O457" s="1">
        <v>20.281499862670898</v>
      </c>
      <c r="P457" s="1">
        <v>20.227996826171875</v>
      </c>
      <c r="Q457" s="1">
        <v>20.065895080566406</v>
      </c>
      <c r="R457" s="1">
        <v>409.802734375</v>
      </c>
      <c r="S457" s="1">
        <v>410.83966064453125</v>
      </c>
      <c r="T457" s="1">
        <v>20.810033798217773</v>
      </c>
      <c r="U457" s="1">
        <v>20.37138557434082</v>
      </c>
      <c r="V457" s="1">
        <v>88.451103210449219</v>
      </c>
      <c r="W457" s="1">
        <v>86.584190368652344</v>
      </c>
      <c r="X457" s="1">
        <v>600.4677734375</v>
      </c>
      <c r="Y457" s="1">
        <v>9.9638462066650391E-2</v>
      </c>
      <c r="Z457" s="1">
        <v>0.10488259792327881</v>
      </c>
      <c r="AA457" s="1">
        <v>101.48744964599609</v>
      </c>
      <c r="AB457" s="1">
        <v>1.0928993225097656</v>
      </c>
      <c r="AC457" s="1">
        <v>0.33248287439346313</v>
      </c>
      <c r="AD457" s="1">
        <v>2.3696759715676308E-2</v>
      </c>
      <c r="AE457" s="1">
        <v>2.8504687361419201E-3</v>
      </c>
      <c r="AF457" s="1">
        <v>1.4062767848372459E-2</v>
      </c>
      <c r="AG457" s="1">
        <v>2.3695200216025114E-3</v>
      </c>
      <c r="AH457" s="1">
        <v>1</v>
      </c>
      <c r="AI457" s="1">
        <v>0</v>
      </c>
      <c r="AJ457" s="1">
        <v>2</v>
      </c>
      <c r="AK457" s="1">
        <v>0</v>
      </c>
      <c r="AL457" s="1">
        <v>1</v>
      </c>
      <c r="AM457" s="1">
        <v>0.18999999761581421</v>
      </c>
      <c r="AN457" s="1">
        <v>111115</v>
      </c>
      <c r="AO457">
        <f>X457*0.000001/(K457*0.0001)</f>
        <v>1.305364751927018</v>
      </c>
      <c r="AP457">
        <f>(U457-T457)/(1000-U457)*AO457</f>
        <v>-5.8450306729767166E-4</v>
      </c>
      <c r="AQ457">
        <f>(P457+273.15)</f>
        <v>293.37799682617185</v>
      </c>
      <c r="AR457">
        <f>(O457+273.15)</f>
        <v>293.43149986267088</v>
      </c>
      <c r="AS457">
        <f>(Y457*AK457+Z457*AL457)*AM457</f>
        <v>1.9927693355363374E-2</v>
      </c>
      <c r="AT457">
        <f>((AS457+0.00000010773*(AR457^4-AQ457^4))-AP457*44100)/(L457*0.92*2*29.3+0.00000043092*AQ457^3)</f>
        <v>0.22222142767320885</v>
      </c>
      <c r="AU457">
        <f>0.61365*EXP(17.502*J457/(240.97+J457))</f>
        <v>2.4128413233415871</v>
      </c>
      <c r="AV457">
        <f>AU457*1000/AA457</f>
        <v>23.774775420586</v>
      </c>
      <c r="AW457">
        <f>(AV457-U457)</f>
        <v>3.4033898462451795</v>
      </c>
      <c r="AX457">
        <f>IF(D457,P457,(O457+P457)/2)</f>
        <v>20.227996826171875</v>
      </c>
      <c r="AY457">
        <f>0.61365*EXP(17.502*AX457/(240.97+AX457))</f>
        <v>2.3799501553000479</v>
      </c>
      <c r="AZ457">
        <f>IF(AW457&lt;&gt;0,(1000-(AV457+U457)/2)/AW457*AP457,0)</f>
        <v>-0.16795057570992644</v>
      </c>
      <c r="BA457">
        <f>U457*AA457/1000</f>
        <v>2.0674399676950852</v>
      </c>
      <c r="BB457">
        <f>(AY457-BA457)</f>
        <v>0.31251018760496274</v>
      </c>
      <c r="BC457">
        <f>1/(1.6/F457+1.37/N457)</f>
        <v>-0.10426983876429116</v>
      </c>
      <c r="BD457">
        <f>G457*AA457*0.001</f>
        <v>40.381303908803439</v>
      </c>
      <c r="BE457">
        <f>G457/S457</f>
        <v>0.96849110738472022</v>
      </c>
      <c r="BF457">
        <f>(1-AP457*AA457/AU457/F457)*100</f>
        <v>84.678842708811359</v>
      </c>
      <c r="BG457">
        <f>(S457-E457/(N457/1.35))</f>
        <v>411.25719687982337</v>
      </c>
      <c r="BH457">
        <f>E457*BF457/100/BG457</f>
        <v>-2.2925789805360126E-3</v>
      </c>
    </row>
    <row r="458" spans="1:60" x14ac:dyDescent="0.25">
      <c r="A458" s="1" t="s">
        <v>9</v>
      </c>
      <c r="B458" s="1" t="s">
        <v>520</v>
      </c>
    </row>
    <row r="459" spans="1:60" x14ac:dyDescent="0.25">
      <c r="A459" s="1" t="s">
        <v>9</v>
      </c>
      <c r="B459" s="1" t="s">
        <v>521</v>
      </c>
    </row>
    <row r="460" spans="1:60" x14ac:dyDescent="0.25">
      <c r="A460" s="1" t="s">
        <v>9</v>
      </c>
      <c r="B460" s="1" t="s">
        <v>522</v>
      </c>
    </row>
    <row r="461" spans="1:60" x14ac:dyDescent="0.25">
      <c r="A461" s="1" t="s">
        <v>9</v>
      </c>
      <c r="B461" s="1" t="s">
        <v>523</v>
      </c>
    </row>
    <row r="462" spans="1:60" x14ac:dyDescent="0.25">
      <c r="A462" s="1" t="s">
        <v>9</v>
      </c>
      <c r="B462" s="1" t="s">
        <v>524</v>
      </c>
    </row>
    <row r="463" spans="1:60" x14ac:dyDescent="0.25">
      <c r="A463" s="1" t="s">
        <v>9</v>
      </c>
      <c r="B463" s="1" t="s">
        <v>525</v>
      </c>
    </row>
    <row r="464" spans="1:60" x14ac:dyDescent="0.25">
      <c r="A464" s="1" t="s">
        <v>9</v>
      </c>
      <c r="B464" s="1" t="s">
        <v>526</v>
      </c>
    </row>
    <row r="465" spans="1:60" x14ac:dyDescent="0.25">
      <c r="A465" s="1" t="s">
        <v>9</v>
      </c>
      <c r="B465" s="1" t="s">
        <v>527</v>
      </c>
    </row>
    <row r="466" spans="1:60" x14ac:dyDescent="0.25">
      <c r="A466" s="1" t="s">
        <v>9</v>
      </c>
      <c r="B466" s="1" t="s">
        <v>528</v>
      </c>
    </row>
    <row r="467" spans="1:60" x14ac:dyDescent="0.25">
      <c r="A467" s="1">
        <v>162</v>
      </c>
      <c r="B467" s="1" t="s">
        <v>529</v>
      </c>
      <c r="C467" s="1">
        <v>13512.499999899417</v>
      </c>
      <c r="D467" s="1">
        <v>1</v>
      </c>
      <c r="E467">
        <f>(R467-S467*(1000-T467)/(1000-U467))*AO467</f>
        <v>-1.1824403999357775</v>
      </c>
      <c r="F467">
        <f>IF(AZ467&lt;&gt;0,1/(1/AZ467-1/N467),0)</f>
        <v>-8.984887878418886E-2</v>
      </c>
      <c r="G467">
        <f>((BC467-AP467/2)*S467-E467)/(BC467+AP467/2)</f>
        <v>389.71182284083091</v>
      </c>
      <c r="H467">
        <f>AP467*1000</f>
        <v>-0.32724894608085453</v>
      </c>
      <c r="I467">
        <f>(AU467-BA467)</f>
        <v>0.35249906736571957</v>
      </c>
      <c r="J467">
        <f>(P467+AT467*D467)</f>
        <v>20.375347105002124</v>
      </c>
      <c r="K467" s="1">
        <v>11.470000267028809</v>
      </c>
      <c r="L467">
        <f>(K467*AI467+AJ467)</f>
        <v>2</v>
      </c>
      <c r="M467" s="1">
        <v>0.5</v>
      </c>
      <c r="N467">
        <f>L467*(M467+1)*(M467+1)/(M467*M467+1)</f>
        <v>3.6</v>
      </c>
      <c r="O467" s="1">
        <v>20.290004730224609</v>
      </c>
      <c r="P467" s="1">
        <v>20.250011444091797</v>
      </c>
      <c r="Q467" s="1">
        <v>20.035758972167969</v>
      </c>
      <c r="R467" s="1">
        <v>410.08966064453125</v>
      </c>
      <c r="S467" s="1">
        <v>412.60617065429688</v>
      </c>
      <c r="T467" s="1">
        <v>20.804912567138672</v>
      </c>
      <c r="U467" s="1">
        <v>20.192451477050781</v>
      </c>
      <c r="V467" s="1">
        <v>88.354751586914063</v>
      </c>
      <c r="W467" s="1">
        <v>85.768791198730469</v>
      </c>
      <c r="X467" s="1">
        <v>600.48748779296875</v>
      </c>
      <c r="Y467" s="1">
        <v>5.6332897394895554E-2</v>
      </c>
      <c r="Z467" s="1">
        <v>5.929778516292572E-2</v>
      </c>
      <c r="AA467" s="1">
        <v>101.48427581787109</v>
      </c>
      <c r="AB467" s="1">
        <v>0.81113207340240479</v>
      </c>
      <c r="AC467" s="1">
        <v>0.29324242472648621</v>
      </c>
      <c r="AD467" s="1">
        <v>2.3764807730913162E-2</v>
      </c>
      <c r="AE467" s="1">
        <v>6.6804783418774605E-3</v>
      </c>
      <c r="AF467" s="1">
        <v>1.9852045923471451E-2</v>
      </c>
      <c r="AG467" s="1">
        <v>5.6297061964869499E-3</v>
      </c>
      <c r="AH467" s="1">
        <v>0.66666668653488159</v>
      </c>
      <c r="AI467" s="1">
        <v>0</v>
      </c>
      <c r="AJ467" s="1">
        <v>2</v>
      </c>
      <c r="AK467" s="1">
        <v>0</v>
      </c>
      <c r="AL467" s="1">
        <v>1</v>
      </c>
      <c r="AM467" s="1">
        <v>0.18999999761581421</v>
      </c>
      <c r="AN467" s="1">
        <v>111115</v>
      </c>
      <c r="AO467">
        <f>X467*0.000001/(K467*0.0001)</f>
        <v>0.52352874787553871</v>
      </c>
      <c r="AP467">
        <f>(U467-T467)/(1000-U467)*AO467</f>
        <v>-3.2724894608085454E-4</v>
      </c>
      <c r="AQ467">
        <f>(P467+273.15)</f>
        <v>293.40001144409177</v>
      </c>
      <c r="AR467">
        <f>(O467+273.15)</f>
        <v>293.44000473022459</v>
      </c>
      <c r="AS467">
        <f>(Y467*AK467+Z467*AL467)*AM467</f>
        <v>1.126657903957895E-2</v>
      </c>
      <c r="AT467">
        <f>((AS467+0.00000010773*(AR467^4-AQ467^4))-AP467*44100)/(L467*0.92*2*29.3+0.00000043092*AQ467^3)</f>
        <v>0.12533566091032705</v>
      </c>
      <c r="AU467">
        <f>0.61365*EXP(17.502*J467/(240.97+J467))</f>
        <v>2.4017153825017195</v>
      </c>
      <c r="AV467">
        <f>AU467*1000/AA467</f>
        <v>23.665886790303961</v>
      </c>
      <c r="AW467">
        <f>(AV467-U467)</f>
        <v>3.4734353132531801</v>
      </c>
      <c r="AX467">
        <f>IF(D467,P467,(O467+P467)/2)</f>
        <v>20.250011444091797</v>
      </c>
      <c r="AY467">
        <f>0.61365*EXP(17.502*AX467/(240.97+AX467))</f>
        <v>2.3831909304974528</v>
      </c>
      <c r="AZ467">
        <f>IF(AW467&lt;&gt;0,(1000-(AV467+U467)/2)/AW467*AP467,0)</f>
        <v>-9.2148728773547642E-2</v>
      </c>
      <c r="BA467">
        <f>U467*AA467/1000</f>
        <v>2.0492163151359999</v>
      </c>
      <c r="BB467">
        <f>(AY467-BA467)</f>
        <v>0.3339746153614529</v>
      </c>
      <c r="BC467">
        <f>1/(1.6/F467+1.37/N467)</f>
        <v>-5.7381816225381528E-2</v>
      </c>
      <c r="BD467">
        <f>G467*AA467*0.001</f>
        <v>39.549622118664203</v>
      </c>
      <c r="BE467">
        <f>G467/S467</f>
        <v>0.94451283223137239</v>
      </c>
      <c r="BF467">
        <f>(1-AP467*AA467/AU467/F467)*100</f>
        <v>84.609851444510809</v>
      </c>
      <c r="BG467">
        <f>(S467-E467/(N467/1.35))</f>
        <v>413.04958580427279</v>
      </c>
      <c r="BH467">
        <f>E467*BF467/100/BG467</f>
        <v>-2.4221330808442409E-3</v>
      </c>
    </row>
    <row r="468" spans="1:60" x14ac:dyDescent="0.25">
      <c r="A468" s="1">
        <v>163</v>
      </c>
      <c r="B468" s="1" t="s">
        <v>530</v>
      </c>
      <c r="C468" s="1">
        <v>13517.499999787658</v>
      </c>
      <c r="D468" s="1">
        <v>1</v>
      </c>
      <c r="E468">
        <f>(R468-S468*(1000-T468)/(1000-U468))*AO468</f>
        <v>-1.1893791964267559</v>
      </c>
      <c r="F468">
        <f>IF(AZ468&lt;&gt;0,1/(1/AZ468-1/N468),0)</f>
        <v>-9.1062726980920009E-2</v>
      </c>
      <c r="G468">
        <f>((BC468-AP468/2)*S468-E468)/(BC468+AP468/2)</f>
        <v>389.8417205122409</v>
      </c>
      <c r="H468">
        <f>AP468*1000</f>
        <v>-0.33038749272339657</v>
      </c>
      <c r="I468">
        <f>(AU468-BA468)</f>
        <v>0.35101329907902556</v>
      </c>
      <c r="J468">
        <f>(P468+AT468*D468)</f>
        <v>20.37070927625377</v>
      </c>
      <c r="K468" s="1">
        <v>11.470000267028809</v>
      </c>
      <c r="L468">
        <f>(K468*AI468+AJ468)</f>
        <v>2</v>
      </c>
      <c r="M468" s="1">
        <v>0.5</v>
      </c>
      <c r="N468">
        <f>L468*(M468+1)*(M468+1)/(M468*M468+1)</f>
        <v>3.6</v>
      </c>
      <c r="O468" s="1">
        <v>20.284481048583984</v>
      </c>
      <c r="P468" s="1">
        <v>20.244190216064453</v>
      </c>
      <c r="Q468" s="1">
        <v>20.020378112792969</v>
      </c>
      <c r="R468" s="1">
        <v>410.033203125</v>
      </c>
      <c r="S468" s="1">
        <v>412.56539916992188</v>
      </c>
      <c r="T468" s="1">
        <v>20.818700790405273</v>
      </c>
      <c r="U468" s="1">
        <v>20.200374603271484</v>
      </c>
      <c r="V468" s="1">
        <v>88.454597473144531</v>
      </c>
      <c r="W468" s="1">
        <v>85.826667785644531</v>
      </c>
      <c r="X468" s="1">
        <v>600.4912109375</v>
      </c>
      <c r="Y468" s="1">
        <v>5.0198491662740707E-2</v>
      </c>
      <c r="Z468" s="1">
        <v>5.2840519696474075E-2</v>
      </c>
      <c r="AA468" s="1">
        <v>101.48397827148438</v>
      </c>
      <c r="AB468" s="1">
        <v>0.81113207340240479</v>
      </c>
      <c r="AC468" s="1">
        <v>0.29324242472648621</v>
      </c>
      <c r="AD468" s="1">
        <v>2.3764807730913162E-2</v>
      </c>
      <c r="AE468" s="1">
        <v>6.6804783418774605E-3</v>
      </c>
      <c r="AF468" s="1">
        <v>1.9852045923471451E-2</v>
      </c>
      <c r="AG468" s="1">
        <v>5.6297061964869499E-3</v>
      </c>
      <c r="AH468" s="1">
        <v>0.3333333432674408</v>
      </c>
      <c r="AI468" s="1">
        <v>0</v>
      </c>
      <c r="AJ468" s="1">
        <v>2</v>
      </c>
      <c r="AK468" s="1">
        <v>0</v>
      </c>
      <c r="AL468" s="1">
        <v>1</v>
      </c>
      <c r="AM468" s="1">
        <v>0.18999999761581421</v>
      </c>
      <c r="AN468" s="1">
        <v>111115</v>
      </c>
      <c r="AO468">
        <f>X468*0.000001/(K468*0.0001)</f>
        <v>0.5235319938602333</v>
      </c>
      <c r="AP468">
        <f>(U468-T468)/(1000-U468)*AO468</f>
        <v>-3.3038749272339655E-4</v>
      </c>
      <c r="AQ468">
        <f>(P468+273.15)</f>
        <v>293.39419021606443</v>
      </c>
      <c r="AR468">
        <f>(O468+273.15)</f>
        <v>293.43448104858396</v>
      </c>
      <c r="AS468">
        <f>(Y468*AK468+Z468*AL468)*AM468</f>
        <v>1.0039698616348458E-2</v>
      </c>
      <c r="AT468">
        <f>((AS468+0.00000010773*(AR468^4-AQ468^4))-AP468*44100)/(L468*0.92*2*29.3+0.00000043092*AQ468^3)</f>
        <v>0.12651906018931694</v>
      </c>
      <c r="AU468">
        <f>0.61365*EXP(17.502*J468/(240.97+J468))</f>
        <v>2.4010276763932739</v>
      </c>
      <c r="AV468">
        <f>AU468*1000/AA468</f>
        <v>23.659179678295388</v>
      </c>
      <c r="AW468">
        <f>(AV468-U468)</f>
        <v>3.4588050750239034</v>
      </c>
      <c r="AX468">
        <f>IF(D468,P468,(O468+P468)/2)</f>
        <v>20.244190216064453</v>
      </c>
      <c r="AY468">
        <f>0.61365*EXP(17.502*AX468/(240.97+AX468))</f>
        <v>2.3823336108654827</v>
      </c>
      <c r="AZ468">
        <f>IF(AW468&lt;&gt;0,(1000-(AV468+U468)/2)/AW468*AP468,0)</f>
        <v>-9.3425955388838175E-2</v>
      </c>
      <c r="BA468">
        <f>U468*AA468/1000</f>
        <v>2.0500143773142483</v>
      </c>
      <c r="BB468">
        <f>(AY468-BA468)</f>
        <v>0.33231923355123438</v>
      </c>
      <c r="BC468">
        <f>1/(1.6/F468+1.37/N468)</f>
        <v>-5.8174200337387495E-2</v>
      </c>
      <c r="BD468">
        <f>G468*AA468*0.001</f>
        <v>39.562688693782334</v>
      </c>
      <c r="BE468">
        <f>G468/S468</f>
        <v>0.94492102657323951</v>
      </c>
      <c r="BF468">
        <f>(1-AP468*AA468/AU468/F468)*100</f>
        <v>84.665018230844026</v>
      </c>
      <c r="BG468">
        <f>(S468-E468/(N468/1.35))</f>
        <v>413.01141636858193</v>
      </c>
      <c r="BH468">
        <f>E468*BF468/100/BG468</f>
        <v>-2.4381604807502881E-3</v>
      </c>
    </row>
    <row r="469" spans="1:60" x14ac:dyDescent="0.25">
      <c r="A469" s="1">
        <v>164</v>
      </c>
      <c r="B469" s="1" t="s">
        <v>531</v>
      </c>
      <c r="C469" s="1">
        <v>13522.999999664724</v>
      </c>
      <c r="D469" s="1">
        <v>1</v>
      </c>
      <c r="E469">
        <f>(R469-S469*(1000-T469)/(1000-U469))*AO469</f>
        <v>-1.1519744298515759</v>
      </c>
      <c r="F469">
        <f>IF(AZ469&lt;&gt;0,1/(1/AZ469-1/N469),0)</f>
        <v>-9.0759014066294955E-2</v>
      </c>
      <c r="G469">
        <f>((BC469-AP469/2)*S469-E469)/(BC469+AP469/2)</f>
        <v>390.38327677491077</v>
      </c>
      <c r="H469">
        <f>AP469*1000</f>
        <v>-0.32742237613283903</v>
      </c>
      <c r="I469">
        <f>(AU469-BA469)</f>
        <v>0.34905675918078893</v>
      </c>
      <c r="J469">
        <f>(P469+AT469*D469)</f>
        <v>20.364232821791699</v>
      </c>
      <c r="K469" s="1">
        <v>11.470000267028809</v>
      </c>
      <c r="L469">
        <f>(K469*AI469+AJ469)</f>
        <v>2</v>
      </c>
      <c r="M469" s="1">
        <v>0.5</v>
      </c>
      <c r="N469">
        <f>L469*(M469+1)*(M469+1)/(M469*M469+1)</f>
        <v>3.6</v>
      </c>
      <c r="O469" s="1">
        <v>20.279813766479492</v>
      </c>
      <c r="P469" s="1">
        <v>20.238679885864258</v>
      </c>
      <c r="Q469" s="1">
        <v>20.026191711425781</v>
      </c>
      <c r="R469" s="1">
        <v>410.06198120117188</v>
      </c>
      <c r="S469" s="1">
        <v>412.5203857421875</v>
      </c>
      <c r="T469" s="1">
        <v>20.822999954223633</v>
      </c>
      <c r="U469" s="1">
        <v>20.210224151611328</v>
      </c>
      <c r="V469" s="1">
        <v>88.4962158203125</v>
      </c>
      <c r="W469" s="1">
        <v>85.891082763671875</v>
      </c>
      <c r="X469" s="1">
        <v>600.48626708984375</v>
      </c>
      <c r="Y469" s="1">
        <v>8.4425196051597595E-2</v>
      </c>
      <c r="Z469" s="1">
        <v>8.8868625462055206E-2</v>
      </c>
      <c r="AA469" s="1">
        <v>101.48382568359375</v>
      </c>
      <c r="AB469" s="1">
        <v>0.81113207340240479</v>
      </c>
      <c r="AC469" s="1">
        <v>0.29324242472648621</v>
      </c>
      <c r="AD469" s="1">
        <v>2.3764807730913162E-2</v>
      </c>
      <c r="AE469" s="1">
        <v>6.6804783418774605E-3</v>
      </c>
      <c r="AF469" s="1">
        <v>1.9852045923471451E-2</v>
      </c>
      <c r="AG469" s="1">
        <v>5.6297061964869499E-3</v>
      </c>
      <c r="AH469" s="1">
        <v>1</v>
      </c>
      <c r="AI469" s="1">
        <v>0</v>
      </c>
      <c r="AJ469" s="1">
        <v>2</v>
      </c>
      <c r="AK469" s="1">
        <v>0</v>
      </c>
      <c r="AL469" s="1">
        <v>1</v>
      </c>
      <c r="AM469" s="1">
        <v>0.18999999761581421</v>
      </c>
      <c r="AN469" s="1">
        <v>111115</v>
      </c>
      <c r="AO469">
        <f>X469*0.000001/(K469*0.0001)</f>
        <v>0.52352768361826185</v>
      </c>
      <c r="AP469">
        <f>(U469-T469)/(1000-U469)*AO469</f>
        <v>-3.2742237613283902E-4</v>
      </c>
      <c r="AQ469">
        <f>(P469+273.15)</f>
        <v>293.38867988586424</v>
      </c>
      <c r="AR469">
        <f>(O469+273.15)</f>
        <v>293.42981376647947</v>
      </c>
      <c r="AS469">
        <f>(Y469*AK469+Z469*AL469)*AM469</f>
        <v>1.6885038625911175E-2</v>
      </c>
      <c r="AT469">
        <f>((AS469+0.00000010773*(AR469^4-AQ469^4))-AP469*44100)/(L469*0.92*2*29.3+0.00000043092*AQ469^3)</f>
        <v>0.12555293592744163</v>
      </c>
      <c r="AU469">
        <f>0.61365*EXP(17.502*J469/(240.97+J469))</f>
        <v>2.4000676240092695</v>
      </c>
      <c r="AV469">
        <f>AU469*1000/AA469</f>
        <v>23.649755099814623</v>
      </c>
      <c r="AW469">
        <f>(AV469-U469)</f>
        <v>3.439530948203295</v>
      </c>
      <c r="AX469">
        <f>IF(D469,P469,(O469+P469)/2)</f>
        <v>20.238679885864258</v>
      </c>
      <c r="AY469">
        <f>0.61365*EXP(17.502*AX469/(240.97+AX469))</f>
        <v>2.381522327575242</v>
      </c>
      <c r="AZ469">
        <f>IF(AW469&lt;&gt;0,(1000-(AV469+U469)/2)/AW469*AP469,0)</f>
        <v>-9.3106301889303869E-2</v>
      </c>
      <c r="BA469">
        <f>U469*AA469/1000</f>
        <v>2.0510108648284806</v>
      </c>
      <c r="BB469">
        <f>(AY469-BA469)</f>
        <v>0.33051146274676135</v>
      </c>
      <c r="BC469">
        <f>1/(1.6/F469+1.37/N469)</f>
        <v>-5.7975896682908958E-2</v>
      </c>
      <c r="BD469">
        <f>G469*AA469*0.001</f>
        <v>39.617588410015173</v>
      </c>
      <c r="BE469">
        <f>G469/S469</f>
        <v>0.94633693331918933</v>
      </c>
      <c r="BF469">
        <f>(1-AP469*AA469/AU469/F469)*100</f>
        <v>84.745712103615915</v>
      </c>
      <c r="BG469">
        <f>(S469-E469/(N469/1.35))</f>
        <v>412.95237615338186</v>
      </c>
      <c r="BH469">
        <f>E469*BF469/100/BG469</f>
        <v>-2.3640714770138088E-3</v>
      </c>
    </row>
    <row r="470" spans="1:60" x14ac:dyDescent="0.25">
      <c r="A470" s="1">
        <v>165</v>
      </c>
      <c r="B470" s="1" t="s">
        <v>532</v>
      </c>
      <c r="C470" s="1">
        <v>13527.999999552965</v>
      </c>
      <c r="D470" s="1">
        <v>1</v>
      </c>
      <c r="E470">
        <f>(R470-S470*(1000-T470)/(1000-U470))*AO470</f>
        <v>-1.1121716577280623</v>
      </c>
      <c r="F470">
        <f>IF(AZ470&lt;&gt;0,1/(1/AZ470-1/N470),0)</f>
        <v>-9.0535716017021928E-2</v>
      </c>
      <c r="G470">
        <f>((BC470-AP470/2)*S470-E470)/(BC470+AP470/2)</f>
        <v>390.98245472977408</v>
      </c>
      <c r="H470">
        <f>AP470*1000</f>
        <v>-0.32522401693898129</v>
      </c>
      <c r="I470">
        <f>(AU470-BA470)</f>
        <v>0.34758990659703315</v>
      </c>
      <c r="J470">
        <f>(P470+AT470*D470)</f>
        <v>20.359197449229494</v>
      </c>
      <c r="K470" s="1">
        <v>11.470000267028809</v>
      </c>
      <c r="L470">
        <f>(K470*AI470+AJ470)</f>
        <v>2</v>
      </c>
      <c r="M470" s="1">
        <v>0.5</v>
      </c>
      <c r="N470">
        <f>L470*(M470+1)*(M470+1)/(M470*M470+1)</f>
        <v>3.6</v>
      </c>
      <c r="O470" s="1">
        <v>20.280387878417969</v>
      </c>
      <c r="P470" s="1">
        <v>20.233932495117188</v>
      </c>
      <c r="Q470" s="1">
        <v>20.053558349609375</v>
      </c>
      <c r="R470" s="1">
        <v>410.0926513671875</v>
      </c>
      <c r="S470" s="1">
        <v>412.473388671875</v>
      </c>
      <c r="T470" s="1">
        <v>20.826044082641602</v>
      </c>
      <c r="U470" s="1">
        <v>20.217355728149414</v>
      </c>
      <c r="V470" s="1">
        <v>88.515129089355469</v>
      </c>
      <c r="W470" s="1">
        <v>85.92376708984375</v>
      </c>
      <c r="X470" s="1">
        <v>600.4554443359375</v>
      </c>
      <c r="Y470" s="1">
        <v>0.10834411531686783</v>
      </c>
      <c r="Z470" s="1">
        <v>0.11404643952846527</v>
      </c>
      <c r="AA470" s="1">
        <v>101.48367309570313</v>
      </c>
      <c r="AB470" s="1">
        <v>0.81113207340240479</v>
      </c>
      <c r="AC470" s="1">
        <v>0.29324242472648621</v>
      </c>
      <c r="AD470" s="1">
        <v>2.3764807730913162E-2</v>
      </c>
      <c r="AE470" s="1">
        <v>6.6804783418774605E-3</v>
      </c>
      <c r="AF470" s="1">
        <v>1.9852045923471451E-2</v>
      </c>
      <c r="AG470" s="1">
        <v>5.6297061964869499E-3</v>
      </c>
      <c r="AH470" s="1">
        <v>1</v>
      </c>
      <c r="AI470" s="1">
        <v>0</v>
      </c>
      <c r="AJ470" s="1">
        <v>2</v>
      </c>
      <c r="AK470" s="1">
        <v>0</v>
      </c>
      <c r="AL470" s="1">
        <v>1</v>
      </c>
      <c r="AM470" s="1">
        <v>0.18999999761581421</v>
      </c>
      <c r="AN470" s="1">
        <v>111115</v>
      </c>
      <c r="AO470">
        <f>X470*0.000001/(K470*0.0001)</f>
        <v>0.52350081112202063</v>
      </c>
      <c r="AP470">
        <f>(U470-T470)/(1000-U470)*AO470</f>
        <v>-3.2522401693898129E-4</v>
      </c>
      <c r="AQ470">
        <f>(P470+273.15)</f>
        <v>293.38393249511716</v>
      </c>
      <c r="AR470">
        <f>(O470+273.15)</f>
        <v>293.43038787841795</v>
      </c>
      <c r="AS470">
        <f>(Y470*AK470+Z470*AL470)*AM470</f>
        <v>2.1668823238500501E-2</v>
      </c>
      <c r="AT470">
        <f>((AS470+0.00000010773*(AR470^4-AQ470^4))-AP470*44100)/(L470*0.92*2*29.3+0.00000043092*AQ470^3)</f>
        <v>0.12526495411230734</v>
      </c>
      <c r="AU470">
        <f>0.61365*EXP(17.502*J470/(240.97+J470))</f>
        <v>2.3993214261720892</v>
      </c>
      <c r="AV470">
        <f>AU470*1000/AA470</f>
        <v>23.64243777330994</v>
      </c>
      <c r="AW470">
        <f>(AV470-U470)</f>
        <v>3.4250820451605257</v>
      </c>
      <c r="AX470">
        <f>IF(D470,P470,(O470+P470)/2)</f>
        <v>20.233932495117188</v>
      </c>
      <c r="AY470">
        <f>0.61365*EXP(17.502*AX470/(240.97+AX470))</f>
        <v>2.3808235656103585</v>
      </c>
      <c r="AZ470">
        <f>IF(AW470&lt;&gt;0,(1000-(AV470+U470)/2)/AW470*AP470,0)</f>
        <v>-9.2871319177915829E-2</v>
      </c>
      <c r="BA470">
        <f>U470*AA470/1000</f>
        <v>2.0517315195750561</v>
      </c>
      <c r="BB470">
        <f>(AY470-BA470)</f>
        <v>0.3290920460353024</v>
      </c>
      <c r="BC470">
        <f>1/(1.6/F470+1.37/N470)</f>
        <v>-5.7830117085114256E-2</v>
      </c>
      <c r="BD470">
        <f>G470*AA470*0.001</f>
        <v>39.678335621951945</v>
      </c>
      <c r="BE470">
        <f>G470/S470</f>
        <v>0.94789740494217167</v>
      </c>
      <c r="BF470">
        <f>(1-AP470*AA470/AU470/F470)*100</f>
        <v>84.806059745928223</v>
      </c>
      <c r="BG470">
        <f>(S470-E470/(N470/1.35))</f>
        <v>412.890453043523</v>
      </c>
      <c r="BH470">
        <f>E470*BF470/100/BG470</f>
        <v>-2.2843564281461331E-3</v>
      </c>
    </row>
    <row r="471" spans="1:60" x14ac:dyDescent="0.25">
      <c r="A471" s="1">
        <v>166</v>
      </c>
      <c r="B471" s="1" t="s">
        <v>533</v>
      </c>
      <c r="C471" s="1">
        <v>13532.999999441206</v>
      </c>
      <c r="D471" s="1">
        <v>1</v>
      </c>
      <c r="E471">
        <f>(R471-S471*(1000-T471)/(1000-U471))*AO471</f>
        <v>-1.0771138506447226</v>
      </c>
      <c r="F471">
        <f>IF(AZ471&lt;&gt;0,1/(1/AZ471-1/N471),0)</f>
        <v>-8.9695432851247578E-2</v>
      </c>
      <c r="G471">
        <f>((BC471-AP471/2)*S471-E471)/(BC471+AP471/2)</f>
        <v>391.42243113951957</v>
      </c>
      <c r="H471">
        <f>AP471*1000</f>
        <v>-0.32129970482164516</v>
      </c>
      <c r="I471">
        <f>(AU471-BA471)</f>
        <v>0.34669393004469384</v>
      </c>
      <c r="J471">
        <f>(P471+AT471*D471)</f>
        <v>20.358772124570258</v>
      </c>
      <c r="K471" s="1">
        <v>11.470000267028809</v>
      </c>
      <c r="L471">
        <f>(K471*AI471+AJ471)</f>
        <v>2</v>
      </c>
      <c r="M471" s="1">
        <v>0.5</v>
      </c>
      <c r="N471">
        <f>L471*(M471+1)*(M471+1)/(M471*M471+1)</f>
        <v>3.6</v>
      </c>
      <c r="O471" s="1">
        <v>20.28526496887207</v>
      </c>
      <c r="P471" s="1">
        <v>20.234546661376953</v>
      </c>
      <c r="Q471" s="1">
        <v>20.065160751342773</v>
      </c>
      <c r="R471" s="1">
        <v>410.17013549804688</v>
      </c>
      <c r="S471" s="1">
        <v>412.4808349609375</v>
      </c>
      <c r="T471" s="1">
        <v>20.826930999755859</v>
      </c>
      <c r="U471" s="1">
        <v>20.225587844848633</v>
      </c>
      <c r="V471" s="1">
        <v>88.498428344726563</v>
      </c>
      <c r="W471" s="1">
        <v>85.937355041503906</v>
      </c>
      <c r="X471" s="1">
        <v>600.45086669921875</v>
      </c>
      <c r="Y471" s="1">
        <v>0.12465210258960724</v>
      </c>
      <c r="Z471" s="1">
        <v>0.1312127411365509</v>
      </c>
      <c r="AA471" s="1">
        <v>101.48355102539063</v>
      </c>
      <c r="AB471" s="1">
        <v>0.81113207340240479</v>
      </c>
      <c r="AC471" s="1">
        <v>0.29324242472648621</v>
      </c>
      <c r="AD471" s="1">
        <v>2.3764807730913162E-2</v>
      </c>
      <c r="AE471" s="1">
        <v>6.6804783418774605E-3</v>
      </c>
      <c r="AF471" s="1">
        <v>1.9852045923471451E-2</v>
      </c>
      <c r="AG471" s="1">
        <v>5.6297061964869499E-3</v>
      </c>
      <c r="AH471" s="1">
        <v>1</v>
      </c>
      <c r="AI471" s="1">
        <v>0</v>
      </c>
      <c r="AJ471" s="1">
        <v>2</v>
      </c>
      <c r="AK471" s="1">
        <v>0</v>
      </c>
      <c r="AL471" s="1">
        <v>1</v>
      </c>
      <c r="AM471" s="1">
        <v>0.18999999761581421</v>
      </c>
      <c r="AN471" s="1">
        <v>111115</v>
      </c>
      <c r="AO471">
        <f>X471*0.000001/(K471*0.0001)</f>
        <v>0.52349682015723231</v>
      </c>
      <c r="AP471">
        <f>(U471-T471)/(1000-U471)*AO471</f>
        <v>-3.2129970482164515E-4</v>
      </c>
      <c r="AQ471">
        <f>(P471+273.15)</f>
        <v>293.38454666137693</v>
      </c>
      <c r="AR471">
        <f>(O471+273.15)</f>
        <v>293.43526496887205</v>
      </c>
      <c r="AS471">
        <f>(Y471*AK471+Z471*AL471)*AM471</f>
        <v>2.4930420503109119E-2</v>
      </c>
      <c r="AT471">
        <f>((AS471+0.00000010773*(AR471^4-AQ471^4))-AP471*44100)/(L471*0.92*2*29.3+0.00000043092*AQ471^3)</f>
        <v>0.12422546319330455</v>
      </c>
      <c r="AU471">
        <f>0.61365*EXP(17.502*J471/(240.97+J471))</f>
        <v>2.3992584061159103</v>
      </c>
      <c r="AV471">
        <f>AU471*1000/AA471</f>
        <v>23.641845223918398</v>
      </c>
      <c r="AW471">
        <f>(AV471-U471)</f>
        <v>3.4162573790697657</v>
      </c>
      <c r="AX471">
        <f>IF(D471,P471,(O471+P471)/2)</f>
        <v>20.234546661376953</v>
      </c>
      <c r="AY471">
        <f>0.61365*EXP(17.502*AX471/(240.97+AX471))</f>
        <v>2.3809139537867376</v>
      </c>
      <c r="AZ471">
        <f>IF(AW471&lt;&gt;0,(1000-(AV471+U471)/2)/AW471*AP471,0)</f>
        <v>-9.1987333887318487E-2</v>
      </c>
      <c r="BA471">
        <f>U471*AA471/1000</f>
        <v>2.0525644760712165</v>
      </c>
      <c r="BB471">
        <f>(AY471-BA471)</f>
        <v>0.32834947771552114</v>
      </c>
      <c r="BC471">
        <f>1/(1.6/F471+1.37/N471)</f>
        <v>-5.7281682027081331E-2</v>
      </c>
      <c r="BD471">
        <f>G471*AA471*0.001</f>
        <v>39.722938263029889</v>
      </c>
      <c r="BE471">
        <f>G471/S471</f>
        <v>0.948946952108909</v>
      </c>
      <c r="BF471">
        <f>(1-AP471*AA471/AU471/F471)*100</f>
        <v>84.848395456513146</v>
      </c>
      <c r="BG471">
        <f>(S471-E471/(N471/1.35))</f>
        <v>412.88475265492929</v>
      </c>
      <c r="BH471">
        <f>E471*BF471/100/BG471</f>
        <v>-2.2134840621632719E-3</v>
      </c>
    </row>
    <row r="472" spans="1:60" x14ac:dyDescent="0.25">
      <c r="A472" s="1" t="s">
        <v>9</v>
      </c>
      <c r="B472" s="1" t="s">
        <v>534</v>
      </c>
    </row>
    <row r="473" spans="1:60" x14ac:dyDescent="0.25">
      <c r="A473" s="1" t="s">
        <v>9</v>
      </c>
      <c r="B473" s="1" t="s">
        <v>535</v>
      </c>
    </row>
    <row r="474" spans="1:60" x14ac:dyDescent="0.25">
      <c r="A474" s="1" t="s">
        <v>9</v>
      </c>
      <c r="B474" s="1" t="s">
        <v>536</v>
      </c>
    </row>
    <row r="475" spans="1:60" x14ac:dyDescent="0.25">
      <c r="A475" s="1" t="s">
        <v>9</v>
      </c>
      <c r="B475" s="1" t="s">
        <v>537</v>
      </c>
    </row>
    <row r="476" spans="1:60" x14ac:dyDescent="0.25">
      <c r="A476" s="1" t="s">
        <v>9</v>
      </c>
      <c r="B476" s="1" t="s">
        <v>538</v>
      </c>
    </row>
    <row r="477" spans="1:60" x14ac:dyDescent="0.25">
      <c r="A477" s="1" t="s">
        <v>9</v>
      </c>
      <c r="B477" s="1" t="s">
        <v>539</v>
      </c>
    </row>
    <row r="478" spans="1:60" x14ac:dyDescent="0.25">
      <c r="A478" s="1" t="s">
        <v>9</v>
      </c>
      <c r="B478" s="1" t="s">
        <v>540</v>
      </c>
    </row>
    <row r="479" spans="1:60" x14ac:dyDescent="0.25">
      <c r="A479" s="1" t="s">
        <v>9</v>
      </c>
      <c r="B479" s="1" t="s">
        <v>541</v>
      </c>
    </row>
    <row r="480" spans="1:60" x14ac:dyDescent="0.25">
      <c r="A480" s="1" t="s">
        <v>9</v>
      </c>
      <c r="B480" s="1" t="s">
        <v>542</v>
      </c>
    </row>
    <row r="481" spans="1:60" x14ac:dyDescent="0.25">
      <c r="A481" s="1" t="s">
        <v>9</v>
      </c>
      <c r="B481" s="1" t="s">
        <v>543</v>
      </c>
    </row>
    <row r="482" spans="1:60" x14ac:dyDescent="0.25">
      <c r="A482" s="1">
        <v>167</v>
      </c>
      <c r="B482" s="1" t="s">
        <v>544</v>
      </c>
      <c r="C482" s="1">
        <v>15019.499999899417</v>
      </c>
      <c r="D482" s="1">
        <v>1</v>
      </c>
      <c r="E482">
        <f>(R482-S482*(1000-T482)/(1000-U482))*AO482</f>
        <v>-2.5582179841312143</v>
      </c>
      <c r="F482">
        <f>IF(AZ482&lt;&gt;0,1/(1/AZ482-1/N482),0)</f>
        <v>-1.3913151404611083E-2</v>
      </c>
      <c r="G482">
        <f>((BC482-AP482/2)*S482-E482)/(BC482+AP482/2)</f>
        <v>116.28989320848959</v>
      </c>
      <c r="H482">
        <f>AP482*1000</f>
        <v>-0.13047361111699826</v>
      </c>
      <c r="I482">
        <f>(AU482-BA482)</f>
        <v>0.91854917727542107</v>
      </c>
      <c r="J482">
        <f>(P482+AT482*D482)</f>
        <v>27.09315942280379</v>
      </c>
      <c r="K482" s="1">
        <v>7.7399997711181641</v>
      </c>
      <c r="L482">
        <f>(K482*AI482+AJ482)</f>
        <v>2</v>
      </c>
      <c r="M482" s="1">
        <v>0.5</v>
      </c>
      <c r="N482">
        <f>L482*(M482+1)*(M482+1)/(M482*M482+1)</f>
        <v>3.6</v>
      </c>
      <c r="O482" s="1">
        <v>27.198270797729492</v>
      </c>
      <c r="P482" s="1">
        <v>27.028177261352539</v>
      </c>
      <c r="Q482" s="1">
        <v>27.067867279052734</v>
      </c>
      <c r="R482" s="1">
        <v>410.102783203125</v>
      </c>
      <c r="S482" s="1">
        <v>413.4703369140625</v>
      </c>
      <c r="T482" s="1">
        <v>26.577953338623047</v>
      </c>
      <c r="U482" s="1">
        <v>26.414192199707031</v>
      </c>
      <c r="V482" s="1">
        <v>74.467781066894531</v>
      </c>
      <c r="W482" s="1">
        <v>74.011550903320313</v>
      </c>
      <c r="X482" s="1">
        <v>600.381103515625</v>
      </c>
      <c r="Y482" s="1">
        <v>0.1296512633562088</v>
      </c>
      <c r="Z482" s="1">
        <v>0.13647502660751343</v>
      </c>
      <c r="AA482" s="1">
        <v>101.46971893310547</v>
      </c>
      <c r="AB482" s="1">
        <v>-0.40337902307510376</v>
      </c>
      <c r="AC482" s="1">
        <v>-0.15373843908309937</v>
      </c>
      <c r="AD482" s="1">
        <v>1.3115422800183296E-2</v>
      </c>
      <c r="AE482" s="1">
        <v>1.3536840677261353E-2</v>
      </c>
      <c r="AF482" s="1">
        <v>9.5150107517838478E-3</v>
      </c>
      <c r="AG482" s="1">
        <v>1.3519173488020897E-2</v>
      </c>
      <c r="AH482" s="1">
        <v>0.3333333432674408</v>
      </c>
      <c r="AI482" s="1">
        <v>0</v>
      </c>
      <c r="AJ482" s="1">
        <v>2</v>
      </c>
      <c r="AK482" s="1">
        <v>0</v>
      </c>
      <c r="AL482" s="1">
        <v>1</v>
      </c>
      <c r="AM482" s="1">
        <v>0.18999999761581421</v>
      </c>
      <c r="AN482" s="1">
        <v>111115</v>
      </c>
      <c r="AO482">
        <f>X482*0.000001/(K482*0.0001)</f>
        <v>0.77568620319079229</v>
      </c>
      <c r="AP482">
        <f>(U482-T482)/(1000-U482)*AO482</f>
        <v>-1.3047361111699827E-4</v>
      </c>
      <c r="AQ482">
        <f>(P482+273.15)</f>
        <v>300.17817726135252</v>
      </c>
      <c r="AR482">
        <f>(O482+273.15)</f>
        <v>300.34827079772947</v>
      </c>
      <c r="AS482">
        <f>(Y482*AK482+Z482*AL482)*AM482</f>
        <v>2.5930254730045732E-2</v>
      </c>
      <c r="AT482">
        <f>((AS482+0.00000010773*(AR482^4-AQ482^4))-AP482*44100)/(L482*0.92*2*29.3+0.00000043092*AQ482^3)</f>
        <v>6.4982161451249534E-2</v>
      </c>
      <c r="AU482">
        <f>0.61365*EXP(17.502*J482/(240.97+J482))</f>
        <v>3.5987898356247205</v>
      </c>
      <c r="AV482">
        <f>AU482*1000/AA482</f>
        <v>35.466638455924418</v>
      </c>
      <c r="AW482">
        <f>(AV482-U482)</f>
        <v>9.0524462562173866</v>
      </c>
      <c r="AX482">
        <f>IF(D482,P482,(O482+P482)/2)</f>
        <v>27.028177261352539</v>
      </c>
      <c r="AY482">
        <f>0.61365*EXP(17.502*AX482/(240.97+AX482))</f>
        <v>3.5850871969704139</v>
      </c>
      <c r="AZ482">
        <f>IF(AW482&lt;&gt;0,(1000-(AV482+U482)/2)/AW482*AP482,0)</f>
        <v>-1.3967131073866291E-2</v>
      </c>
      <c r="BA482">
        <f>U482*AA482/1000</f>
        <v>2.6802406583492995</v>
      </c>
      <c r="BB482">
        <f>(AY482-BA482)</f>
        <v>0.90484653862111442</v>
      </c>
      <c r="BC482">
        <f>1/(1.6/F482+1.37/N482)</f>
        <v>-8.7245910832043222E-3</v>
      </c>
      <c r="BD482">
        <f>G482*AA482*0.001</f>
        <v>11.799902778626288</v>
      </c>
      <c r="BE482">
        <f>G482/S482</f>
        <v>0.28125329153336531</v>
      </c>
      <c r="BF482">
        <f>(1-AP482*AA482/AU482/F482)*100</f>
        <v>73.559044605274494</v>
      </c>
      <c r="BG482">
        <f>(S482-E482/(N482/1.35))</f>
        <v>414.42966865811172</v>
      </c>
      <c r="BH482">
        <f>E482*BF482/100/BG482</f>
        <v>-4.540699786625667E-3</v>
      </c>
    </row>
    <row r="483" spans="1:60" x14ac:dyDescent="0.25">
      <c r="A483" s="1">
        <v>168</v>
      </c>
      <c r="B483" s="1" t="s">
        <v>545</v>
      </c>
      <c r="C483" s="1">
        <v>15024.499999787658</v>
      </c>
      <c r="D483" s="1">
        <v>1</v>
      </c>
      <c r="E483">
        <f>(R483-S483*(1000-T483)/(1000-U483))*AO483</f>
        <v>-2.5687299253065867</v>
      </c>
      <c r="F483">
        <f>IF(AZ483&lt;&gt;0,1/(1/AZ483-1/N483),0)</f>
        <v>-1.4414407404051153E-2</v>
      </c>
      <c r="G483">
        <f>((BC483-AP483/2)*S483-E483)/(BC483+AP483/2)</f>
        <v>125.34541833462436</v>
      </c>
      <c r="H483">
        <f>AP483*1000</f>
        <v>-0.13481036310548664</v>
      </c>
      <c r="I483">
        <f>(AU483-BA483)</f>
        <v>0.91593087547391994</v>
      </c>
      <c r="J483">
        <f>(P483+AT483*D483)</f>
        <v>27.09519218649152</v>
      </c>
      <c r="K483" s="1">
        <v>7.7399997711181641</v>
      </c>
      <c r="L483">
        <f>(K483*AI483+AJ483)</f>
        <v>2</v>
      </c>
      <c r="M483" s="1">
        <v>0.5</v>
      </c>
      <c r="N483">
        <f>L483*(M483+1)*(M483+1)/(M483*M483+1)</f>
        <v>3.6</v>
      </c>
      <c r="O483" s="1">
        <v>27.20355224609375</v>
      </c>
      <c r="P483" s="1">
        <v>27.028194427490234</v>
      </c>
      <c r="Q483" s="1">
        <v>27.07752799987793</v>
      </c>
      <c r="R483" s="1">
        <v>410.13153076171875</v>
      </c>
      <c r="S483" s="1">
        <v>413.51495361328125</v>
      </c>
      <c r="T483" s="1">
        <v>26.61346435546875</v>
      </c>
      <c r="U483" s="1">
        <v>26.444265365600586</v>
      </c>
      <c r="V483" s="1">
        <v>74.54193115234375</v>
      </c>
      <c r="W483" s="1">
        <v>74.070259094238281</v>
      </c>
      <c r="X483" s="1">
        <v>600.3814697265625</v>
      </c>
      <c r="Y483" s="1">
        <v>7.0188857614994049E-2</v>
      </c>
      <c r="Z483" s="1">
        <v>7.3883011937141418E-2</v>
      </c>
      <c r="AA483" s="1">
        <v>101.46957397460938</v>
      </c>
      <c r="AB483" s="1">
        <v>-0.40337902307510376</v>
      </c>
      <c r="AC483" s="1">
        <v>-0.15373843908309937</v>
      </c>
      <c r="AD483" s="1">
        <v>1.3115422800183296E-2</v>
      </c>
      <c r="AE483" s="1">
        <v>1.3536840677261353E-2</v>
      </c>
      <c r="AF483" s="1">
        <v>9.5150107517838478E-3</v>
      </c>
      <c r="AG483" s="1">
        <v>1.3519173488020897E-2</v>
      </c>
      <c r="AH483" s="1">
        <v>0.66666668653488159</v>
      </c>
      <c r="AI483" s="1">
        <v>0</v>
      </c>
      <c r="AJ483" s="1">
        <v>2</v>
      </c>
      <c r="AK483" s="1">
        <v>0</v>
      </c>
      <c r="AL483" s="1">
        <v>1</v>
      </c>
      <c r="AM483" s="1">
        <v>0.18999999761581421</v>
      </c>
      <c r="AN483" s="1">
        <v>111115</v>
      </c>
      <c r="AO483">
        <f>X483*0.000001/(K483*0.0001)</f>
        <v>0.77568667633155231</v>
      </c>
      <c r="AP483">
        <f>(U483-T483)/(1000-U483)*AO483</f>
        <v>-1.3481036310548664E-4</v>
      </c>
      <c r="AQ483">
        <f>(P483+273.15)</f>
        <v>300.17819442749021</v>
      </c>
      <c r="AR483">
        <f>(O483+273.15)</f>
        <v>300.35355224609373</v>
      </c>
      <c r="AS483">
        <f>(Y483*AK483+Z483*AL483)*AM483</f>
        <v>1.4037772091906042E-2</v>
      </c>
      <c r="AT483">
        <f>((AS483+0.00000010773*(AR483^4-AQ483^4))-AP483*44100)/(L483*0.92*2*29.3+0.00000043092*AQ483^3)</f>
        <v>6.6997759001287183E-2</v>
      </c>
      <c r="AU483">
        <f>0.61365*EXP(17.502*J483/(240.97+J483))</f>
        <v>3.5992192161929291</v>
      </c>
      <c r="AV483">
        <f>AU483*1000/AA483</f>
        <v>35.470920742148358</v>
      </c>
      <c r="AW483">
        <f>(AV483-U483)</f>
        <v>9.0266553765477724</v>
      </c>
      <c r="AX483">
        <f>IF(D483,P483,(O483+P483)/2)</f>
        <v>27.028194427490234</v>
      </c>
      <c r="AY483">
        <f>0.61365*EXP(17.502*AX483/(240.97+AX483))</f>
        <v>3.5850908107318795</v>
      </c>
      <c r="AZ483">
        <f>IF(AW483&lt;&gt;0,(1000-(AV483+U483)/2)/AW483*AP483,0)</f>
        <v>-1.4472354742203951E-2</v>
      </c>
      <c r="BA483">
        <f>U483*AA483/1000</f>
        <v>2.6832883407190091</v>
      </c>
      <c r="BB483">
        <f>(AY483-BA483)</f>
        <v>0.90180247001287039</v>
      </c>
      <c r="BC483">
        <f>1/(1.6/F483+1.37/N483)</f>
        <v>-9.0399975972139321E-3</v>
      </c>
      <c r="BD483">
        <f>G483*AA483*0.001</f>
        <v>12.718746198083526</v>
      </c>
      <c r="BE483">
        <f>G483/S483</f>
        <v>0.30312185143332748</v>
      </c>
      <c r="BF483">
        <f>(1-AP483*AA483/AU483/F483)*100</f>
        <v>73.633406482598133</v>
      </c>
      <c r="BG483">
        <f>(S483-E483/(N483/1.35))</f>
        <v>414.47822733527124</v>
      </c>
      <c r="BH483">
        <f>E483*BF483/100/BG483</f>
        <v>-4.5634323411906288E-3</v>
      </c>
    </row>
    <row r="484" spans="1:60" x14ac:dyDescent="0.25">
      <c r="A484" s="1">
        <v>169</v>
      </c>
      <c r="B484" s="1" t="s">
        <v>546</v>
      </c>
      <c r="C484" s="1">
        <v>15029.999999664724</v>
      </c>
      <c r="D484" s="1">
        <v>1</v>
      </c>
      <c r="E484">
        <f>(R484-S484*(1000-T484)/(1000-U484))*AO484</f>
        <v>-2.6636386044379901</v>
      </c>
      <c r="F484">
        <f>IF(AZ484&lt;&gt;0,1/(1/AZ484-1/N484),0)</f>
        <v>-1.4945278998860638E-2</v>
      </c>
      <c r="G484">
        <f>((BC484-AP484/2)*S484-E484)/(BC484+AP484/2)</f>
        <v>125.38012487369159</v>
      </c>
      <c r="H484">
        <f>AP484*1000</f>
        <v>-0.13930668486957928</v>
      </c>
      <c r="I484">
        <f>(AU484-BA484)</f>
        <v>0.91270985978796082</v>
      </c>
      <c r="J484">
        <f>(P484+AT484*D484)</f>
        <v>27.094885103448323</v>
      </c>
      <c r="K484" s="1">
        <v>7.7399997711181641</v>
      </c>
      <c r="L484">
        <f>(K484*AI484+AJ484)</f>
        <v>2</v>
      </c>
      <c r="M484" s="1">
        <v>0.5</v>
      </c>
      <c r="N484">
        <f>L484*(M484+1)*(M484+1)/(M484*M484+1)</f>
        <v>3.6</v>
      </c>
      <c r="O484" s="1">
        <v>27.20689582824707</v>
      </c>
      <c r="P484" s="1">
        <v>27.025630950927734</v>
      </c>
      <c r="Q484" s="1">
        <v>27.069684982299805</v>
      </c>
      <c r="R484" s="1">
        <v>410.02423095703125</v>
      </c>
      <c r="S484" s="1">
        <v>413.53253173828125</v>
      </c>
      <c r="T484" s="1">
        <v>26.650228500366211</v>
      </c>
      <c r="U484" s="1">
        <v>26.475385665893555</v>
      </c>
      <c r="V484" s="1">
        <v>74.628173828125</v>
      </c>
      <c r="W484" s="1">
        <v>74.140335083007813</v>
      </c>
      <c r="X484" s="1">
        <v>600.3603515625</v>
      </c>
      <c r="Y484" s="1">
        <v>8.201715350151062E-2</v>
      </c>
      <c r="Z484" s="1">
        <v>8.6333848536014557E-2</v>
      </c>
      <c r="AA484" s="1">
        <v>101.46951293945313</v>
      </c>
      <c r="AB484" s="1">
        <v>-0.40337902307510376</v>
      </c>
      <c r="AC484" s="1">
        <v>-0.15373843908309937</v>
      </c>
      <c r="AD484" s="1">
        <v>1.3115422800183296E-2</v>
      </c>
      <c r="AE484" s="1">
        <v>1.3536840677261353E-2</v>
      </c>
      <c r="AF484" s="1">
        <v>9.5150107517838478E-3</v>
      </c>
      <c r="AG484" s="1">
        <v>1.3519173488020897E-2</v>
      </c>
      <c r="AH484" s="1">
        <v>1</v>
      </c>
      <c r="AI484" s="1">
        <v>0</v>
      </c>
      <c r="AJ484" s="1">
        <v>2</v>
      </c>
      <c r="AK484" s="1">
        <v>0</v>
      </c>
      <c r="AL484" s="1">
        <v>1</v>
      </c>
      <c r="AM484" s="1">
        <v>0.18999999761581421</v>
      </c>
      <c r="AN484" s="1">
        <v>111115</v>
      </c>
      <c r="AO484">
        <f>X484*0.000001/(K484*0.0001)</f>
        <v>0.77565939188105237</v>
      </c>
      <c r="AP484">
        <f>(U484-T484)/(1000-U484)*AO484</f>
        <v>-1.3930668486957927E-4</v>
      </c>
      <c r="AQ484">
        <f>(P484+273.15)</f>
        <v>300.17563095092771</v>
      </c>
      <c r="AR484">
        <f>(O484+273.15)</f>
        <v>300.35689582824705</v>
      </c>
      <c r="AS484">
        <f>(Y484*AK484+Z484*AL484)*AM484</f>
        <v>1.6403431016006831E-2</v>
      </c>
      <c r="AT484">
        <f>((AS484+0.00000010773*(AR484^4-AQ484^4))-AP484*44100)/(L484*0.92*2*29.3+0.00000043092*AQ484^3)</f>
        <v>6.925415252059032E-2</v>
      </c>
      <c r="AU484">
        <f>0.61365*EXP(17.502*J484/(240.97+J484))</f>
        <v>3.5991543481903587</v>
      </c>
      <c r="AV484">
        <f>AU484*1000/AA484</f>
        <v>35.470302792701631</v>
      </c>
      <c r="AW484">
        <f>(AV484-U484)</f>
        <v>8.9949171268080761</v>
      </c>
      <c r="AX484">
        <f>IF(D484,P484,(O484+P484)/2)</f>
        <v>27.025630950927734</v>
      </c>
      <c r="AY484">
        <f>0.61365*EXP(17.502*AX484/(240.97+AX484))</f>
        <v>3.5845511909021601</v>
      </c>
      <c r="AZ484">
        <f>IF(AW484&lt;&gt;0,(1000-(AV484+U484)/2)/AW484*AP484,0)</f>
        <v>-1.5007582473071322E-2</v>
      </c>
      <c r="BA484">
        <f>U484*AA484/1000</f>
        <v>2.6864444884023979</v>
      </c>
      <c r="BB484">
        <f>(AY484-BA484)</f>
        <v>0.89810670249976221</v>
      </c>
      <c r="BC484">
        <f>1/(1.6/F484+1.37/N484)</f>
        <v>-9.374121499255008E-3</v>
      </c>
      <c r="BD484">
        <f>G484*AA484*0.001</f>
        <v>12.722260203221296</v>
      </c>
      <c r="BE484">
        <f>G484/S484</f>
        <v>0.30319289354735179</v>
      </c>
      <c r="BF484">
        <f>(1-AP484*AA484/AU484/F484)*100</f>
        <v>73.721350974133756</v>
      </c>
      <c r="BG484">
        <f>(S484-E484/(N484/1.35))</f>
        <v>414.53139621494552</v>
      </c>
      <c r="BH484">
        <f>E484*BF484/100/BG484</f>
        <v>-4.737084771359595E-3</v>
      </c>
    </row>
    <row r="485" spans="1:60" x14ac:dyDescent="0.25">
      <c r="A485" s="1">
        <v>170</v>
      </c>
      <c r="B485" s="1" t="s">
        <v>547</v>
      </c>
      <c r="C485" s="1">
        <v>15034.999999552965</v>
      </c>
      <c r="D485" s="1">
        <v>1</v>
      </c>
      <c r="E485">
        <f>(R485-S485*(1000-T485)/(1000-U485))*AO485</f>
        <v>-2.9133274370525175</v>
      </c>
      <c r="F485">
        <f>IF(AZ485&lt;&gt;0,1/(1/AZ485-1/N485),0)</f>
        <v>-1.5356174192435628E-2</v>
      </c>
      <c r="G485">
        <f>((BC485-AP485/2)*S485-E485)/(BC485+AP485/2)</f>
        <v>107.16805393390162</v>
      </c>
      <c r="H485">
        <f>AP485*1000</f>
        <v>-0.14285680552083926</v>
      </c>
      <c r="I485">
        <f>(AU485-BA485)</f>
        <v>0.91080894245714905</v>
      </c>
      <c r="J485">
        <f>(P485+AT485*D485)</f>
        <v>27.095648358797629</v>
      </c>
      <c r="K485" s="1">
        <v>7.7399997711181641</v>
      </c>
      <c r="L485">
        <f>(K485*AI485+AJ485)</f>
        <v>2</v>
      </c>
      <c r="M485" s="1">
        <v>0.5</v>
      </c>
      <c r="N485">
        <f>L485*(M485+1)*(M485+1)/(M485*M485+1)</f>
        <v>3.6</v>
      </c>
      <c r="O485" s="1">
        <v>27.204412460327148</v>
      </c>
      <c r="P485" s="1">
        <v>27.025310516357422</v>
      </c>
      <c r="Q485" s="1">
        <v>27.040475845336914</v>
      </c>
      <c r="R485" s="1">
        <v>409.63491821289063</v>
      </c>
      <c r="S485" s="1">
        <v>413.4671630859375</v>
      </c>
      <c r="T485" s="1">
        <v>26.675054550170898</v>
      </c>
      <c r="U485" s="1">
        <v>26.495752334594727</v>
      </c>
      <c r="V485" s="1">
        <v>74.704917907714844</v>
      </c>
      <c r="W485" s="1">
        <v>74.205162048339844</v>
      </c>
      <c r="X485" s="1">
        <v>600.3355712890625</v>
      </c>
      <c r="Y485" s="1">
        <v>7.2903521358966827E-2</v>
      </c>
      <c r="Z485" s="1">
        <v>7.6740548014640808E-2</v>
      </c>
      <c r="AA485" s="1">
        <v>101.46934509277344</v>
      </c>
      <c r="AB485" s="1">
        <v>-0.40337902307510376</v>
      </c>
      <c r="AC485" s="1">
        <v>-0.15373843908309937</v>
      </c>
      <c r="AD485" s="1">
        <v>1.3115422800183296E-2</v>
      </c>
      <c r="AE485" s="1">
        <v>1.3536840677261353E-2</v>
      </c>
      <c r="AF485" s="1">
        <v>9.5150107517838478E-3</v>
      </c>
      <c r="AG485" s="1">
        <v>1.3519173488020897E-2</v>
      </c>
      <c r="AH485" s="1">
        <v>0.66666668653488159</v>
      </c>
      <c r="AI485" s="1">
        <v>0</v>
      </c>
      <c r="AJ485" s="1">
        <v>2</v>
      </c>
      <c r="AK485" s="1">
        <v>0</v>
      </c>
      <c r="AL485" s="1">
        <v>1</v>
      </c>
      <c r="AM485" s="1">
        <v>0.18999999761581421</v>
      </c>
      <c r="AN485" s="1">
        <v>111115</v>
      </c>
      <c r="AO485">
        <f>X485*0.000001/(K485*0.0001)</f>
        <v>0.77562737602295129</v>
      </c>
      <c r="AP485">
        <f>(U485-T485)/(1000-U485)*AO485</f>
        <v>-1.4285680552083926E-4</v>
      </c>
      <c r="AQ485">
        <f>(P485+273.15)</f>
        <v>300.1753105163574</v>
      </c>
      <c r="AR485">
        <f>(O485+273.15)</f>
        <v>300.35441246032713</v>
      </c>
      <c r="AS485">
        <f>(Y485*AK485+Z485*AL485)*AM485</f>
        <v>1.4580703939818029E-2</v>
      </c>
      <c r="AT485">
        <f>((AS485+0.00000010773*(AR485^4-AQ485^4))-AP485*44100)/(L485*0.92*2*29.3+0.00000043092*AQ485^3)</f>
        <v>7.0337842440205883E-2</v>
      </c>
      <c r="AU485">
        <f>0.61365*EXP(17.502*J485/(240.97+J485))</f>
        <v>3.599315579588799</v>
      </c>
      <c r="AV485">
        <f>AU485*1000/AA485</f>
        <v>35.471950432891276</v>
      </c>
      <c r="AW485">
        <f>(AV485-U485)</f>
        <v>8.9761980982965497</v>
      </c>
      <c r="AX485">
        <f>IF(D485,P485,(O485+P485)/2)</f>
        <v>27.025310516357422</v>
      </c>
      <c r="AY485">
        <f>0.61365*EXP(17.502*AX485/(240.97+AX485))</f>
        <v>3.5844837434088523</v>
      </c>
      <c r="AZ485">
        <f>IF(AW485&lt;&gt;0,(1000-(AV485+U485)/2)/AW485*AP485,0)</f>
        <v>-1.5421958157952845E-2</v>
      </c>
      <c r="BA485">
        <f>U485*AA485/1000</f>
        <v>2.6885066371316499</v>
      </c>
      <c r="BB485">
        <f>(AY485-BA485)</f>
        <v>0.8959771062772024</v>
      </c>
      <c r="BC485">
        <f>1/(1.6/F485+1.37/N485)</f>
        <v>-9.6327919045972113E-3</v>
      </c>
      <c r="BD485">
        <f>G485*AA485*0.001</f>
        <v>10.874272247540018</v>
      </c>
      <c r="BE485">
        <f>G485/S485</f>
        <v>0.25919362769717014</v>
      </c>
      <c r="BF485">
        <f>(1-AP485*AA485/AU485/F485)*100</f>
        <v>73.773952970107871</v>
      </c>
      <c r="BG485">
        <f>(S485-E485/(N485/1.35))</f>
        <v>414.55966087483222</v>
      </c>
      <c r="BH485">
        <f>E485*BF485/100/BG485</f>
        <v>-5.1844813090130915E-3</v>
      </c>
    </row>
    <row r="486" spans="1:60" x14ac:dyDescent="0.25">
      <c r="A486" s="1">
        <v>171</v>
      </c>
      <c r="B486" s="1" t="s">
        <v>548</v>
      </c>
      <c r="C486" s="1">
        <v>15039.999999441206</v>
      </c>
      <c r="D486" s="1">
        <v>1</v>
      </c>
      <c r="E486">
        <f>(R486-S486*(1000-T486)/(1000-U486))*AO486</f>
        <v>-2.9122734930355985</v>
      </c>
      <c r="F486">
        <f>IF(AZ486&lt;&gt;0,1/(1/AZ486-1/N486),0)</f>
        <v>-1.5845342171839746E-2</v>
      </c>
      <c r="G486">
        <f>((BC486-AP486/2)*S486-E486)/(BC486+AP486/2)</f>
        <v>116.50986767625837</v>
      </c>
      <c r="H486">
        <f>AP486*1000</f>
        <v>-0.14714106950990535</v>
      </c>
      <c r="I486">
        <f>(AU486-BA486)</f>
        <v>0.90902537284562568</v>
      </c>
      <c r="J486">
        <f>(P486+AT486*D486)</f>
        <v>27.097412165624419</v>
      </c>
      <c r="K486" s="1">
        <v>7.7399997711181641</v>
      </c>
      <c r="L486">
        <f>(K486*AI486+AJ486)</f>
        <v>2</v>
      </c>
      <c r="M486" s="1">
        <v>0.5</v>
      </c>
      <c r="N486">
        <f>L486*(M486+1)*(M486+1)/(M486*M486+1)</f>
        <v>3.6</v>
      </c>
      <c r="O486" s="1">
        <v>27.198858261108398</v>
      </c>
      <c r="P486" s="1">
        <v>27.026084899902344</v>
      </c>
      <c r="Q486" s="1">
        <v>27.031793594360352</v>
      </c>
      <c r="R486" s="1">
        <v>409.55999755859375</v>
      </c>
      <c r="S486" s="1">
        <v>413.3931884765625</v>
      </c>
      <c r="T486" s="1">
        <v>26.701726913452148</v>
      </c>
      <c r="U486" s="1">
        <v>26.517049789428711</v>
      </c>
      <c r="V486" s="1">
        <v>74.800628662109375</v>
      </c>
      <c r="W486" s="1">
        <v>74.286140441894531</v>
      </c>
      <c r="X486" s="1">
        <v>600.330078125</v>
      </c>
      <c r="Y486" s="1">
        <v>8.8710173964500427E-2</v>
      </c>
      <c r="Z486" s="1">
        <v>9.3379132449626923E-2</v>
      </c>
      <c r="AA486" s="1">
        <v>101.46916198730469</v>
      </c>
      <c r="AB486" s="1">
        <v>-0.40337902307510376</v>
      </c>
      <c r="AC486" s="1">
        <v>-0.15373843908309937</v>
      </c>
      <c r="AD486" s="1">
        <v>1.3115422800183296E-2</v>
      </c>
      <c r="AE486" s="1">
        <v>1.3536840677261353E-2</v>
      </c>
      <c r="AF486" s="1">
        <v>9.5150107517838478E-3</v>
      </c>
      <c r="AG486" s="1">
        <v>1.3519173488020897E-2</v>
      </c>
      <c r="AH486" s="1">
        <v>1</v>
      </c>
      <c r="AI486" s="1">
        <v>0</v>
      </c>
      <c r="AJ486" s="1">
        <v>2</v>
      </c>
      <c r="AK486" s="1">
        <v>0</v>
      </c>
      <c r="AL486" s="1">
        <v>1</v>
      </c>
      <c r="AM486" s="1">
        <v>0.18999999761581421</v>
      </c>
      <c r="AN486" s="1">
        <v>111115</v>
      </c>
      <c r="AO486">
        <f>X486*0.000001/(K486*0.0001)</f>
        <v>0.7756202789115495</v>
      </c>
      <c r="AP486">
        <f>(U486-T486)/(1000-U486)*AO486</f>
        <v>-1.4714106950990537E-4</v>
      </c>
      <c r="AQ486">
        <f>(P486+273.15)</f>
        <v>300.17608489990232</v>
      </c>
      <c r="AR486">
        <f>(O486+273.15)</f>
        <v>300.34885826110838</v>
      </c>
      <c r="AS486">
        <f>(Y486*AK486+Z486*AL486)*AM486</f>
        <v>1.7742034942795915E-2</v>
      </c>
      <c r="AT486">
        <f>((AS486+0.00000010773*(AR486^4-AQ486^4))-AP486*44100)/(L486*0.92*2*29.3+0.00000043092*AQ486^3)</f>
        <v>7.1327265722076275E-2</v>
      </c>
      <c r="AU486">
        <f>0.61365*EXP(17.502*J486/(240.97+J486))</f>
        <v>3.599688193354591</v>
      </c>
      <c r="AV486">
        <f>AU486*1000/AA486</f>
        <v>35.475686630830417</v>
      </c>
      <c r="AW486">
        <f>(AV486-U486)</f>
        <v>8.9586368414017059</v>
      </c>
      <c r="AX486">
        <f>IF(D486,P486,(O486+P486)/2)</f>
        <v>27.026084899902344</v>
      </c>
      <c r="AY486">
        <f>0.61365*EXP(17.502*AX486/(240.97+AX486))</f>
        <v>3.5846467434140767</v>
      </c>
      <c r="AZ486">
        <f>IF(AW486&lt;&gt;0,(1000-(AV486+U486)/2)/AW486*AP486,0)</f>
        <v>-1.5915393520766419E-2</v>
      </c>
      <c r="BA486">
        <f>U486*AA486/1000</f>
        <v>2.6906628205089653</v>
      </c>
      <c r="BB486">
        <f>(AY486-BA486)</f>
        <v>0.89398392290511142</v>
      </c>
      <c r="BC486">
        <f>1/(1.6/F486+1.37/N486)</f>
        <v>-9.9408034654468944E-3</v>
      </c>
      <c r="BD486">
        <f>G486*AA486*0.001</f>
        <v>11.822158636361696</v>
      </c>
      <c r="BE486">
        <f>G486/S486</f>
        <v>0.28183789893979821</v>
      </c>
      <c r="BF486">
        <f>(1-AP486*AA486/AU486/F486)*100</f>
        <v>73.824108822646622</v>
      </c>
      <c r="BG486">
        <f>(S486-E486/(N486/1.35))</f>
        <v>414.48529103645086</v>
      </c>
      <c r="BH486">
        <f>E486*BF486/100/BG486</f>
        <v>-5.1870597080430998E-3</v>
      </c>
    </row>
    <row r="487" spans="1:60" x14ac:dyDescent="0.25">
      <c r="A487" s="1" t="s">
        <v>9</v>
      </c>
      <c r="B487" s="1" t="s">
        <v>549</v>
      </c>
    </row>
    <row r="488" spans="1:60" x14ac:dyDescent="0.25">
      <c r="A488" s="1" t="s">
        <v>9</v>
      </c>
      <c r="B488" s="1" t="s">
        <v>550</v>
      </c>
    </row>
    <row r="489" spans="1:60" x14ac:dyDescent="0.25">
      <c r="A489" s="1" t="s">
        <v>9</v>
      </c>
      <c r="B489" s="1" t="s">
        <v>551</v>
      </c>
    </row>
    <row r="490" spans="1:60" x14ac:dyDescent="0.25">
      <c r="A490" s="1" t="s">
        <v>9</v>
      </c>
      <c r="B490" s="1" t="s">
        <v>552</v>
      </c>
    </row>
    <row r="491" spans="1:60" x14ac:dyDescent="0.25">
      <c r="A491" s="1" t="s">
        <v>9</v>
      </c>
      <c r="B491" s="1" t="s">
        <v>553</v>
      </c>
    </row>
    <row r="492" spans="1:60" x14ac:dyDescent="0.25">
      <c r="A492" s="1" t="s">
        <v>9</v>
      </c>
      <c r="B492" s="1" t="s">
        <v>554</v>
      </c>
    </row>
    <row r="493" spans="1:60" x14ac:dyDescent="0.25">
      <c r="A493" s="1" t="s">
        <v>9</v>
      </c>
      <c r="B493" s="1" t="s">
        <v>555</v>
      </c>
    </row>
    <row r="494" spans="1:60" x14ac:dyDescent="0.25">
      <c r="A494" s="1" t="s">
        <v>9</v>
      </c>
      <c r="B494" s="1" t="s">
        <v>556</v>
      </c>
    </row>
    <row r="495" spans="1:60" x14ac:dyDescent="0.25">
      <c r="A495" s="1" t="s">
        <v>9</v>
      </c>
      <c r="B495" s="1" t="s">
        <v>557</v>
      </c>
    </row>
    <row r="496" spans="1:60" x14ac:dyDescent="0.25">
      <c r="A496" s="1">
        <v>172</v>
      </c>
      <c r="B496" s="1" t="s">
        <v>558</v>
      </c>
      <c r="C496" s="1">
        <v>15311.499999899417</v>
      </c>
      <c r="D496" s="1">
        <v>1</v>
      </c>
      <c r="E496">
        <f t="shared" ref="E496:E501" si="224">(R496-S496*(1000-T496)/(1000-U496))*AO496</f>
        <v>-1.894356141082866</v>
      </c>
      <c r="F496">
        <f t="shared" ref="F496:F501" si="225">IF(AZ496&lt;&gt;0,1/(1/AZ496-1/N496),0)</f>
        <v>-5.7482167229794698E-2</v>
      </c>
      <c r="G496">
        <f t="shared" ref="G496:G501" si="226">((BC496-AP496/2)*S496-E496)/(BC496+AP496/2)</f>
        <v>354.9314511068676</v>
      </c>
      <c r="H496">
        <f t="shared" ref="H496:H501" si="227">AP496*1000</f>
        <v>-0.53061556935976306</v>
      </c>
      <c r="I496">
        <f t="shared" ref="I496:I501" si="228">(AU496-BA496)</f>
        <v>0.89219009372982994</v>
      </c>
      <c r="J496">
        <f t="shared" ref="J496:J501" si="229">(P496+AT496*D496)</f>
        <v>27.524539609114381</v>
      </c>
      <c r="K496" s="1">
        <v>6.6599998474121094</v>
      </c>
      <c r="L496">
        <f t="shared" ref="L496:L501" si="230">(K496*AI496+AJ496)</f>
        <v>2</v>
      </c>
      <c r="M496" s="1">
        <v>0.5</v>
      </c>
      <c r="N496">
        <f t="shared" ref="N496:N501" si="231">L496*(M496+1)*(M496+1)/(M496*M496+1)</f>
        <v>3.6</v>
      </c>
      <c r="O496" s="1">
        <v>27.285556793212891</v>
      </c>
      <c r="P496" s="1">
        <v>27.333225250244141</v>
      </c>
      <c r="Q496" s="1">
        <v>27.059713363647461</v>
      </c>
      <c r="R496" s="1">
        <v>410.1851806640625</v>
      </c>
      <c r="S496" s="1">
        <v>412.52944946289063</v>
      </c>
      <c r="T496" s="1">
        <v>28.155559539794922</v>
      </c>
      <c r="U496" s="1">
        <v>27.583173751831055</v>
      </c>
      <c r="V496" s="1">
        <v>78.479660034179688</v>
      </c>
      <c r="W496" s="1">
        <v>76.887809753417969</v>
      </c>
      <c r="X496" s="1">
        <v>600.368408203125</v>
      </c>
      <c r="Y496" s="1">
        <v>0.1099245473742485</v>
      </c>
      <c r="Z496" s="1">
        <v>0.11571004986763</v>
      </c>
      <c r="AA496" s="1">
        <v>101.46506500244141</v>
      </c>
      <c r="AB496" s="1">
        <v>-7.7247261069715023E-3</v>
      </c>
      <c r="AC496" s="1">
        <v>-0.16230405867099762</v>
      </c>
      <c r="AD496" s="1">
        <v>2.9119042679667473E-2</v>
      </c>
      <c r="AE496" s="1">
        <v>1.9933952018618584E-2</v>
      </c>
      <c r="AF496" s="1">
        <v>1.5505915507674217E-2</v>
      </c>
      <c r="AG496" s="1">
        <v>2.054160088300705E-2</v>
      </c>
      <c r="AH496" s="1">
        <v>0.66666668653488159</v>
      </c>
      <c r="AI496" s="1">
        <v>0</v>
      </c>
      <c r="AJ496" s="1">
        <v>2</v>
      </c>
      <c r="AK496" s="1">
        <v>0</v>
      </c>
      <c r="AL496" s="1">
        <v>1</v>
      </c>
      <c r="AM496" s="1">
        <v>0.18999999761581421</v>
      </c>
      <c r="AN496" s="1">
        <v>111115</v>
      </c>
      <c r="AO496">
        <f t="shared" ref="AO496:AO501" si="232">X496*0.000001/(K496*0.0001)</f>
        <v>0.90145408702435836</v>
      </c>
      <c r="AP496">
        <f t="shared" ref="AP496:AP501" si="233">(U496-T496)/(1000-U496)*AO496</f>
        <v>-5.3061556935976302E-4</v>
      </c>
      <c r="AQ496">
        <f t="shared" ref="AQ496:AQ501" si="234">(P496+273.15)</f>
        <v>300.48322525024412</v>
      </c>
      <c r="AR496">
        <f t="shared" ref="AR496:AR501" si="235">(O496+273.15)</f>
        <v>300.43555679321287</v>
      </c>
      <c r="AS496">
        <f t="shared" ref="AS496:AS501" si="236">(Y496*AK496+Z496*AL496)*AM496</f>
        <v>2.1984909198975444E-2</v>
      </c>
      <c r="AT496">
        <f t="shared" ref="AT496:AT501" si="237">((AS496+0.00000010773*(AR496^4-AQ496^4))-AP496*44100)/(L496*0.92*2*29.3+0.00000043092*AQ496^3)</f>
        <v>0.19131435887024059</v>
      </c>
      <c r="AU496">
        <f t="shared" ref="AU496:AU501" si="238">0.61365*EXP(17.502*J496/(240.97+J496))</f>
        <v>3.6909186114330037</v>
      </c>
      <c r="AV496">
        <f t="shared" ref="AV496:AV501" si="239">AU496*1000/AA496</f>
        <v>36.376250400511687</v>
      </c>
      <c r="AW496">
        <f t="shared" ref="AW496:AW501" si="240">(AV496-U496)</f>
        <v>8.793076648680632</v>
      </c>
      <c r="AX496">
        <f t="shared" ref="AX496:AX501" si="241">IF(D496,P496,(O496+P496)/2)</f>
        <v>27.333225250244141</v>
      </c>
      <c r="AY496">
        <f t="shared" ref="AY496:AY501" si="242">0.61365*EXP(17.502*AX496/(240.97+AX496))</f>
        <v>3.6498091812760767</v>
      </c>
      <c r="AZ496">
        <f t="shared" ref="AZ496:AZ501" si="243">IF(AW496&lt;&gt;0,(1000-(AV496+U496)/2)/AW496*AP496,0)</f>
        <v>-5.8414893529396765E-2</v>
      </c>
      <c r="BA496">
        <f t="shared" ref="BA496:BA501" si="244">U496*AA496/1000</f>
        <v>2.7987285177031738</v>
      </c>
      <c r="BB496">
        <f t="shared" ref="BB496:BB501" si="245">(AY496-BA496)</f>
        <v>0.85108066357290291</v>
      </c>
      <c r="BC496">
        <f t="shared" ref="BC496:BC501" si="246">1/(1.6/F496+1.37/N496)</f>
        <v>-3.6424347239873693E-2</v>
      </c>
      <c r="BD496">
        <f t="shared" ref="BD496:BD501" si="247">G496*AA496*0.001</f>
        <v>36.013142757969177</v>
      </c>
      <c r="BE496">
        <f t="shared" ref="BE496:BE501" si="248">G496/S496</f>
        <v>0.86037845678407909</v>
      </c>
      <c r="BF496">
        <f t="shared" ref="BF496:BF501" si="249">(1-AP496*AA496/AU496/F496)*100</f>
        <v>74.623663511989108</v>
      </c>
      <c r="BG496">
        <f t="shared" ref="BG496:BG501" si="250">(S496-E496/(N496/1.35))</f>
        <v>413.23983301579671</v>
      </c>
      <c r="BH496">
        <f t="shared" ref="BH496:BH501" si="251">E496*BF496/100/BG496</f>
        <v>-3.4208656559648284E-3</v>
      </c>
    </row>
    <row r="497" spans="1:60" x14ac:dyDescent="0.25">
      <c r="A497" s="1">
        <v>173</v>
      </c>
      <c r="B497" s="1" t="s">
        <v>559</v>
      </c>
      <c r="C497" s="1">
        <v>15316.499999787658</v>
      </c>
      <c r="D497" s="1">
        <v>1</v>
      </c>
      <c r="E497">
        <f t="shared" si="224"/>
        <v>-1.8788614720409731</v>
      </c>
      <c r="F497">
        <f t="shared" si="225"/>
        <v>-5.7292998628698438E-2</v>
      </c>
      <c r="G497">
        <f t="shared" si="226"/>
        <v>355.1946250143738</v>
      </c>
      <c r="H497">
        <f t="shared" si="227"/>
        <v>-0.52672103140582438</v>
      </c>
      <c r="I497">
        <f t="shared" si="228"/>
        <v>0.88859949277132522</v>
      </c>
      <c r="J497">
        <f t="shared" si="229"/>
        <v>27.522687973653014</v>
      </c>
      <c r="K497" s="1">
        <v>6.6599998474121094</v>
      </c>
      <c r="L497">
        <f t="shared" si="230"/>
        <v>2</v>
      </c>
      <c r="M497" s="1">
        <v>0.5</v>
      </c>
      <c r="N497">
        <f t="shared" si="231"/>
        <v>3.6</v>
      </c>
      <c r="O497" s="1">
        <v>27.288242340087891</v>
      </c>
      <c r="P497" s="1">
        <v>27.332454681396484</v>
      </c>
      <c r="Q497" s="1">
        <v>27.067783355712891</v>
      </c>
      <c r="R497" s="1">
        <v>410.1939697265625</v>
      </c>
      <c r="S497" s="1">
        <v>412.519287109375</v>
      </c>
      <c r="T497" s="1">
        <v>28.182830810546875</v>
      </c>
      <c r="U497" s="1">
        <v>27.614658355712891</v>
      </c>
      <c r="V497" s="1">
        <v>78.547645568847656</v>
      </c>
      <c r="W497" s="1">
        <v>76.960166931152344</v>
      </c>
      <c r="X497" s="1">
        <v>600.36187744140625</v>
      </c>
      <c r="Y497" s="1">
        <v>0.12060828506946564</v>
      </c>
      <c r="Z497" s="1">
        <v>0.12695609033107758</v>
      </c>
      <c r="AA497" s="1">
        <v>101.46492767333984</v>
      </c>
      <c r="AB497" s="1">
        <v>-7.7247261069715023E-3</v>
      </c>
      <c r="AC497" s="1">
        <v>-0.16230405867099762</v>
      </c>
      <c r="AD497" s="1">
        <v>2.9119042679667473E-2</v>
      </c>
      <c r="AE497" s="1">
        <v>1.9933952018618584E-2</v>
      </c>
      <c r="AF497" s="1">
        <v>1.5505915507674217E-2</v>
      </c>
      <c r="AG497" s="1">
        <v>2.054160088300705E-2</v>
      </c>
      <c r="AH497" s="1">
        <v>0.66666668653488159</v>
      </c>
      <c r="AI497" s="1">
        <v>0</v>
      </c>
      <c r="AJ497" s="1">
        <v>2</v>
      </c>
      <c r="AK497" s="1">
        <v>0</v>
      </c>
      <c r="AL497" s="1">
        <v>1</v>
      </c>
      <c r="AM497" s="1">
        <v>0.18999999761581421</v>
      </c>
      <c r="AN497" s="1">
        <v>111115</v>
      </c>
      <c r="AO497">
        <f t="shared" si="232"/>
        <v>0.90144428107560703</v>
      </c>
      <c r="AP497">
        <f t="shared" si="233"/>
        <v>-5.2672103140582441E-4</v>
      </c>
      <c r="AQ497">
        <f t="shared" si="234"/>
        <v>300.48245468139646</v>
      </c>
      <c r="AR497">
        <f t="shared" si="235"/>
        <v>300.43824234008787</v>
      </c>
      <c r="AS497">
        <f t="shared" si="236"/>
        <v>2.4121656860217833E-2</v>
      </c>
      <c r="AT497">
        <f t="shared" si="237"/>
        <v>0.19023329225652993</v>
      </c>
      <c r="AU497">
        <f t="shared" si="238"/>
        <v>3.6905188055577236</v>
      </c>
      <c r="AV497">
        <f t="shared" si="239"/>
        <v>36.372359298763058</v>
      </c>
      <c r="AW497">
        <f t="shared" si="240"/>
        <v>8.7577009430501676</v>
      </c>
      <c r="AX497">
        <f t="shared" si="241"/>
        <v>27.332454681396484</v>
      </c>
      <c r="AY497">
        <f t="shared" si="242"/>
        <v>3.6496444136359734</v>
      </c>
      <c r="AZ497">
        <f t="shared" si="243"/>
        <v>-5.821954651724736E-2</v>
      </c>
      <c r="BA497">
        <f t="shared" si="244"/>
        <v>2.8019193127863984</v>
      </c>
      <c r="BB497">
        <f t="shared" si="245"/>
        <v>0.84772510084957498</v>
      </c>
      <c r="BC497">
        <f t="shared" si="246"/>
        <v>-3.6302821993113077E-2</v>
      </c>
      <c r="BD497">
        <f t="shared" si="247"/>
        <v>36.039796937042503</v>
      </c>
      <c r="BE497">
        <f t="shared" si="248"/>
        <v>0.86103761960637204</v>
      </c>
      <c r="BF497">
        <f t="shared" si="249"/>
        <v>74.724041484006619</v>
      </c>
      <c r="BG497">
        <f t="shared" si="250"/>
        <v>413.22386016139035</v>
      </c>
      <c r="BH497">
        <f t="shared" si="251"/>
        <v>-3.3975802492299876E-3</v>
      </c>
    </row>
    <row r="498" spans="1:60" x14ac:dyDescent="0.25">
      <c r="A498" s="1">
        <v>174</v>
      </c>
      <c r="B498" s="1" t="s">
        <v>560</v>
      </c>
      <c r="C498" s="1">
        <v>15321.4999996759</v>
      </c>
      <c r="D498" s="1">
        <v>1</v>
      </c>
      <c r="E498">
        <f t="shared" si="224"/>
        <v>-1.904737842722783</v>
      </c>
      <c r="F498">
        <f t="shared" si="225"/>
        <v>-5.6490567336912725E-2</v>
      </c>
      <c r="G498">
        <f t="shared" si="226"/>
        <v>353.75186454598332</v>
      </c>
      <c r="H498">
        <f t="shared" si="227"/>
        <v>-0.51668180581599255</v>
      </c>
      <c r="I498">
        <f t="shared" si="228"/>
        <v>0.88423602014197122</v>
      </c>
      <c r="J498">
        <f t="shared" si="229"/>
        <v>27.517059898465881</v>
      </c>
      <c r="K498" s="1">
        <v>6.6599998474121094</v>
      </c>
      <c r="L498">
        <f t="shared" si="230"/>
        <v>2</v>
      </c>
      <c r="M498" s="1">
        <v>0.5</v>
      </c>
      <c r="N498">
        <f t="shared" si="231"/>
        <v>3.6</v>
      </c>
      <c r="O498" s="1">
        <v>27.290042877197266</v>
      </c>
      <c r="P498" s="1">
        <v>27.330078125</v>
      </c>
      <c r="Q498" s="1">
        <v>27.063835144042969</v>
      </c>
      <c r="R498" s="1">
        <v>410.15756225585938</v>
      </c>
      <c r="S498" s="1">
        <v>412.50692749023438</v>
      </c>
      <c r="T498" s="1">
        <v>28.203004837036133</v>
      </c>
      <c r="U498" s="1">
        <v>27.645692825317383</v>
      </c>
      <c r="V498" s="1">
        <v>78.593132019042969</v>
      </c>
      <c r="W498" s="1">
        <v>77.034286499023438</v>
      </c>
      <c r="X498" s="1">
        <v>600.37628173828125</v>
      </c>
      <c r="Y498" s="1">
        <v>0.14684464037418365</v>
      </c>
      <c r="Z498" s="1">
        <v>0.15457332134246826</v>
      </c>
      <c r="AA498" s="1">
        <v>101.46491241455078</v>
      </c>
      <c r="AB498" s="1">
        <v>-7.7247261069715023E-3</v>
      </c>
      <c r="AC498" s="1">
        <v>-0.16230405867099762</v>
      </c>
      <c r="AD498" s="1">
        <v>2.9119042679667473E-2</v>
      </c>
      <c r="AE498" s="1">
        <v>1.9933952018618584E-2</v>
      </c>
      <c r="AF498" s="1">
        <v>1.5505915507674217E-2</v>
      </c>
      <c r="AG498" s="1">
        <v>2.054160088300705E-2</v>
      </c>
      <c r="AH498" s="1">
        <v>1</v>
      </c>
      <c r="AI498" s="1">
        <v>0</v>
      </c>
      <c r="AJ498" s="1">
        <v>2</v>
      </c>
      <c r="AK498" s="1">
        <v>0</v>
      </c>
      <c r="AL498" s="1">
        <v>1</v>
      </c>
      <c r="AM498" s="1">
        <v>0.18999999761581421</v>
      </c>
      <c r="AN498" s="1">
        <v>111115</v>
      </c>
      <c r="AO498">
        <f t="shared" si="232"/>
        <v>0.90146590914948854</v>
      </c>
      <c r="AP498">
        <f t="shared" si="233"/>
        <v>-5.1668180581599255E-4</v>
      </c>
      <c r="AQ498">
        <f t="shared" si="234"/>
        <v>300.48007812499998</v>
      </c>
      <c r="AR498">
        <f t="shared" si="235"/>
        <v>300.44004287719724</v>
      </c>
      <c r="AS498">
        <f t="shared" si="236"/>
        <v>2.9368930686537453E-2</v>
      </c>
      <c r="AT498">
        <f t="shared" si="237"/>
        <v>0.18698177346587933</v>
      </c>
      <c r="AU498">
        <f t="shared" si="238"/>
        <v>3.6893038213023743</v>
      </c>
      <c r="AV498">
        <f t="shared" si="239"/>
        <v>36.360390340940185</v>
      </c>
      <c r="AW498">
        <f t="shared" si="240"/>
        <v>8.7146975156228024</v>
      </c>
      <c r="AX498">
        <f t="shared" si="241"/>
        <v>27.330078125</v>
      </c>
      <c r="AY498">
        <f t="shared" si="242"/>
        <v>3.6491362850179465</v>
      </c>
      <c r="AZ498">
        <f t="shared" si="243"/>
        <v>-5.739113900426341E-2</v>
      </c>
      <c r="BA498">
        <f t="shared" si="244"/>
        <v>2.8050678011604031</v>
      </c>
      <c r="BB498">
        <f t="shared" si="245"/>
        <v>0.84406848385754341</v>
      </c>
      <c r="BC498">
        <f t="shared" si="246"/>
        <v>-3.5787449209504239E-2</v>
      </c>
      <c r="BD498">
        <f t="shared" si="247"/>
        <v>35.893401952642229</v>
      </c>
      <c r="BE498">
        <f t="shared" si="248"/>
        <v>0.8575658757981901</v>
      </c>
      <c r="BF498">
        <f t="shared" si="249"/>
        <v>74.845325873030035</v>
      </c>
      <c r="BG498">
        <f t="shared" si="250"/>
        <v>413.22120418125542</v>
      </c>
      <c r="BH498">
        <f t="shared" si="251"/>
        <v>-3.4499857001226404E-3</v>
      </c>
    </row>
    <row r="499" spans="1:60" x14ac:dyDescent="0.25">
      <c r="A499" s="1">
        <v>175</v>
      </c>
      <c r="B499" s="1" t="s">
        <v>561</v>
      </c>
      <c r="C499" s="1">
        <v>15326.999999552965</v>
      </c>
      <c r="D499" s="1">
        <v>1</v>
      </c>
      <c r="E499">
        <f t="shared" si="224"/>
        <v>-2.0142963727329137</v>
      </c>
      <c r="F499">
        <f t="shared" si="225"/>
        <v>-5.5916904441836876E-2</v>
      </c>
      <c r="G499">
        <f t="shared" si="226"/>
        <v>350.15119334531425</v>
      </c>
      <c r="H499">
        <f t="shared" si="227"/>
        <v>-0.50949738665757538</v>
      </c>
      <c r="I499">
        <f t="shared" si="228"/>
        <v>0.88102075150786296</v>
      </c>
      <c r="J499">
        <f t="shared" si="229"/>
        <v>27.51328112806145</v>
      </c>
      <c r="K499" s="1">
        <v>6.6599998474121094</v>
      </c>
      <c r="L499">
        <f t="shared" si="230"/>
        <v>2</v>
      </c>
      <c r="M499" s="1">
        <v>0.5</v>
      </c>
      <c r="N499">
        <f t="shared" si="231"/>
        <v>3.6</v>
      </c>
      <c r="O499" s="1">
        <v>27.288488388061523</v>
      </c>
      <c r="P499" s="1">
        <v>27.329038619995117</v>
      </c>
      <c r="Q499" s="1">
        <v>27.039966583251953</v>
      </c>
      <c r="R499" s="1">
        <v>410.0390625</v>
      </c>
      <c r="S499" s="1">
        <v>412.5068359375</v>
      </c>
      <c r="T499" s="1">
        <v>28.218957901000977</v>
      </c>
      <c r="U499" s="1">
        <v>27.66937255859375</v>
      </c>
      <c r="V499" s="1">
        <v>78.644294738769531</v>
      </c>
      <c r="W499" s="1">
        <v>77.108299255371094</v>
      </c>
      <c r="X499" s="1">
        <v>600.33685302734375</v>
      </c>
      <c r="Y499" s="1">
        <v>0.12404985725879669</v>
      </c>
      <c r="Z499" s="1">
        <v>0.13057880103588104</v>
      </c>
      <c r="AA499" s="1">
        <v>101.46480560302734</v>
      </c>
      <c r="AB499" s="1">
        <v>-7.7247261069715023E-3</v>
      </c>
      <c r="AC499" s="1">
        <v>-0.16230405867099762</v>
      </c>
      <c r="AD499" s="1">
        <v>2.9119042679667473E-2</v>
      </c>
      <c r="AE499" s="1">
        <v>1.9933952018618584E-2</v>
      </c>
      <c r="AF499" s="1">
        <v>1.5505915507674217E-2</v>
      </c>
      <c r="AG499" s="1">
        <v>2.054160088300705E-2</v>
      </c>
      <c r="AH499" s="1">
        <v>1</v>
      </c>
      <c r="AI499" s="1">
        <v>0</v>
      </c>
      <c r="AJ499" s="1">
        <v>2</v>
      </c>
      <c r="AK499" s="1">
        <v>0</v>
      </c>
      <c r="AL499" s="1">
        <v>1</v>
      </c>
      <c r="AM499" s="1">
        <v>0.18999999761581421</v>
      </c>
      <c r="AN499" s="1">
        <v>111115</v>
      </c>
      <c r="AO499">
        <f t="shared" si="232"/>
        <v>0.90140670687945712</v>
      </c>
      <c r="AP499">
        <f t="shared" si="233"/>
        <v>-5.0949738665757535E-4</v>
      </c>
      <c r="AQ499">
        <f t="shared" si="234"/>
        <v>300.47903861999509</v>
      </c>
      <c r="AR499">
        <f t="shared" si="235"/>
        <v>300.4384883880615</v>
      </c>
      <c r="AS499">
        <f t="shared" si="236"/>
        <v>2.4809971885493276E-2</v>
      </c>
      <c r="AT499">
        <f t="shared" si="237"/>
        <v>0.18424250806633355</v>
      </c>
      <c r="AU499">
        <f t="shared" si="238"/>
        <v>3.688488259323317</v>
      </c>
      <c r="AV499">
        <f t="shared" si="239"/>
        <v>36.352390736884885</v>
      </c>
      <c r="AW499">
        <f t="shared" si="240"/>
        <v>8.6830181782911353</v>
      </c>
      <c r="AX499">
        <f t="shared" si="241"/>
        <v>27.329038619995117</v>
      </c>
      <c r="AY499">
        <f t="shared" si="242"/>
        <v>3.6489140491340613</v>
      </c>
      <c r="AZ499">
        <f t="shared" si="243"/>
        <v>-5.6799135506417797E-2</v>
      </c>
      <c r="BA499">
        <f t="shared" si="244"/>
        <v>2.8074675078154541</v>
      </c>
      <c r="BB499">
        <f t="shared" si="245"/>
        <v>0.84144654131860719</v>
      </c>
      <c r="BC499">
        <f t="shared" si="246"/>
        <v>-3.5419128363311785E-2</v>
      </c>
      <c r="BD499">
        <f t="shared" si="247"/>
        <v>35.528022764450355</v>
      </c>
      <c r="BE499">
        <f t="shared" si="248"/>
        <v>0.84883731090062853</v>
      </c>
      <c r="BF499">
        <f t="shared" si="249"/>
        <v>74.93510658968215</v>
      </c>
      <c r="BG499">
        <f t="shared" si="250"/>
        <v>413.26219707727483</v>
      </c>
      <c r="BH499">
        <f t="shared" si="251"/>
        <v>-3.6524394067848132E-3</v>
      </c>
    </row>
    <row r="500" spans="1:60" x14ac:dyDescent="0.25">
      <c r="A500" s="1">
        <v>176</v>
      </c>
      <c r="B500" s="1" t="s">
        <v>562</v>
      </c>
      <c r="C500" s="1">
        <v>15331.999999441206</v>
      </c>
      <c r="D500" s="1">
        <v>1</v>
      </c>
      <c r="E500">
        <f t="shared" si="224"/>
        <v>-1.9828407934733374</v>
      </c>
      <c r="F500">
        <f t="shared" si="225"/>
        <v>-5.5587119225958249E-2</v>
      </c>
      <c r="G500">
        <f t="shared" si="226"/>
        <v>350.68270921614595</v>
      </c>
      <c r="H500">
        <f t="shared" si="227"/>
        <v>-0.50480306399637442</v>
      </c>
      <c r="I500">
        <f t="shared" si="228"/>
        <v>0.87815708929982428</v>
      </c>
      <c r="J500">
        <f t="shared" si="229"/>
        <v>27.510222174638081</v>
      </c>
      <c r="K500" s="1">
        <v>6.6599998474121094</v>
      </c>
      <c r="L500">
        <f t="shared" si="230"/>
        <v>2</v>
      </c>
      <c r="M500" s="1">
        <v>0.5</v>
      </c>
      <c r="N500">
        <f t="shared" si="231"/>
        <v>3.6</v>
      </c>
      <c r="O500" s="1">
        <v>27.283103942871094</v>
      </c>
      <c r="P500" s="1">
        <v>27.328201293945313</v>
      </c>
      <c r="Q500" s="1">
        <v>27.030506134033203</v>
      </c>
      <c r="R500" s="1">
        <v>410.0418701171875</v>
      </c>
      <c r="S500" s="1">
        <v>412.47256469726563</v>
      </c>
      <c r="T500" s="1">
        <v>28.235589981079102</v>
      </c>
      <c r="U500" s="1">
        <v>27.691083908081055</v>
      </c>
      <c r="V500" s="1">
        <v>78.711685180664063</v>
      </c>
      <c r="W500" s="1">
        <v>77.190193176269531</v>
      </c>
      <c r="X500" s="1">
        <v>600.34063720703125</v>
      </c>
      <c r="Y500" s="1">
        <v>9.7132369875907898E-2</v>
      </c>
      <c r="Z500" s="1">
        <v>0.10224460065364838</v>
      </c>
      <c r="AA500" s="1">
        <v>101.46482849121094</v>
      </c>
      <c r="AB500" s="1">
        <v>-7.7247261069715023E-3</v>
      </c>
      <c r="AC500" s="1">
        <v>-0.16230405867099762</v>
      </c>
      <c r="AD500" s="1">
        <v>2.9119042679667473E-2</v>
      </c>
      <c r="AE500" s="1">
        <v>1.9933952018618584E-2</v>
      </c>
      <c r="AF500" s="1">
        <v>1.5505915507674217E-2</v>
      </c>
      <c r="AG500" s="1">
        <v>2.054160088300705E-2</v>
      </c>
      <c r="AH500" s="1">
        <v>1</v>
      </c>
      <c r="AI500" s="1">
        <v>0</v>
      </c>
      <c r="AJ500" s="1">
        <v>2</v>
      </c>
      <c r="AK500" s="1">
        <v>0</v>
      </c>
      <c r="AL500" s="1">
        <v>1</v>
      </c>
      <c r="AM500" s="1">
        <v>0.18999999761581421</v>
      </c>
      <c r="AN500" s="1">
        <v>111115</v>
      </c>
      <c r="AO500">
        <f t="shared" si="232"/>
        <v>0.90141238883107011</v>
      </c>
      <c r="AP500">
        <f t="shared" si="233"/>
        <v>-5.0480306399637445E-4</v>
      </c>
      <c r="AQ500">
        <f t="shared" si="234"/>
        <v>300.47820129394529</v>
      </c>
      <c r="AR500">
        <f t="shared" si="235"/>
        <v>300.43310394287107</v>
      </c>
      <c r="AS500">
        <f t="shared" si="236"/>
        <v>1.9426473880423067E-2</v>
      </c>
      <c r="AT500">
        <f t="shared" si="237"/>
        <v>0.18202088069276667</v>
      </c>
      <c r="AU500">
        <f t="shared" si="238"/>
        <v>3.6878281687689998</v>
      </c>
      <c r="AV500">
        <f t="shared" si="239"/>
        <v>36.34587692708164</v>
      </c>
      <c r="AW500">
        <f t="shared" si="240"/>
        <v>8.6547930190005857</v>
      </c>
      <c r="AX500">
        <f t="shared" si="241"/>
        <v>27.328201293945313</v>
      </c>
      <c r="AY500">
        <f t="shared" si="242"/>
        <v>3.6487350456998611</v>
      </c>
      <c r="AZ500">
        <f t="shared" si="243"/>
        <v>-5.6458893459880491E-2</v>
      </c>
      <c r="BA500">
        <f t="shared" si="244"/>
        <v>2.8096710794691755</v>
      </c>
      <c r="BB500">
        <f t="shared" si="245"/>
        <v>0.83906396623068558</v>
      </c>
      <c r="BC500">
        <f t="shared" si="246"/>
        <v>-3.5207435538124991E-2</v>
      </c>
      <c r="BD500">
        <f t="shared" si="247"/>
        <v>35.581960945449453</v>
      </c>
      <c r="BE500">
        <f t="shared" si="248"/>
        <v>0.85019644754683177</v>
      </c>
      <c r="BF500">
        <f t="shared" si="249"/>
        <v>75.014234302985301</v>
      </c>
      <c r="BG500">
        <f t="shared" si="250"/>
        <v>413.21612999481812</v>
      </c>
      <c r="BH500">
        <f t="shared" si="251"/>
        <v>-3.5996001382857801E-3</v>
      </c>
    </row>
    <row r="501" spans="1:60" x14ac:dyDescent="0.25">
      <c r="A501" s="1">
        <v>177</v>
      </c>
      <c r="B501" s="1" t="s">
        <v>563</v>
      </c>
      <c r="C501" s="1">
        <v>15336.999999329448</v>
      </c>
      <c r="D501" s="1">
        <v>1</v>
      </c>
      <c r="E501">
        <f t="shared" si="224"/>
        <v>-1.9084898895823565</v>
      </c>
      <c r="F501">
        <f t="shared" si="225"/>
        <v>-5.5326600078592331E-2</v>
      </c>
      <c r="G501">
        <f t="shared" si="226"/>
        <v>352.49672737011269</v>
      </c>
      <c r="H501">
        <f t="shared" si="227"/>
        <v>-0.50104714965558339</v>
      </c>
      <c r="I501">
        <f t="shared" si="228"/>
        <v>0.87578095385155041</v>
      </c>
      <c r="J501">
        <f t="shared" si="229"/>
        <v>27.509032343499396</v>
      </c>
      <c r="K501" s="1">
        <v>6.6599998474121094</v>
      </c>
      <c r="L501">
        <f t="shared" si="230"/>
        <v>2</v>
      </c>
      <c r="M501" s="1">
        <v>0.5</v>
      </c>
      <c r="N501">
        <f t="shared" si="231"/>
        <v>3.6</v>
      </c>
      <c r="O501" s="1">
        <v>27.278713226318359</v>
      </c>
      <c r="P501" s="1">
        <v>27.328929901123047</v>
      </c>
      <c r="Q501" s="1">
        <v>27.034210205078125</v>
      </c>
      <c r="R501" s="1">
        <v>410.0848388671875</v>
      </c>
      <c r="S501" s="1">
        <v>412.43133544921875</v>
      </c>
      <c r="T501" s="1">
        <v>28.25250244140625</v>
      </c>
      <c r="U501" s="1">
        <v>27.712053298950195</v>
      </c>
      <c r="V501" s="1">
        <v>78.779121398925781</v>
      </c>
      <c r="W501" s="1">
        <v>77.269882202148438</v>
      </c>
      <c r="X501" s="1">
        <v>600.33392333984375</v>
      </c>
      <c r="Y501" s="1">
        <v>7.8099407255649567E-2</v>
      </c>
      <c r="Z501" s="1">
        <v>8.2209907472133636E-2</v>
      </c>
      <c r="AA501" s="1">
        <v>101.46453094482422</v>
      </c>
      <c r="AB501" s="1">
        <v>-7.7247261069715023E-3</v>
      </c>
      <c r="AC501" s="1">
        <v>-0.16230405867099762</v>
      </c>
      <c r="AD501" s="1">
        <v>2.9119042679667473E-2</v>
      </c>
      <c r="AE501" s="1">
        <v>1.9933952018618584E-2</v>
      </c>
      <c r="AF501" s="1">
        <v>1.5505915507674217E-2</v>
      </c>
      <c r="AG501" s="1">
        <v>2.054160088300705E-2</v>
      </c>
      <c r="AH501" s="1">
        <v>1</v>
      </c>
      <c r="AI501" s="1">
        <v>0</v>
      </c>
      <c r="AJ501" s="1">
        <v>2</v>
      </c>
      <c r="AK501" s="1">
        <v>0</v>
      </c>
      <c r="AL501" s="1">
        <v>1</v>
      </c>
      <c r="AM501" s="1">
        <v>0.18999999761581421</v>
      </c>
      <c r="AN501" s="1">
        <v>111115</v>
      </c>
      <c r="AO501">
        <f t="shared" si="232"/>
        <v>0.9014023079491762</v>
      </c>
      <c r="AP501">
        <f t="shared" si="233"/>
        <v>-5.0104714965558341E-4</v>
      </c>
      <c r="AQ501">
        <f t="shared" si="234"/>
        <v>300.47892990112302</v>
      </c>
      <c r="AR501">
        <f t="shared" si="235"/>
        <v>300.42871322631834</v>
      </c>
      <c r="AS501">
        <f t="shared" si="236"/>
        <v>1.5619882223701698E-2</v>
      </c>
      <c r="AT501">
        <f t="shared" si="237"/>
        <v>0.18010244237634776</v>
      </c>
      <c r="AU501">
        <f t="shared" si="238"/>
        <v>3.6875714433475006</v>
      </c>
      <c r="AV501">
        <f t="shared" si="239"/>
        <v>36.343453313284215</v>
      </c>
      <c r="AW501">
        <f t="shared" si="240"/>
        <v>8.6314000143340195</v>
      </c>
      <c r="AX501">
        <f t="shared" si="241"/>
        <v>27.328929901123047</v>
      </c>
      <c r="AY501">
        <f t="shared" si="242"/>
        <v>3.6488908067973425</v>
      </c>
      <c r="AZ501">
        <f t="shared" si="243"/>
        <v>-5.6190158531205868E-2</v>
      </c>
      <c r="BA501">
        <f t="shared" si="244"/>
        <v>2.8117904894959502</v>
      </c>
      <c r="BB501">
        <f t="shared" si="245"/>
        <v>0.83710031730139223</v>
      </c>
      <c r="BC501">
        <f t="shared" si="246"/>
        <v>-3.5040229171000137E-2</v>
      </c>
      <c r="BD501">
        <f t="shared" si="247"/>
        <v>35.765915102194064</v>
      </c>
      <c r="BE501">
        <f t="shared" si="248"/>
        <v>0.85467979048239506</v>
      </c>
      <c r="BF501">
        <f t="shared" si="249"/>
        <v>75.081699323569808</v>
      </c>
      <c r="BG501">
        <f t="shared" si="250"/>
        <v>413.14701915781211</v>
      </c>
      <c r="BH501">
        <f t="shared" si="251"/>
        <v>-3.4683213821509172E-3</v>
      </c>
    </row>
    <row r="502" spans="1:60" x14ac:dyDescent="0.25">
      <c r="A502" s="1" t="s">
        <v>9</v>
      </c>
      <c r="B502" s="1" t="s">
        <v>564</v>
      </c>
    </row>
    <row r="503" spans="1:60" x14ac:dyDescent="0.25">
      <c r="A503" s="1" t="s">
        <v>9</v>
      </c>
      <c r="B503" s="1" t="s">
        <v>565</v>
      </c>
    </row>
    <row r="504" spans="1:60" x14ac:dyDescent="0.25">
      <c r="A504" s="1" t="s">
        <v>9</v>
      </c>
      <c r="B504" s="1" t="s">
        <v>566</v>
      </c>
    </row>
    <row r="505" spans="1:60" x14ac:dyDescent="0.25">
      <c r="A505" s="1" t="s">
        <v>9</v>
      </c>
      <c r="B505" s="1" t="s">
        <v>567</v>
      </c>
    </row>
    <row r="506" spans="1:60" x14ac:dyDescent="0.25">
      <c r="A506" s="1" t="s">
        <v>9</v>
      </c>
      <c r="B506" s="1" t="s">
        <v>568</v>
      </c>
    </row>
    <row r="507" spans="1:60" x14ac:dyDescent="0.25">
      <c r="A507" s="1" t="s">
        <v>9</v>
      </c>
      <c r="B507" s="1" t="s">
        <v>569</v>
      </c>
    </row>
    <row r="508" spans="1:60" x14ac:dyDescent="0.25">
      <c r="A508" s="1" t="s">
        <v>9</v>
      </c>
      <c r="B508" s="1" t="s">
        <v>570</v>
      </c>
    </row>
    <row r="509" spans="1:60" x14ac:dyDescent="0.25">
      <c r="A509" s="1" t="s">
        <v>9</v>
      </c>
      <c r="B509" s="1" t="s">
        <v>571</v>
      </c>
    </row>
    <row r="510" spans="1:60" x14ac:dyDescent="0.25">
      <c r="A510" s="1" t="s">
        <v>9</v>
      </c>
      <c r="B510" s="1" t="s">
        <v>572</v>
      </c>
    </row>
    <row r="511" spans="1:60" x14ac:dyDescent="0.25">
      <c r="A511" s="1">
        <v>178</v>
      </c>
      <c r="B511" s="1" t="s">
        <v>573</v>
      </c>
      <c r="C511" s="1">
        <v>15581.499999899417</v>
      </c>
      <c r="D511" s="1">
        <v>1</v>
      </c>
      <c r="E511">
        <f>(R511-S511*(1000-T511)/(1000-U511))*AO511</f>
        <v>-1.470503897568507</v>
      </c>
      <c r="F511">
        <f>IF(AZ511&lt;&gt;0,1/(1/AZ511-1/N511),0)</f>
        <v>-3.4326574833305826E-2</v>
      </c>
      <c r="G511">
        <f>((BC511-AP511/2)*S511-E511)/(BC511+AP511/2)</f>
        <v>340.59469642225173</v>
      </c>
      <c r="H511">
        <f>AP511*1000</f>
        <v>-0.29002335071856927</v>
      </c>
      <c r="I511">
        <f>(AU511-BA511)</f>
        <v>0.82159321514029893</v>
      </c>
      <c r="J511">
        <f>(P511+AT511*D511)</f>
        <v>27.533133818136918</v>
      </c>
      <c r="K511" s="1">
        <v>13.850000381469727</v>
      </c>
      <c r="L511">
        <f>(K511*AI511+AJ511)</f>
        <v>2</v>
      </c>
      <c r="M511" s="1">
        <v>0.5</v>
      </c>
      <c r="N511">
        <f>L511*(M511+1)*(M511+1)/(M511*M511+1)</f>
        <v>3.6</v>
      </c>
      <c r="O511" s="1">
        <v>27.323625564575195</v>
      </c>
      <c r="P511" s="1">
        <v>27.436941146850586</v>
      </c>
      <c r="Q511" s="1">
        <v>27.054710388183594</v>
      </c>
      <c r="R511" s="1">
        <v>409.96405029296875</v>
      </c>
      <c r="S511" s="1">
        <v>413.63323974609375</v>
      </c>
      <c r="T511" s="1">
        <v>28.948738098144531</v>
      </c>
      <c r="U511" s="1">
        <v>28.298591613769531</v>
      </c>
      <c r="V511" s="1">
        <v>80.499099731445313</v>
      </c>
      <c r="W511" s="1">
        <v>78.704132080078125</v>
      </c>
      <c r="X511" s="1">
        <v>600.34979248046875</v>
      </c>
      <c r="Y511" s="1">
        <v>0.1651468425989151</v>
      </c>
      <c r="Z511" s="1">
        <v>0.17383879423141479</v>
      </c>
      <c r="AA511" s="1">
        <v>101.46022796630859</v>
      </c>
      <c r="AB511" s="1">
        <v>0.39695820212364197</v>
      </c>
      <c r="AC511" s="1">
        <v>-0.11997589468955994</v>
      </c>
      <c r="AD511" s="1">
        <v>5.0612244755029678E-2</v>
      </c>
      <c r="AE511" s="1">
        <v>1.6444725915789604E-2</v>
      </c>
      <c r="AF511" s="1">
        <v>2.6763236150145531E-2</v>
      </c>
      <c r="AG511" s="1">
        <v>1.741524413228035E-2</v>
      </c>
      <c r="AH511" s="1">
        <v>0.66666668653488159</v>
      </c>
      <c r="AI511" s="1">
        <v>0</v>
      </c>
      <c r="AJ511" s="1">
        <v>2</v>
      </c>
      <c r="AK511" s="1">
        <v>0</v>
      </c>
      <c r="AL511" s="1">
        <v>1</v>
      </c>
      <c r="AM511" s="1">
        <v>0.18999999761581421</v>
      </c>
      <c r="AN511" s="1">
        <v>111115</v>
      </c>
      <c r="AO511">
        <f>X511*0.000001/(K511*0.0001)</f>
        <v>0.43346554219860689</v>
      </c>
      <c r="AP511">
        <f>(U511-T511)/(1000-U511)*AO511</f>
        <v>-2.900233507185693E-4</v>
      </c>
      <c r="AQ511">
        <f>(P511+273.15)</f>
        <v>300.58694114685056</v>
      </c>
      <c r="AR511">
        <f>(O511+273.15)</f>
        <v>300.47362556457517</v>
      </c>
      <c r="AS511">
        <f>(Y511*AK511+Z511*AL511)*AM511</f>
        <v>3.3029370489504828E-2</v>
      </c>
      <c r="AT511">
        <f>((AS511+0.00000010773*(AR511^4-AQ511^4))-AP511*44100)/(L511*0.92*2*29.3+0.00000043092*AQ511^3)</f>
        <v>9.6192671286332729E-2</v>
      </c>
      <c r="AU511">
        <f>0.61365*EXP(17.502*J511/(240.97+J511))</f>
        <v>3.6927747713988244</v>
      </c>
      <c r="AV511">
        <f>AU511*1000/AA511</f>
        <v>36.396279068336668</v>
      </c>
      <c r="AW511">
        <f>(AV511-U511)</f>
        <v>8.0976874545671365</v>
      </c>
      <c r="AX511">
        <f>IF(D511,P511,(O511+P511)/2)</f>
        <v>27.436941146850586</v>
      </c>
      <c r="AY511">
        <f>0.61365*EXP(17.502*AX511/(240.97+AX511))</f>
        <v>3.6720456659369831</v>
      </c>
      <c r="AZ511">
        <f>IF(AW511&lt;&gt;0,(1000-(AV511+U511)/2)/AW511*AP511,0)</f>
        <v>-3.4657035197810875E-2</v>
      </c>
      <c r="BA511">
        <f>U511*AA511/1000</f>
        <v>2.8711815562585254</v>
      </c>
      <c r="BB511">
        <f>(AY511-BA511)</f>
        <v>0.80086410967845767</v>
      </c>
      <c r="BC511">
        <f>1/(1.6/F511+1.37/N511)</f>
        <v>-2.1630712803103441E-2</v>
      </c>
      <c r="BD511">
        <f>G511*AA511*0.001</f>
        <v>34.556815543117331</v>
      </c>
      <c r="BE511">
        <f>G511/S511</f>
        <v>0.82342196829085523</v>
      </c>
      <c r="BF511">
        <f>(1-AP511*AA511/AU511/F511)*100</f>
        <v>76.786239014503067</v>
      </c>
      <c r="BG511">
        <f>(S511-E511/(N511/1.35))</f>
        <v>414.18467870768194</v>
      </c>
      <c r="BH511">
        <f>E511*BF511/100/BG511</f>
        <v>-2.7261863983661515E-3</v>
      </c>
    </row>
    <row r="512" spans="1:60" x14ac:dyDescent="0.25">
      <c r="A512" s="1">
        <v>179</v>
      </c>
      <c r="B512" s="1" t="s">
        <v>574</v>
      </c>
      <c r="C512" s="1">
        <v>15586.499999787658</v>
      </c>
      <c r="D512" s="1">
        <v>1</v>
      </c>
      <c r="E512">
        <f>(R512-S512*(1000-T512)/(1000-U512))*AO512</f>
        <v>-1.4899387523210768</v>
      </c>
      <c r="F512">
        <f>IF(AZ512&lt;&gt;0,1/(1/AZ512-1/N512),0)</f>
        <v>-3.4341919836069955E-2</v>
      </c>
      <c r="G512">
        <f>((BC512-AP512/2)*S512-E512)/(BC512+AP512/2)</f>
        <v>339.69152061898001</v>
      </c>
      <c r="H512">
        <f>AP512*1000</f>
        <v>-0.28931841725370544</v>
      </c>
      <c r="I512">
        <f>(AU512-BA512)</f>
        <v>0.81921909480202881</v>
      </c>
      <c r="J512">
        <f>(P512+AT512*D512)</f>
        <v>27.534252842922456</v>
      </c>
      <c r="K512" s="1">
        <v>13.850000381469727</v>
      </c>
      <c r="L512">
        <f>(K512*AI512+AJ512)</f>
        <v>2</v>
      </c>
      <c r="M512" s="1">
        <v>0.5</v>
      </c>
      <c r="N512">
        <f>L512*(M512+1)*(M512+1)/(M512*M512+1)</f>
        <v>3.6</v>
      </c>
      <c r="O512" s="1">
        <v>27.326366424560547</v>
      </c>
      <c r="P512" s="1">
        <v>27.438232421875</v>
      </c>
      <c r="Q512" s="1">
        <v>27.064693450927734</v>
      </c>
      <c r="R512" s="1">
        <v>409.86325073242188</v>
      </c>
      <c r="S512" s="1">
        <v>413.5765380859375</v>
      </c>
      <c r="T512" s="1">
        <v>28.972766876220703</v>
      </c>
      <c r="U512" s="1">
        <v>28.324222564697266</v>
      </c>
      <c r="V512" s="1">
        <v>80.570777893066406</v>
      </c>
      <c r="W512" s="1">
        <v>78.761123657226563</v>
      </c>
      <c r="X512" s="1">
        <v>600.354248046875</v>
      </c>
      <c r="Y512" s="1">
        <v>0.13306933641433716</v>
      </c>
      <c r="Z512" s="1">
        <v>0.14007298648357391</v>
      </c>
      <c r="AA512" s="1">
        <v>101.46076965332031</v>
      </c>
      <c r="AB512" s="1">
        <v>0.39695820212364197</v>
      </c>
      <c r="AC512" s="1">
        <v>-0.11997589468955994</v>
      </c>
      <c r="AD512" s="1">
        <v>5.0612244755029678E-2</v>
      </c>
      <c r="AE512" s="1">
        <v>1.6444725915789604E-2</v>
      </c>
      <c r="AF512" s="1">
        <v>2.6763236150145531E-2</v>
      </c>
      <c r="AG512" s="1">
        <v>1.741524413228035E-2</v>
      </c>
      <c r="AH512" s="1">
        <v>1</v>
      </c>
      <c r="AI512" s="1">
        <v>0</v>
      </c>
      <c r="AJ512" s="1">
        <v>2</v>
      </c>
      <c r="AK512" s="1">
        <v>0</v>
      </c>
      <c r="AL512" s="1">
        <v>1</v>
      </c>
      <c r="AM512" s="1">
        <v>0.18999999761581421</v>
      </c>
      <c r="AN512" s="1">
        <v>111115</v>
      </c>
      <c r="AO512">
        <f>X512*0.000001/(K512*0.0001)</f>
        <v>0.4334687592139741</v>
      </c>
      <c r="AP512">
        <f>(U512-T512)/(1000-U512)*AO512</f>
        <v>-2.8931841725370543E-4</v>
      </c>
      <c r="AQ512">
        <f>(P512+273.15)</f>
        <v>300.58823242187498</v>
      </c>
      <c r="AR512">
        <f>(O512+273.15)</f>
        <v>300.47636642456052</v>
      </c>
      <c r="AS512">
        <f>(Y512*AK512+Z512*AL512)*AM512</f>
        <v>2.6613867097919019E-2</v>
      </c>
      <c r="AT512">
        <f>((AS512+0.00000010773*(AR512^4-AQ512^4))-AP512*44100)/(L512*0.92*2*29.3+0.00000043092*AQ512^3)</f>
        <v>9.6020421047455645E-2</v>
      </c>
      <c r="AU512">
        <f>0.61365*EXP(17.502*J512/(240.97+J512))</f>
        <v>3.6930165160481554</v>
      </c>
      <c r="AV512">
        <f>AU512*1000/AA512</f>
        <v>36.398467394508884</v>
      </c>
      <c r="AW512">
        <f>(AV512-U512)</f>
        <v>8.0742448298116187</v>
      </c>
      <c r="AX512">
        <f>IF(D512,P512,(O512+P512)/2)</f>
        <v>27.438232421875</v>
      </c>
      <c r="AY512">
        <f>0.61365*EXP(17.502*AX512/(240.97+AX512))</f>
        <v>3.6723232562596966</v>
      </c>
      <c r="AZ512">
        <f>IF(AW512&lt;&gt;0,(1000-(AV512+U512)/2)/AW512*AP512,0)</f>
        <v>-3.4672677141316909E-2</v>
      </c>
      <c r="BA512">
        <f>U512*AA512/1000</f>
        <v>2.8737974212461266</v>
      </c>
      <c r="BB512">
        <f>(AY512-BA512)</f>
        <v>0.79852583501357</v>
      </c>
      <c r="BC512">
        <f>1/(1.6/F512+1.37/N512)</f>
        <v>-2.1640462009666205E-2</v>
      </c>
      <c r="BD512">
        <f>G512*AA512*0.001</f>
        <v>34.465363126708432</v>
      </c>
      <c r="BE512">
        <f>G512/S512</f>
        <v>0.82135104227889044</v>
      </c>
      <c r="BF512">
        <f>(1-AP512*AA512/AU512/F512)*100</f>
        <v>76.854401622696287</v>
      </c>
      <c r="BG512">
        <f>(S512-E512/(N512/1.35))</f>
        <v>414.13526511805793</v>
      </c>
      <c r="BH512">
        <f>E512*BF512/100/BG512</f>
        <v>-2.7649988037473706E-3</v>
      </c>
    </row>
    <row r="513" spans="1:60" x14ac:dyDescent="0.25">
      <c r="A513" s="1">
        <v>180</v>
      </c>
      <c r="B513" s="1" t="s">
        <v>575</v>
      </c>
      <c r="C513" s="1">
        <v>15591.999999664724</v>
      </c>
      <c r="D513" s="1">
        <v>1</v>
      </c>
      <c r="E513">
        <f>(R513-S513*(1000-T513)/(1000-U513))*AO513</f>
        <v>-1.463932456011716</v>
      </c>
      <c r="F513">
        <f>IF(AZ513&lt;&gt;0,1/(1/AZ513-1/N513),0)</f>
        <v>-3.3391927872782334E-2</v>
      </c>
      <c r="G513">
        <f>((BC513-AP513/2)*S513-E513)/(BC513+AP513/2)</f>
        <v>338.93953954737276</v>
      </c>
      <c r="H513">
        <f>AP513*1000</f>
        <v>-0.28005752415195173</v>
      </c>
      <c r="I513">
        <f>(AU513-BA513)</f>
        <v>0.81577095413505596</v>
      </c>
      <c r="J513">
        <f>(P513+AT513*D513)</f>
        <v>27.530800256343202</v>
      </c>
      <c r="K513" s="1">
        <v>13.850000381469727</v>
      </c>
      <c r="L513">
        <f>(K513*AI513+AJ513)</f>
        <v>2</v>
      </c>
      <c r="M513" s="1">
        <v>0.5</v>
      </c>
      <c r="N513">
        <f>L513*(M513+1)*(M513+1)/(M513*M513+1)</f>
        <v>3.6</v>
      </c>
      <c r="O513" s="1">
        <v>27.329019546508789</v>
      </c>
      <c r="P513" s="1">
        <v>27.437885284423828</v>
      </c>
      <c r="Q513" s="1">
        <v>27.059732437133789</v>
      </c>
      <c r="R513" s="1">
        <v>409.89202880859375</v>
      </c>
      <c r="S513" s="1">
        <v>413.53659057617188</v>
      </c>
      <c r="T513" s="1">
        <v>28.978485107421875</v>
      </c>
      <c r="U513" s="1">
        <v>28.35069465637207</v>
      </c>
      <c r="V513" s="1">
        <v>80.574546813964844</v>
      </c>
      <c r="W513" s="1">
        <v>78.822517395019531</v>
      </c>
      <c r="X513" s="1">
        <v>600.33251953125</v>
      </c>
      <c r="Y513" s="1">
        <v>0.14375075697898865</v>
      </c>
      <c r="Z513" s="1">
        <v>0.15131659805774689</v>
      </c>
      <c r="AA513" s="1">
        <v>101.46134948730469</v>
      </c>
      <c r="AB513" s="1">
        <v>0.39695820212364197</v>
      </c>
      <c r="AC513" s="1">
        <v>-0.11997589468955994</v>
      </c>
      <c r="AD513" s="1">
        <v>5.0612244755029678E-2</v>
      </c>
      <c r="AE513" s="1">
        <v>1.6444725915789604E-2</v>
      </c>
      <c r="AF513" s="1">
        <v>2.6763236150145531E-2</v>
      </c>
      <c r="AG513" s="1">
        <v>1.741524413228035E-2</v>
      </c>
      <c r="AH513" s="1">
        <v>1</v>
      </c>
      <c r="AI513" s="1">
        <v>0</v>
      </c>
      <c r="AJ513" s="1">
        <v>2</v>
      </c>
      <c r="AK513" s="1">
        <v>0</v>
      </c>
      <c r="AL513" s="1">
        <v>1</v>
      </c>
      <c r="AM513" s="1">
        <v>0.18999999761581421</v>
      </c>
      <c r="AN513" s="1">
        <v>111115</v>
      </c>
      <c r="AO513">
        <f>X513*0.000001/(K513*0.0001)</f>
        <v>0.43345307075547118</v>
      </c>
      <c r="AP513">
        <f>(U513-T513)/(1000-U513)*AO513</f>
        <v>-2.8005752415195172E-4</v>
      </c>
      <c r="AQ513">
        <f>(P513+273.15)</f>
        <v>300.58788528442381</v>
      </c>
      <c r="AR513">
        <f>(O513+273.15)</f>
        <v>300.47901954650877</v>
      </c>
      <c r="AS513">
        <f>(Y513*AK513+Z513*AL513)*AM513</f>
        <v>2.8750153270205026E-2</v>
      </c>
      <c r="AT513">
        <f>((AS513+0.00000010773*(AR513^4-AQ513^4))-AP513*44100)/(L513*0.92*2*29.3+0.00000043092*AQ513^3)</f>
        <v>9.2914971919372244E-2</v>
      </c>
      <c r="AU513">
        <f>0.61365*EXP(17.502*J513/(240.97+J513))</f>
        <v>3.692270692873084</v>
      </c>
      <c r="AV513">
        <f>AU513*1000/AA513</f>
        <v>36.390908572875603</v>
      </c>
      <c r="AW513">
        <f>(AV513-U513)</f>
        <v>8.0402139165035322</v>
      </c>
      <c r="AX513">
        <f>IF(D513,P513,(O513+P513)/2)</f>
        <v>27.437885284423828</v>
      </c>
      <c r="AY513">
        <f>0.61365*EXP(17.502*AX513/(240.97+AX513))</f>
        <v>3.6722486289964618</v>
      </c>
      <c r="AZ513">
        <f>IF(AW513&lt;&gt;0,(1000-(AV513+U513)/2)/AW513*AP513,0)</f>
        <v>-3.3704555676149606E-2</v>
      </c>
      <c r="BA513">
        <f>U513*AA513/1000</f>
        <v>2.876499738738028</v>
      </c>
      <c r="BB513">
        <f>(AY513-BA513)</f>
        <v>0.79574889025843376</v>
      </c>
      <c r="BC513">
        <f>1/(1.6/F513+1.37/N513)</f>
        <v>-2.1037034780353295E-2</v>
      </c>
      <c r="BD513">
        <f>G513*AA513*0.001</f>
        <v>34.38926307708212</v>
      </c>
      <c r="BE513">
        <f>G513/S513</f>
        <v>0.81961196970535399</v>
      </c>
      <c r="BF513">
        <f>(1-AP513*AA513/AU513/F513)*100</f>
        <v>76.953082207449413</v>
      </c>
      <c r="BG513">
        <f>(S513-E513/(N513/1.35))</f>
        <v>414.08556524717625</v>
      </c>
      <c r="BH513">
        <f>E513*BF513/100/BG513</f>
        <v>-2.7205515982277073E-3</v>
      </c>
    </row>
    <row r="514" spans="1:60" x14ac:dyDescent="0.25">
      <c r="A514" s="1">
        <v>181</v>
      </c>
      <c r="B514" s="1" t="s">
        <v>576</v>
      </c>
      <c r="C514" s="1">
        <v>15596.999999552965</v>
      </c>
      <c r="D514" s="1">
        <v>1</v>
      </c>
      <c r="E514">
        <f>(R514-S514*(1000-T514)/(1000-U514))*AO514</f>
        <v>-1.4274904208834513</v>
      </c>
      <c r="F514">
        <f>IF(AZ514&lt;&gt;0,1/(1/AZ514-1/N514),0)</f>
        <v>-3.2789365547299679E-2</v>
      </c>
      <c r="G514">
        <f>((BC514-AP514/2)*S514-E514)/(BC514+AP514/2)</f>
        <v>339.43202387990323</v>
      </c>
      <c r="H514">
        <f>AP514*1000</f>
        <v>-0.27398744257438495</v>
      </c>
      <c r="I514">
        <f>(AU514-BA514)</f>
        <v>0.81289113954430814</v>
      </c>
      <c r="J514">
        <f>(P514+AT514*D514)</f>
        <v>27.525681315562</v>
      </c>
      <c r="K514" s="1">
        <v>13.850000381469727</v>
      </c>
      <c r="L514">
        <f>(K514*AI514+AJ514)</f>
        <v>2</v>
      </c>
      <c r="M514" s="1">
        <v>0.5</v>
      </c>
      <c r="N514">
        <f>L514*(M514+1)*(M514+1)/(M514*M514+1)</f>
        <v>3.6</v>
      </c>
      <c r="O514" s="1">
        <v>27.327957153320313</v>
      </c>
      <c r="P514" s="1">
        <v>27.434755325317383</v>
      </c>
      <c r="Q514" s="1">
        <v>27.038778305053711</v>
      </c>
      <c r="R514" s="1">
        <v>409.98452758789063</v>
      </c>
      <c r="S514" s="1">
        <v>413.53924560546875</v>
      </c>
      <c r="T514" s="1">
        <v>28.982334136962891</v>
      </c>
      <c r="U514" s="1">
        <v>28.368158340454102</v>
      </c>
      <c r="V514" s="1">
        <v>80.5897216796875</v>
      </c>
      <c r="W514" s="1">
        <v>78.873611450195313</v>
      </c>
      <c r="X514" s="1">
        <v>600.3292236328125</v>
      </c>
      <c r="Y514" s="1">
        <v>0.17229628562927246</v>
      </c>
      <c r="Z514" s="1">
        <v>0.1813645213842392</v>
      </c>
      <c r="AA514" s="1">
        <v>101.46143341064453</v>
      </c>
      <c r="AB514" s="1">
        <v>0.39695820212364197</v>
      </c>
      <c r="AC514" s="1">
        <v>-0.11997589468955994</v>
      </c>
      <c r="AD514" s="1">
        <v>5.0612244755029678E-2</v>
      </c>
      <c r="AE514" s="1">
        <v>1.6444725915789604E-2</v>
      </c>
      <c r="AF514" s="1">
        <v>2.6763236150145531E-2</v>
      </c>
      <c r="AG514" s="1">
        <v>1.741524413228035E-2</v>
      </c>
      <c r="AH514" s="1">
        <v>1</v>
      </c>
      <c r="AI514" s="1">
        <v>0</v>
      </c>
      <c r="AJ514" s="1">
        <v>2</v>
      </c>
      <c r="AK514" s="1">
        <v>0</v>
      </c>
      <c r="AL514" s="1">
        <v>1</v>
      </c>
      <c r="AM514" s="1">
        <v>0.18999999761581421</v>
      </c>
      <c r="AN514" s="1">
        <v>111115</v>
      </c>
      <c r="AO514">
        <f>X514*0.000001/(K514*0.0001)</f>
        <v>0.43345069104547351</v>
      </c>
      <c r="AP514">
        <f>(U514-T514)/(1000-U514)*AO514</f>
        <v>-2.7398744257438497E-4</v>
      </c>
      <c r="AQ514">
        <f>(P514+273.15)</f>
        <v>300.58475532531736</v>
      </c>
      <c r="AR514">
        <f>(O514+273.15)</f>
        <v>300.47795715332029</v>
      </c>
      <c r="AS514">
        <f>(Y514*AK514+Z514*AL514)*AM514</f>
        <v>3.4459258630598733E-2</v>
      </c>
      <c r="AT514">
        <f>((AS514+0.00000010773*(AR514^4-AQ514^4))-AP514*44100)/(L514*0.92*2*29.3+0.00000043092*AQ514^3)</f>
        <v>9.0925990244618338E-2</v>
      </c>
      <c r="AU514">
        <f>0.61365*EXP(17.502*J514/(240.97+J514))</f>
        <v>3.6911651479869123</v>
      </c>
      <c r="AV514">
        <f>AU514*1000/AA514</f>
        <v>36.379982264272492</v>
      </c>
      <c r="AW514">
        <f>(AV514-U514)</f>
        <v>8.0118239238183904</v>
      </c>
      <c r="AX514">
        <f>IF(D514,P514,(O514+P514)/2)</f>
        <v>27.434755325317383</v>
      </c>
      <c r="AY514">
        <f>0.61365*EXP(17.502*AX514/(240.97+AX514))</f>
        <v>3.6715758132707412</v>
      </c>
      <c r="AZ514">
        <f>IF(AW514&lt;&gt;0,(1000-(AV514+U514)/2)/AW514*AP514,0)</f>
        <v>-3.3090761400578018E-2</v>
      </c>
      <c r="BA514">
        <f>U514*AA514/1000</f>
        <v>2.8782740084426042</v>
      </c>
      <c r="BB514">
        <f>(AY514-BA514)</f>
        <v>0.79330180482813706</v>
      </c>
      <c r="BC514">
        <f>1/(1.6/F514+1.37/N514)</f>
        <v>-2.0654434500066422E-2</v>
      </c>
      <c r="BD514">
        <f>G514*AA514*0.001</f>
        <v>34.439259688331106</v>
      </c>
      <c r="BE514">
        <f>G514/S514</f>
        <v>0.82079760865969542</v>
      </c>
      <c r="BF514">
        <f>(1-AP514*AA514/AU514/F514)*100</f>
        <v>77.031366276350951</v>
      </c>
      <c r="BG514">
        <f>(S514-E514/(N514/1.35))</f>
        <v>414.07455451330003</v>
      </c>
      <c r="BH514">
        <f>E514*BF514/100/BG514</f>
        <v>-2.6555975552833341E-3</v>
      </c>
    </row>
    <row r="515" spans="1:60" x14ac:dyDescent="0.25">
      <c r="A515" s="1">
        <v>182</v>
      </c>
      <c r="B515" s="1" t="s">
        <v>577</v>
      </c>
      <c r="C515" s="1">
        <v>15601.999999441206</v>
      </c>
      <c r="D515" s="1">
        <v>1</v>
      </c>
      <c r="E515">
        <f>(R515-S515*(1000-T515)/(1000-U515))*AO515</f>
        <v>-1.3939277231350786</v>
      </c>
      <c r="F515">
        <f>IF(AZ515&lt;&gt;0,1/(1/AZ515-1/N515),0)</f>
        <v>-3.2274042624595975E-2</v>
      </c>
      <c r="G515">
        <f>((BC515-AP515/2)*S515-E515)/(BC515+AP515/2)</f>
        <v>339.98502236992965</v>
      </c>
      <c r="H515">
        <f>AP515*1000</f>
        <v>-0.26850497968762999</v>
      </c>
      <c r="I515">
        <f>(AU515-BA515)</f>
        <v>0.80946298962331387</v>
      </c>
      <c r="J515">
        <f>(P515+AT515*D515)</f>
        <v>27.517351506063541</v>
      </c>
      <c r="K515" s="1">
        <v>13.850000381469727</v>
      </c>
      <c r="L515">
        <f>(K515*AI515+AJ515)</f>
        <v>2</v>
      </c>
      <c r="M515" s="1">
        <v>0.5</v>
      </c>
      <c r="N515">
        <f>L515*(M515+1)*(M515+1)/(M515*M515+1)</f>
        <v>3.6</v>
      </c>
      <c r="O515" s="1">
        <v>27.323249816894531</v>
      </c>
      <c r="P515" s="1">
        <v>27.428266525268555</v>
      </c>
      <c r="Q515" s="1">
        <v>27.029048919677734</v>
      </c>
      <c r="R515" s="1">
        <v>410.06378173828125</v>
      </c>
      <c r="S515" s="1">
        <v>413.53579711914063</v>
      </c>
      <c r="T515" s="1">
        <v>28.986080169677734</v>
      </c>
      <c r="U515" s="1">
        <v>28.384210586547852</v>
      </c>
      <c r="V515" s="1">
        <v>80.619392395019531</v>
      </c>
      <c r="W515" s="1">
        <v>78.938179016113281</v>
      </c>
      <c r="X515" s="1">
        <v>600.33587646484375</v>
      </c>
      <c r="Y515" s="1">
        <v>0.17605993151664734</v>
      </c>
      <c r="Z515" s="1">
        <v>0.18532624840736389</v>
      </c>
      <c r="AA515" s="1">
        <v>101.46147155761719</v>
      </c>
      <c r="AB515" s="1">
        <v>0.39695820212364197</v>
      </c>
      <c r="AC515" s="1">
        <v>-0.11997589468955994</v>
      </c>
      <c r="AD515" s="1">
        <v>5.0612244755029678E-2</v>
      </c>
      <c r="AE515" s="1">
        <v>1.6444725915789604E-2</v>
      </c>
      <c r="AF515" s="1">
        <v>2.6763236150145531E-2</v>
      </c>
      <c r="AG515" s="1">
        <v>1.741524413228035E-2</v>
      </c>
      <c r="AH515" s="1">
        <v>1</v>
      </c>
      <c r="AI515" s="1">
        <v>0</v>
      </c>
      <c r="AJ515" s="1">
        <v>2</v>
      </c>
      <c r="AK515" s="1">
        <v>0</v>
      </c>
      <c r="AL515" s="1">
        <v>1</v>
      </c>
      <c r="AM515" s="1">
        <v>0.18999999761581421</v>
      </c>
      <c r="AN515" s="1">
        <v>111115</v>
      </c>
      <c r="AO515">
        <f>X515*0.000001/(K515*0.0001)</f>
        <v>0.43345549453417243</v>
      </c>
      <c r="AP515">
        <f>(U515-T515)/(1000-U515)*AO515</f>
        <v>-2.6850497968762999E-4</v>
      </c>
      <c r="AQ515">
        <f>(P515+273.15)</f>
        <v>300.57826652526853</v>
      </c>
      <c r="AR515">
        <f>(O515+273.15)</f>
        <v>300.47324981689451</v>
      </c>
      <c r="AS515">
        <f>(Y515*AK515+Z515*AL515)*AM515</f>
        <v>3.5211986755546931E-2</v>
      </c>
      <c r="AT515">
        <f>((AS515+0.00000010773*(AR515^4-AQ515^4))-AP515*44100)/(L515*0.92*2*29.3+0.00000043092*AQ515^3)</f>
        <v>8.9084980794986043E-2</v>
      </c>
      <c r="AU515">
        <f>0.61365*EXP(17.502*J515/(240.97+J515))</f>
        <v>3.6893667647357553</v>
      </c>
      <c r="AV515">
        <f>AU515*1000/AA515</f>
        <v>36.362243796559419</v>
      </c>
      <c r="AW515">
        <f>(AV515-U515)</f>
        <v>7.9780332100115672</v>
      </c>
      <c r="AX515">
        <f>IF(D515,P515,(O515+P515)/2)</f>
        <v>27.428266525268555</v>
      </c>
      <c r="AY515">
        <f>0.61365*EXP(17.502*AX515/(240.97+AX515))</f>
        <v>3.6701813240887162</v>
      </c>
      <c r="AZ515">
        <f>IF(AW515&lt;&gt;0,(1000-(AV515+U515)/2)/AW515*AP515,0)</f>
        <v>-3.2565997174855352E-2</v>
      </c>
      <c r="BA515">
        <f>U515*AA515/1000</f>
        <v>2.8799037751124414</v>
      </c>
      <c r="BB515">
        <f>(AY515-BA515)</f>
        <v>0.79027754897627478</v>
      </c>
      <c r="BC515">
        <f>1/(1.6/F515+1.37/N515)</f>
        <v>-2.0327315033709794E-2</v>
      </c>
      <c r="BD515">
        <f>G515*AA515*0.001</f>
        <v>34.495380677202462</v>
      </c>
      <c r="BE515">
        <f>G515/S515</f>
        <v>0.82214169786123537</v>
      </c>
      <c r="BF515">
        <f>(1-AP515*AA515/AU515/F515)*100</f>
        <v>77.120406611371834</v>
      </c>
      <c r="BG515">
        <f>(S515-E515/(N515/1.35))</f>
        <v>414.05852001531628</v>
      </c>
      <c r="BH515">
        <f>E515*BF515/100/BG515</f>
        <v>-2.59625795868334E-3</v>
      </c>
    </row>
    <row r="516" spans="1:60" x14ac:dyDescent="0.25">
      <c r="A516" s="1" t="s">
        <v>9</v>
      </c>
      <c r="B516" s="1" t="s">
        <v>578</v>
      </c>
    </row>
    <row r="517" spans="1:60" x14ac:dyDescent="0.25">
      <c r="A517" s="1" t="s">
        <v>9</v>
      </c>
      <c r="B517" s="1" t="s">
        <v>579</v>
      </c>
    </row>
    <row r="518" spans="1:60" x14ac:dyDescent="0.25">
      <c r="A518" s="1" t="s">
        <v>9</v>
      </c>
      <c r="B518" s="1" t="s">
        <v>580</v>
      </c>
    </row>
    <row r="519" spans="1:60" x14ac:dyDescent="0.25">
      <c r="A519" s="1" t="s">
        <v>9</v>
      </c>
      <c r="B519" s="1" t="s">
        <v>581</v>
      </c>
    </row>
    <row r="520" spans="1:60" x14ac:dyDescent="0.25">
      <c r="A520" s="1" t="s">
        <v>9</v>
      </c>
      <c r="B520" s="1" t="s">
        <v>582</v>
      </c>
    </row>
    <row r="521" spans="1:60" x14ac:dyDescent="0.25">
      <c r="A521" s="1" t="s">
        <v>9</v>
      </c>
      <c r="B521" s="1" t="s">
        <v>583</v>
      </c>
    </row>
    <row r="522" spans="1:60" x14ac:dyDescent="0.25">
      <c r="A522" s="1" t="s">
        <v>9</v>
      </c>
      <c r="B522" s="1" t="s">
        <v>584</v>
      </c>
    </row>
    <row r="523" spans="1:60" x14ac:dyDescent="0.25">
      <c r="A523" s="1" t="s">
        <v>9</v>
      </c>
      <c r="B523" s="1" t="s">
        <v>585</v>
      </c>
    </row>
    <row r="524" spans="1:60" x14ac:dyDescent="0.25">
      <c r="A524" s="1" t="s">
        <v>9</v>
      </c>
      <c r="B524" s="1" t="s">
        <v>586</v>
      </c>
    </row>
    <row r="525" spans="1:60" x14ac:dyDescent="0.25">
      <c r="A525" s="1">
        <v>183</v>
      </c>
      <c r="B525" s="1" t="s">
        <v>587</v>
      </c>
      <c r="C525" s="1">
        <v>15850.499999899417</v>
      </c>
      <c r="D525" s="1">
        <v>1</v>
      </c>
      <c r="E525">
        <f t="shared" ref="E525:E530" si="252">(R525-S525*(1000-T525)/(1000-U525))*AO525</f>
        <v>-1.6962340556250775</v>
      </c>
      <c r="F525">
        <f t="shared" ref="F525:F530" si="253">IF(AZ525&lt;&gt;0,1/(1/AZ525-1/N525),0)</f>
        <v>-6.2814404303362104E-2</v>
      </c>
      <c r="G525">
        <f t="shared" ref="G525:G530" si="254">((BC525-AP525/2)*S525-E525)/(BC525+AP525/2)</f>
        <v>364.43395057392149</v>
      </c>
      <c r="H525">
        <f t="shared" ref="H525:H530" si="255">AP525*1000</f>
        <v>-0.53130862008465052</v>
      </c>
      <c r="I525">
        <f t="shared" ref="I525:I530" si="256">(AU525-BA525)</f>
        <v>0.81564237291880382</v>
      </c>
      <c r="J525">
        <f t="shared" ref="J525:J530" si="257">(P525+AT525*D525)</f>
        <v>27.689973399835857</v>
      </c>
      <c r="K525" s="1">
        <v>6.5999999046325684</v>
      </c>
      <c r="L525">
        <f t="shared" ref="L525:L530" si="258">(K525*AI525+AJ525)</f>
        <v>2</v>
      </c>
      <c r="M525" s="1">
        <v>0.5</v>
      </c>
      <c r="N525">
        <f t="shared" ref="N525:N530" si="259">L525*(M525+1)*(M525+1)/(M525*M525+1)</f>
        <v>3.6</v>
      </c>
      <c r="O525" s="1">
        <v>27.352611541748047</v>
      </c>
      <c r="P525" s="1">
        <v>27.509119033813477</v>
      </c>
      <c r="Q525" s="1">
        <v>27.04833984375</v>
      </c>
      <c r="R525" s="1">
        <v>410.06570434570313</v>
      </c>
      <c r="S525" s="1">
        <v>412.17123413085938</v>
      </c>
      <c r="T525" s="1">
        <v>29.259531021118164</v>
      </c>
      <c r="U525" s="1">
        <v>28.692188262939453</v>
      </c>
      <c r="V525" s="1">
        <v>81.189796447753906</v>
      </c>
      <c r="W525" s="1">
        <v>79.66497802734375</v>
      </c>
      <c r="X525" s="1">
        <v>600.34674072265625</v>
      </c>
      <c r="Y525" s="1">
        <v>9.6899174153804779E-2</v>
      </c>
      <c r="Z525" s="1">
        <v>0.10199912637472153</v>
      </c>
      <c r="AA525" s="1">
        <v>101.46140289306641</v>
      </c>
      <c r="AB525" s="1">
        <v>0.67980730533599854</v>
      </c>
      <c r="AC525" s="1">
        <v>-9.7350925207138062E-2</v>
      </c>
      <c r="AD525" s="1">
        <v>2.3784715682268143E-2</v>
      </c>
      <c r="AE525" s="1">
        <v>1.3774505816400051E-2</v>
      </c>
      <c r="AF525" s="1">
        <v>1.980285719037056E-2</v>
      </c>
      <c r="AG525" s="1">
        <v>1.4146306551992893E-2</v>
      </c>
      <c r="AH525" s="1">
        <v>0.3333333432674408</v>
      </c>
      <c r="AI525" s="1">
        <v>0</v>
      </c>
      <c r="AJ525" s="1">
        <v>2</v>
      </c>
      <c r="AK525" s="1">
        <v>0</v>
      </c>
      <c r="AL525" s="1">
        <v>1</v>
      </c>
      <c r="AM525" s="1">
        <v>0.18999999761581421</v>
      </c>
      <c r="AN525" s="1">
        <v>111115</v>
      </c>
      <c r="AO525">
        <f t="shared" ref="AO525:AO530" si="260">X525*0.000001/(K525*0.0001)</f>
        <v>0.90961628696580776</v>
      </c>
      <c r="AP525">
        <f t="shared" ref="AP525:AP530" si="261">(U525-T525)/(1000-U525)*AO525</f>
        <v>-5.3130862008465049E-4</v>
      </c>
      <c r="AQ525">
        <f t="shared" ref="AQ525:AQ530" si="262">(P525+273.15)</f>
        <v>300.65911903381345</v>
      </c>
      <c r="AR525">
        <f t="shared" ref="AR525:AR530" si="263">(O525+273.15)</f>
        <v>300.50261154174802</v>
      </c>
      <c r="AS525">
        <f t="shared" ref="AS525:AS530" si="264">(Y525*AK525+Z525*AL525)*AM525</f>
        <v>1.9379833768012222E-2</v>
      </c>
      <c r="AT525">
        <f t="shared" ref="AT525:AT530" si="265">((AS525+0.00000010773*(AR525^4-AQ525^4))-AP525*44100)/(L525*0.92*2*29.3+0.00000043092*AQ525^3)</f>
        <v>0.18085436602238164</v>
      </c>
      <c r="AU525">
        <f t="shared" ref="AU525:AU530" si="266">0.61365*EXP(17.502*J525/(240.97+J525))</f>
        <v>3.7267920461486148</v>
      </c>
      <c r="AV525">
        <f t="shared" ref="AV525:AV530" si="267">AU525*1000/AA525</f>
        <v>36.731130655431663</v>
      </c>
      <c r="AW525">
        <f t="shared" ref="AW525:AW530" si="268">(AV525-U525)</f>
        <v>8.0389423924922099</v>
      </c>
      <c r="AX525">
        <f t="shared" ref="AX525:AX530" si="269">IF(D525,P525,(O525+P525)/2)</f>
        <v>27.509119033813477</v>
      </c>
      <c r="AY525">
        <f t="shared" ref="AY525:AY530" si="270">0.61365*EXP(17.502*AX525/(240.97+AX525))</f>
        <v>3.6875901476660458</v>
      </c>
      <c r="AZ525">
        <f t="shared" ref="AZ525:AZ530" si="271">IF(AW525&lt;&gt;0,(1000-(AV525+U525)/2)/AW525*AP525,0)</f>
        <v>-6.3929881363086236E-2</v>
      </c>
      <c r="BA525">
        <f t="shared" ref="BA525:BA530" si="272">U525*AA525/1000</f>
        <v>2.911149673229811</v>
      </c>
      <c r="BB525">
        <f t="shared" ref="BB525:BB530" si="273">(AY525-BA525)</f>
        <v>0.77644047443623476</v>
      </c>
      <c r="BC525">
        <f t="shared" ref="BC525:BC530" si="274">1/(1.6/F525+1.37/N525)</f>
        <v>-3.9854437210988108E-2</v>
      </c>
      <c r="BD525">
        <f t="shared" ref="BD525:BD530" si="275">G525*AA525*0.001</f>
        <v>36.9759798870925</v>
      </c>
      <c r="BE525">
        <f t="shared" ref="BE525:BE530" si="276">G525/S525</f>
        <v>0.884180943248985</v>
      </c>
      <c r="BF525">
        <f t="shared" ref="BF525:BF530" si="277">(1-AP525*AA525/AU525/F525)*100</f>
        <v>76.972153833236064</v>
      </c>
      <c r="BG525">
        <f t="shared" ref="BG525:BG530" si="278">(S525-E525/(N525/1.35))</f>
        <v>412.80732190171875</v>
      </c>
      <c r="BH525">
        <f t="shared" ref="BH525:BH530" si="279">E525*BF525/100/BG525</f>
        <v>-3.1628021534422248E-3</v>
      </c>
    </row>
    <row r="526" spans="1:60" x14ac:dyDescent="0.25">
      <c r="A526" s="1">
        <v>184</v>
      </c>
      <c r="B526" s="1" t="s">
        <v>588</v>
      </c>
      <c r="C526" s="1">
        <v>15855.499999787658</v>
      </c>
      <c r="D526" s="1">
        <v>1</v>
      </c>
      <c r="E526">
        <f t="shared" si="252"/>
        <v>-1.7414502854955087</v>
      </c>
      <c r="F526">
        <f t="shared" si="253"/>
        <v>-6.3076399228511382E-2</v>
      </c>
      <c r="G526">
        <f t="shared" si="254"/>
        <v>363.51147499415026</v>
      </c>
      <c r="H526">
        <f t="shared" si="255"/>
        <v>-0.53082539891816238</v>
      </c>
      <c r="I526">
        <f t="shared" si="256"/>
        <v>0.81144522412049946</v>
      </c>
      <c r="J526">
        <f t="shared" si="257"/>
        <v>27.685503145970717</v>
      </c>
      <c r="K526" s="1">
        <v>6.5999999046325684</v>
      </c>
      <c r="L526">
        <f t="shared" si="258"/>
        <v>2</v>
      </c>
      <c r="M526" s="1">
        <v>0.5</v>
      </c>
      <c r="N526">
        <f t="shared" si="259"/>
        <v>3.6</v>
      </c>
      <c r="O526" s="1">
        <v>27.352705001831055</v>
      </c>
      <c r="P526" s="1">
        <v>27.504386901855469</v>
      </c>
      <c r="Q526" s="1">
        <v>27.055446624755859</v>
      </c>
      <c r="R526" s="1">
        <v>410.01141357421875</v>
      </c>
      <c r="S526" s="1">
        <v>412.1663818359375</v>
      </c>
      <c r="T526" s="1">
        <v>29.290796279907227</v>
      </c>
      <c r="U526" s="1">
        <v>28.724000930786133</v>
      </c>
      <c r="V526" s="1">
        <v>81.323150634765625</v>
      </c>
      <c r="W526" s="1">
        <v>79.750434875488281</v>
      </c>
      <c r="X526" s="1">
        <v>600.3603515625</v>
      </c>
      <c r="Y526" s="1">
        <v>7.6903305947780609E-2</v>
      </c>
      <c r="Z526" s="1">
        <v>8.0950848758220673E-2</v>
      </c>
      <c r="AA526" s="1">
        <v>101.46126556396484</v>
      </c>
      <c r="AB526" s="1">
        <v>0.67980730533599854</v>
      </c>
      <c r="AC526" s="1">
        <v>-9.7350925207138062E-2</v>
      </c>
      <c r="AD526" s="1">
        <v>2.3784715682268143E-2</v>
      </c>
      <c r="AE526" s="1">
        <v>1.3774505816400051E-2</v>
      </c>
      <c r="AF526" s="1">
        <v>1.980285719037056E-2</v>
      </c>
      <c r="AG526" s="1">
        <v>1.4146306551992893E-2</v>
      </c>
      <c r="AH526" s="1">
        <v>1</v>
      </c>
      <c r="AI526" s="1">
        <v>0</v>
      </c>
      <c r="AJ526" s="1">
        <v>2</v>
      </c>
      <c r="AK526" s="1">
        <v>0</v>
      </c>
      <c r="AL526" s="1">
        <v>1</v>
      </c>
      <c r="AM526" s="1">
        <v>0.18999999761581421</v>
      </c>
      <c r="AN526" s="1">
        <v>111115</v>
      </c>
      <c r="AO526">
        <f t="shared" si="260"/>
        <v>0.90963690945071751</v>
      </c>
      <c r="AP526">
        <f t="shared" si="261"/>
        <v>-5.3082539891816235E-4</v>
      </c>
      <c r="AQ526">
        <f t="shared" si="262"/>
        <v>300.65438690185545</v>
      </c>
      <c r="AR526">
        <f t="shared" si="263"/>
        <v>300.50270500183103</v>
      </c>
      <c r="AS526">
        <f t="shared" si="264"/>
        <v>1.5380661071060064E-2</v>
      </c>
      <c r="AT526">
        <f t="shared" si="265"/>
        <v>0.18111624411524788</v>
      </c>
      <c r="AU526">
        <f t="shared" si="266"/>
        <v>3.7258187106185647</v>
      </c>
      <c r="AV526">
        <f t="shared" si="267"/>
        <v>36.721587197921103</v>
      </c>
      <c r="AW526">
        <f t="shared" si="268"/>
        <v>7.9975862671349702</v>
      </c>
      <c r="AX526">
        <f t="shared" si="269"/>
        <v>27.504386901855469</v>
      </c>
      <c r="AY526">
        <f t="shared" si="270"/>
        <v>3.6865692630632738</v>
      </c>
      <c r="AZ526">
        <f t="shared" si="271"/>
        <v>-6.4201284181855223E-2</v>
      </c>
      <c r="BA526">
        <f t="shared" si="272"/>
        <v>2.9143734864980653</v>
      </c>
      <c r="BB526">
        <f t="shared" si="273"/>
        <v>0.77219577656520855</v>
      </c>
      <c r="BC526">
        <f t="shared" si="274"/>
        <v>-4.0023199421994497E-2</v>
      </c>
      <c r="BD526">
        <f t="shared" si="275"/>
        <v>36.882334299930044</v>
      </c>
      <c r="BE526">
        <f t="shared" si="276"/>
        <v>0.88195323785248869</v>
      </c>
      <c r="BF526">
        <f t="shared" si="277"/>
        <v>77.082704888477664</v>
      </c>
      <c r="BG526">
        <f t="shared" si="278"/>
        <v>412.81942569299832</v>
      </c>
      <c r="BH526">
        <f t="shared" si="279"/>
        <v>-3.2516807611333827E-3</v>
      </c>
    </row>
    <row r="527" spans="1:60" x14ac:dyDescent="0.25">
      <c r="A527" s="1">
        <v>185</v>
      </c>
      <c r="B527" s="1" t="s">
        <v>589</v>
      </c>
      <c r="C527" s="1">
        <v>15860.4999996759</v>
      </c>
      <c r="D527" s="1">
        <v>1</v>
      </c>
      <c r="E527">
        <f t="shared" si="252"/>
        <v>-1.7537734221218588</v>
      </c>
      <c r="F527">
        <f t="shared" si="253"/>
        <v>-6.1769999016417165E-2</v>
      </c>
      <c r="G527">
        <f t="shared" si="254"/>
        <v>362.27107691905405</v>
      </c>
      <c r="H527">
        <f t="shared" si="255"/>
        <v>-0.51724542269323759</v>
      </c>
      <c r="I527">
        <f t="shared" si="256"/>
        <v>0.80770880731618711</v>
      </c>
      <c r="J527">
        <f t="shared" si="257"/>
        <v>27.676615945716307</v>
      </c>
      <c r="K527" s="1">
        <v>6.5999999046325684</v>
      </c>
      <c r="L527">
        <f t="shared" si="258"/>
        <v>2</v>
      </c>
      <c r="M527" s="1">
        <v>0.5</v>
      </c>
      <c r="N527">
        <f t="shared" si="259"/>
        <v>3.6</v>
      </c>
      <c r="O527" s="1">
        <v>27.353448867797852</v>
      </c>
      <c r="P527" s="1">
        <v>27.500082015991211</v>
      </c>
      <c r="Q527" s="1">
        <v>27.050981521606445</v>
      </c>
      <c r="R527" s="1">
        <v>409.9801025390625</v>
      </c>
      <c r="S527" s="1">
        <v>412.14242553710938</v>
      </c>
      <c r="T527" s="1">
        <v>29.293996810913086</v>
      </c>
      <c r="U527" s="1">
        <v>28.741718292236328</v>
      </c>
      <c r="V527" s="1">
        <v>81.332962036132813</v>
      </c>
      <c r="W527" s="1">
        <v>79.794029235839844</v>
      </c>
      <c r="X527" s="1">
        <v>600.36749267578125</v>
      </c>
      <c r="Y527" s="1">
        <v>3.6543875932693481E-2</v>
      </c>
      <c r="Z527" s="1">
        <v>3.8467239588499069E-2</v>
      </c>
      <c r="AA527" s="1">
        <v>101.46141815185547</v>
      </c>
      <c r="AB527" s="1">
        <v>0.67980730533599854</v>
      </c>
      <c r="AC527" s="1">
        <v>-9.7350925207138062E-2</v>
      </c>
      <c r="AD527" s="1">
        <v>2.3784715682268143E-2</v>
      </c>
      <c r="AE527" s="1">
        <v>1.3774505816400051E-2</v>
      </c>
      <c r="AF527" s="1">
        <v>1.980285719037056E-2</v>
      </c>
      <c r="AG527" s="1">
        <v>1.4146306551992893E-2</v>
      </c>
      <c r="AH527" s="1">
        <v>1</v>
      </c>
      <c r="AI527" s="1">
        <v>0</v>
      </c>
      <c r="AJ527" s="1">
        <v>2</v>
      </c>
      <c r="AK527" s="1">
        <v>0</v>
      </c>
      <c r="AL527" s="1">
        <v>1</v>
      </c>
      <c r="AM527" s="1">
        <v>0.18999999761581421</v>
      </c>
      <c r="AN527" s="1">
        <v>111115</v>
      </c>
      <c r="AO527">
        <f t="shared" si="260"/>
        <v>0.90964772931948179</v>
      </c>
      <c r="AP527">
        <f t="shared" si="261"/>
        <v>-5.1724542269323756E-4</v>
      </c>
      <c r="AQ527">
        <f t="shared" si="262"/>
        <v>300.65008201599119</v>
      </c>
      <c r="AR527">
        <f t="shared" si="263"/>
        <v>300.50344886779783</v>
      </c>
      <c r="AS527">
        <f t="shared" si="264"/>
        <v>7.3087754301017771E-3</v>
      </c>
      <c r="AT527">
        <f t="shared" si="265"/>
        <v>0.1765339297250953</v>
      </c>
      <c r="AU527">
        <f t="shared" si="266"/>
        <v>3.7238843053676103</v>
      </c>
      <c r="AV527">
        <f t="shared" si="267"/>
        <v>36.702466545402899</v>
      </c>
      <c r="AW527">
        <f t="shared" si="268"/>
        <v>7.960748253166571</v>
      </c>
      <c r="AX527">
        <f t="shared" si="269"/>
        <v>27.500082015991211</v>
      </c>
      <c r="AY527">
        <f t="shared" si="270"/>
        <v>3.6856407644802869</v>
      </c>
      <c r="AZ527">
        <f t="shared" si="271"/>
        <v>-6.284837232098682E-2</v>
      </c>
      <c r="BA527">
        <f t="shared" si="272"/>
        <v>2.9161754980514232</v>
      </c>
      <c r="BB527">
        <f t="shared" si="273"/>
        <v>0.7694652664288637</v>
      </c>
      <c r="BC527">
        <f t="shared" si="274"/>
        <v>-3.918190295585993E-2</v>
      </c>
      <c r="BD527">
        <f t="shared" si="275"/>
        <v>36.756537219607139</v>
      </c>
      <c r="BE527">
        <f t="shared" si="276"/>
        <v>0.87899486796812454</v>
      </c>
      <c r="BF527">
        <f t="shared" si="277"/>
        <v>77.184824689443204</v>
      </c>
      <c r="BG527">
        <f t="shared" si="278"/>
        <v>412.80009057040508</v>
      </c>
      <c r="BH527">
        <f t="shared" si="279"/>
        <v>-3.279182762398E-3</v>
      </c>
    </row>
    <row r="528" spans="1:60" x14ac:dyDescent="0.25">
      <c r="A528" s="1">
        <v>186</v>
      </c>
      <c r="B528" s="1" t="s">
        <v>590</v>
      </c>
      <c r="C528" s="1">
        <v>15865.999999552965</v>
      </c>
      <c r="D528" s="1">
        <v>1</v>
      </c>
      <c r="E528">
        <f t="shared" si="252"/>
        <v>-1.7506310341148681</v>
      </c>
      <c r="F528">
        <f t="shared" si="253"/>
        <v>-6.0513349657078511E-2</v>
      </c>
      <c r="G528">
        <f t="shared" si="254"/>
        <v>361.40696481644585</v>
      </c>
      <c r="H528">
        <f t="shared" si="255"/>
        <v>-0.50408199798095887</v>
      </c>
      <c r="I528">
        <f t="shared" si="256"/>
        <v>0.80378705266147099</v>
      </c>
      <c r="J528">
        <f t="shared" si="257"/>
        <v>27.6651224339561</v>
      </c>
      <c r="K528" s="1">
        <v>6.5999999046325684</v>
      </c>
      <c r="L528">
        <f t="shared" si="258"/>
        <v>2</v>
      </c>
      <c r="M528" s="1">
        <v>0.5</v>
      </c>
      <c r="N528">
        <f t="shared" si="259"/>
        <v>3.6</v>
      </c>
      <c r="O528" s="1">
        <v>27.351600646972656</v>
      </c>
      <c r="P528" s="1">
        <v>27.492826461791992</v>
      </c>
      <c r="Q528" s="1">
        <v>27.036956787109375</v>
      </c>
      <c r="R528" s="1">
        <v>409.95578002929688</v>
      </c>
      <c r="S528" s="1">
        <v>412.10879516601563</v>
      </c>
      <c r="T528" s="1">
        <v>29.294061660766602</v>
      </c>
      <c r="U528" s="1">
        <v>28.755813598632813</v>
      </c>
      <c r="V528" s="1">
        <v>81.344528198242188</v>
      </c>
      <c r="W528" s="1">
        <v>79.842933654785156</v>
      </c>
      <c r="X528" s="1">
        <v>600.3314208984375</v>
      </c>
      <c r="Y528" s="1">
        <v>8.8674440979957581E-2</v>
      </c>
      <c r="Z528" s="1">
        <v>9.3341514468193054E-2</v>
      </c>
      <c r="AA528" s="1">
        <v>101.46111297607422</v>
      </c>
      <c r="AB528" s="1">
        <v>0.67980730533599854</v>
      </c>
      <c r="AC528" s="1">
        <v>-9.7350925207138062E-2</v>
      </c>
      <c r="AD528" s="1">
        <v>2.3784715682268143E-2</v>
      </c>
      <c r="AE528" s="1">
        <v>1.3774505816400051E-2</v>
      </c>
      <c r="AF528" s="1">
        <v>1.980285719037056E-2</v>
      </c>
      <c r="AG528" s="1">
        <v>1.4146306551992893E-2</v>
      </c>
      <c r="AH528" s="1">
        <v>1</v>
      </c>
      <c r="AI528" s="1">
        <v>0</v>
      </c>
      <c r="AJ528" s="1">
        <v>2</v>
      </c>
      <c r="AK528" s="1">
        <v>0</v>
      </c>
      <c r="AL528" s="1">
        <v>1</v>
      </c>
      <c r="AM528" s="1">
        <v>0.18999999761581421</v>
      </c>
      <c r="AN528" s="1">
        <v>111115</v>
      </c>
      <c r="AO528">
        <f t="shared" si="260"/>
        <v>0.90959307511059551</v>
      </c>
      <c r="AP528">
        <f t="shared" si="261"/>
        <v>-5.0408199798095891E-4</v>
      </c>
      <c r="AQ528">
        <f t="shared" si="262"/>
        <v>300.64282646179197</v>
      </c>
      <c r="AR528">
        <f t="shared" si="263"/>
        <v>300.50160064697263</v>
      </c>
      <c r="AS528">
        <f t="shared" si="264"/>
        <v>1.7734887526413168E-2</v>
      </c>
      <c r="AT528">
        <f t="shared" si="265"/>
        <v>0.17229597216410836</v>
      </c>
      <c r="AU528">
        <f t="shared" si="266"/>
        <v>3.7213839049112862</v>
      </c>
      <c r="AV528">
        <f t="shared" si="267"/>
        <v>36.677933010540052</v>
      </c>
      <c r="AW528">
        <f t="shared" si="268"/>
        <v>7.9221194119072393</v>
      </c>
      <c r="AX528">
        <f t="shared" si="269"/>
        <v>27.492826461791992</v>
      </c>
      <c r="AY528">
        <f t="shared" si="270"/>
        <v>3.6840763133276786</v>
      </c>
      <c r="AZ528">
        <f t="shared" si="271"/>
        <v>-6.1547924963744831E-2</v>
      </c>
      <c r="BA528">
        <f t="shared" si="272"/>
        <v>2.9175968522498152</v>
      </c>
      <c r="BB528">
        <f t="shared" si="273"/>
        <v>0.76647946107786336</v>
      </c>
      <c r="BC528">
        <f t="shared" si="274"/>
        <v>-3.8373145615880878E-2</v>
      </c>
      <c r="BD528">
        <f t="shared" si="275"/>
        <v>36.668752887581491</v>
      </c>
      <c r="BE528">
        <f t="shared" si="276"/>
        <v>0.87696979306363787</v>
      </c>
      <c r="BF528">
        <f t="shared" si="277"/>
        <v>77.288535405807863</v>
      </c>
      <c r="BG528">
        <f t="shared" si="278"/>
        <v>412.7652818038087</v>
      </c>
      <c r="BH528">
        <f t="shared" si="279"/>
        <v>-3.2779818126032262E-3</v>
      </c>
    </row>
    <row r="529" spans="1:60" x14ac:dyDescent="0.25">
      <c r="A529" s="1">
        <v>187</v>
      </c>
      <c r="B529" s="1" t="s">
        <v>591</v>
      </c>
      <c r="C529" s="1">
        <v>15870.999999441206</v>
      </c>
      <c r="D529" s="1">
        <v>1</v>
      </c>
      <c r="E529">
        <f t="shared" si="252"/>
        <v>-1.7542229397922264</v>
      </c>
      <c r="F529">
        <f t="shared" si="253"/>
        <v>-5.9523506142561584E-2</v>
      </c>
      <c r="G529">
        <f t="shared" si="254"/>
        <v>360.53078642309333</v>
      </c>
      <c r="H529">
        <f t="shared" si="255"/>
        <v>-0.4933434807740687</v>
      </c>
      <c r="I529">
        <f t="shared" si="256"/>
        <v>0.79997362033521124</v>
      </c>
      <c r="J529">
        <f t="shared" si="257"/>
        <v>27.653019929543117</v>
      </c>
      <c r="K529" s="1">
        <v>6.5999999046325684</v>
      </c>
      <c r="L529">
        <f t="shared" si="258"/>
        <v>2</v>
      </c>
      <c r="M529" s="1">
        <v>0.5</v>
      </c>
      <c r="N529">
        <f t="shared" si="259"/>
        <v>3.6</v>
      </c>
      <c r="O529" s="1">
        <v>27.34736442565918</v>
      </c>
      <c r="P529" s="1">
        <v>27.484184265136719</v>
      </c>
      <c r="Q529" s="1">
        <v>27.029150009155273</v>
      </c>
      <c r="R529" s="1">
        <v>409.91510009765625</v>
      </c>
      <c r="S529" s="1">
        <v>412.06719970703125</v>
      </c>
      <c r="T529" s="1">
        <v>29.294301986694336</v>
      </c>
      <c r="U529" s="1">
        <v>28.767520904541016</v>
      </c>
      <c r="V529" s="1">
        <v>81.363807678222656</v>
      </c>
      <c r="W529" s="1">
        <v>79.893844604492188</v>
      </c>
      <c r="X529" s="1">
        <v>600.32489013671875</v>
      </c>
      <c r="Y529" s="1">
        <v>0.12924844026565552</v>
      </c>
      <c r="Z529" s="1">
        <v>0.1360509842634201</v>
      </c>
      <c r="AA529" s="1">
        <v>101.46091461181641</v>
      </c>
      <c r="AB529" s="1">
        <v>0.67980730533599854</v>
      </c>
      <c r="AC529" s="1">
        <v>-9.7350925207138062E-2</v>
      </c>
      <c r="AD529" s="1">
        <v>2.3784715682268143E-2</v>
      </c>
      <c r="AE529" s="1">
        <v>1.3774505816400051E-2</v>
      </c>
      <c r="AF529" s="1">
        <v>1.980285719037056E-2</v>
      </c>
      <c r="AG529" s="1">
        <v>1.4146306551992893E-2</v>
      </c>
      <c r="AH529" s="1">
        <v>1</v>
      </c>
      <c r="AI529" s="1">
        <v>0</v>
      </c>
      <c r="AJ529" s="1">
        <v>2</v>
      </c>
      <c r="AK529" s="1">
        <v>0</v>
      </c>
      <c r="AL529" s="1">
        <v>1</v>
      </c>
      <c r="AM529" s="1">
        <v>0.18999999761581421</v>
      </c>
      <c r="AN529" s="1">
        <v>111115</v>
      </c>
      <c r="AO529">
        <f t="shared" si="260"/>
        <v>0.90958318001693927</v>
      </c>
      <c r="AP529">
        <f t="shared" si="261"/>
        <v>-4.933434807740687E-4</v>
      </c>
      <c r="AQ529">
        <f t="shared" si="262"/>
        <v>300.6341842651367</v>
      </c>
      <c r="AR529">
        <f t="shared" si="263"/>
        <v>300.49736442565916</v>
      </c>
      <c r="AS529">
        <f t="shared" si="264"/>
        <v>2.5849686685678996E-2</v>
      </c>
      <c r="AT529">
        <f t="shared" si="265"/>
        <v>0.16883566440639869</v>
      </c>
      <c r="AU529">
        <f t="shared" si="266"/>
        <v>3.7187526024244906</v>
      </c>
      <c r="AV529">
        <f t="shared" si="267"/>
        <v>36.652070569758052</v>
      </c>
      <c r="AW529">
        <f t="shared" si="268"/>
        <v>7.8845496652170368</v>
      </c>
      <c r="AX529">
        <f t="shared" si="269"/>
        <v>27.484184265136719</v>
      </c>
      <c r="AY529">
        <f t="shared" si="270"/>
        <v>3.6822136289590874</v>
      </c>
      <c r="AZ529">
        <f t="shared" si="271"/>
        <v>-6.0524232397812988E-2</v>
      </c>
      <c r="BA529">
        <f t="shared" si="272"/>
        <v>2.9187789820892793</v>
      </c>
      <c r="BB529">
        <f t="shared" si="273"/>
        <v>0.76343464686980811</v>
      </c>
      <c r="BC529">
        <f t="shared" si="274"/>
        <v>-3.7736445082735097E-2</v>
      </c>
      <c r="BD529">
        <f t="shared" si="275"/>
        <v>36.579783336204493</v>
      </c>
      <c r="BE529">
        <f t="shared" si="276"/>
        <v>0.87493201759184203</v>
      </c>
      <c r="BF529">
        <f t="shared" si="277"/>
        <v>77.386781724558887</v>
      </c>
      <c r="BG529">
        <f t="shared" si="278"/>
        <v>412.72503330945335</v>
      </c>
      <c r="BH529">
        <f t="shared" si="279"/>
        <v>-3.2892036290934051E-3</v>
      </c>
    </row>
    <row r="530" spans="1:60" x14ac:dyDescent="0.25">
      <c r="A530" s="1">
        <v>188</v>
      </c>
      <c r="B530" s="1" t="s">
        <v>592</v>
      </c>
      <c r="C530" s="1">
        <v>15875.999999329448</v>
      </c>
      <c r="D530" s="1">
        <v>1</v>
      </c>
      <c r="E530">
        <f t="shared" si="252"/>
        <v>-1.7540255787576644</v>
      </c>
      <c r="F530">
        <f t="shared" si="253"/>
        <v>-5.8379379308110421E-2</v>
      </c>
      <c r="G530">
        <f t="shared" si="254"/>
        <v>359.598306290457</v>
      </c>
      <c r="H530">
        <f t="shared" si="255"/>
        <v>-0.48180974388394326</v>
      </c>
      <c r="I530">
        <f t="shared" si="256"/>
        <v>0.7968420069275628</v>
      </c>
      <c r="J530">
        <f t="shared" si="257"/>
        <v>27.644020660325577</v>
      </c>
      <c r="K530" s="1">
        <v>6.5999999046325684</v>
      </c>
      <c r="L530">
        <f t="shared" si="258"/>
        <v>2</v>
      </c>
      <c r="M530" s="1">
        <v>0.5</v>
      </c>
      <c r="N530">
        <f t="shared" si="259"/>
        <v>3.6</v>
      </c>
      <c r="O530" s="1">
        <v>27.343408584594727</v>
      </c>
      <c r="P530" s="1">
        <v>27.479284286499023</v>
      </c>
      <c r="Q530" s="1">
        <v>27.030570983886719</v>
      </c>
      <c r="R530" s="1">
        <v>409.88052368164063</v>
      </c>
      <c r="S530" s="1">
        <v>412.02716064453125</v>
      </c>
      <c r="T530" s="1">
        <v>29.293617248535156</v>
      </c>
      <c r="U530" s="1">
        <v>28.779157638549805</v>
      </c>
      <c r="V530" s="1">
        <v>81.381210327148438</v>
      </c>
      <c r="W530" s="1">
        <v>79.945144653320313</v>
      </c>
      <c r="X530" s="1">
        <v>600.32470703125</v>
      </c>
      <c r="Y530" s="1">
        <v>0.16638070344924927</v>
      </c>
      <c r="Z530" s="1">
        <v>0.17513757944107056</v>
      </c>
      <c r="AA530" s="1">
        <v>101.46075439453125</v>
      </c>
      <c r="AB530" s="1">
        <v>0.67980730533599854</v>
      </c>
      <c r="AC530" s="1">
        <v>-9.7350925207138062E-2</v>
      </c>
      <c r="AD530" s="1">
        <v>2.3784715682268143E-2</v>
      </c>
      <c r="AE530" s="1">
        <v>1.3774505816400051E-2</v>
      </c>
      <c r="AF530" s="1">
        <v>1.980285719037056E-2</v>
      </c>
      <c r="AG530" s="1">
        <v>1.4146306551992893E-2</v>
      </c>
      <c r="AH530" s="1">
        <v>1</v>
      </c>
      <c r="AI530" s="1">
        <v>0</v>
      </c>
      <c r="AJ530" s="1">
        <v>2</v>
      </c>
      <c r="AK530" s="1">
        <v>0</v>
      </c>
      <c r="AL530" s="1">
        <v>1</v>
      </c>
      <c r="AM530" s="1">
        <v>0.18999999761581421</v>
      </c>
      <c r="AN530" s="1">
        <v>111115</v>
      </c>
      <c r="AO530">
        <f t="shared" si="260"/>
        <v>0.90958290258440688</v>
      </c>
      <c r="AP530">
        <f t="shared" si="261"/>
        <v>-4.8180974388394325E-4</v>
      </c>
      <c r="AQ530">
        <f t="shared" si="262"/>
        <v>300.629284286499</v>
      </c>
      <c r="AR530">
        <f t="shared" si="263"/>
        <v>300.4934085845947</v>
      </c>
      <c r="AS530">
        <f t="shared" si="264"/>
        <v>3.3276139676242877E-2</v>
      </c>
      <c r="AT530">
        <f t="shared" si="265"/>
        <v>0.16473637382655193</v>
      </c>
      <c r="AU530">
        <f t="shared" si="266"/>
        <v>3.7167970517739626</v>
      </c>
      <c r="AV530">
        <f t="shared" si="267"/>
        <v>36.632854485993242</v>
      </c>
      <c r="AW530">
        <f t="shared" si="268"/>
        <v>7.8536968474434374</v>
      </c>
      <c r="AX530">
        <f t="shared" si="269"/>
        <v>27.479284286499023</v>
      </c>
      <c r="AY530">
        <f t="shared" si="270"/>
        <v>3.6811578837233849</v>
      </c>
      <c r="AZ530">
        <f t="shared" si="271"/>
        <v>-5.9341693540326076E-2</v>
      </c>
      <c r="BA530">
        <f t="shared" si="272"/>
        <v>2.9199550448463998</v>
      </c>
      <c r="BB530">
        <f t="shared" si="273"/>
        <v>0.76120283887698514</v>
      </c>
      <c r="BC530">
        <f t="shared" si="274"/>
        <v>-3.700088313881017E-2</v>
      </c>
      <c r="BD530">
        <f t="shared" si="275"/>
        <v>36.485115435225481</v>
      </c>
      <c r="BE530">
        <f t="shared" si="276"/>
        <v>0.87275388769987849</v>
      </c>
      <c r="BF530">
        <f t="shared" si="277"/>
        <v>77.470822089018981</v>
      </c>
      <c r="BG530">
        <f t="shared" si="278"/>
        <v>412.68492023656535</v>
      </c>
      <c r="BH530">
        <f t="shared" si="279"/>
        <v>-3.2927251975582027E-3</v>
      </c>
    </row>
    <row r="531" spans="1:60" x14ac:dyDescent="0.25">
      <c r="A531" s="1" t="s">
        <v>9</v>
      </c>
      <c r="B531" s="1" t="s">
        <v>593</v>
      </c>
    </row>
    <row r="532" spans="1:60" x14ac:dyDescent="0.25">
      <c r="A532" s="1" t="s">
        <v>9</v>
      </c>
      <c r="B532" s="1" t="s">
        <v>594</v>
      </c>
    </row>
    <row r="533" spans="1:60" x14ac:dyDescent="0.25">
      <c r="A533" s="1" t="s">
        <v>9</v>
      </c>
      <c r="B533" s="1" t="s">
        <v>595</v>
      </c>
    </row>
    <row r="534" spans="1:60" x14ac:dyDescent="0.25">
      <c r="A534" s="1" t="s">
        <v>9</v>
      </c>
      <c r="B534" s="1" t="s">
        <v>596</v>
      </c>
    </row>
    <row r="535" spans="1:60" x14ac:dyDescent="0.25">
      <c r="A535" s="1" t="s">
        <v>9</v>
      </c>
      <c r="B535" s="1" t="s">
        <v>597</v>
      </c>
    </row>
    <row r="536" spans="1:60" x14ac:dyDescent="0.25">
      <c r="A536" s="1" t="s">
        <v>9</v>
      </c>
      <c r="B536" s="1" t="s">
        <v>598</v>
      </c>
    </row>
    <row r="537" spans="1:60" x14ac:dyDescent="0.25">
      <c r="A537" s="1" t="s">
        <v>9</v>
      </c>
      <c r="B537" s="1" t="s">
        <v>599</v>
      </c>
    </row>
    <row r="538" spans="1:60" x14ac:dyDescent="0.25">
      <c r="A538" s="1" t="s">
        <v>9</v>
      </c>
      <c r="B538" s="1" t="s">
        <v>600</v>
      </c>
    </row>
    <row r="539" spans="1:60" x14ac:dyDescent="0.25">
      <c r="A539" s="1" t="s">
        <v>9</v>
      </c>
      <c r="B539" s="1" t="s">
        <v>601</v>
      </c>
    </row>
    <row r="540" spans="1:60" x14ac:dyDescent="0.25">
      <c r="A540" s="1">
        <v>189</v>
      </c>
      <c r="B540" s="1" t="s">
        <v>602</v>
      </c>
      <c r="C540" s="1">
        <v>16117.499999899417</v>
      </c>
      <c r="D540" s="1">
        <v>1</v>
      </c>
      <c r="E540">
        <f>(R540-S540*(1000-T540)/(1000-U540))*AO540</f>
        <v>-1.5799998780458155</v>
      </c>
      <c r="F540">
        <f>IF(AZ540&lt;&gt;0,1/(1/AZ540-1/N540),0)</f>
        <v>-3.0697886561609947E-2</v>
      </c>
      <c r="G540">
        <f>((BC540-AP540/2)*S540-E540)/(BC540+AP540/2)</f>
        <v>327.77317631395181</v>
      </c>
      <c r="H540">
        <f>AP540*1000</f>
        <v>-0.25109069086095709</v>
      </c>
      <c r="I540">
        <f>(AU540-BA540)</f>
        <v>0.79586020804778057</v>
      </c>
      <c r="J540">
        <f>(P540+AT540*D540)</f>
        <v>27.659428046793039</v>
      </c>
      <c r="K540" s="1">
        <v>15.399999618530273</v>
      </c>
      <c r="L540">
        <f>(K540*AI540+AJ540)</f>
        <v>2</v>
      </c>
      <c r="M540" s="1">
        <v>0.5</v>
      </c>
      <c r="N540">
        <f>L540*(M540+1)*(M540+1)/(M540*M540+1)</f>
        <v>3.6</v>
      </c>
      <c r="O540" s="1">
        <v>27.371328353881836</v>
      </c>
      <c r="P540" s="1">
        <v>27.587835311889648</v>
      </c>
      <c r="Q540" s="1">
        <v>27.045846939086914</v>
      </c>
      <c r="R540" s="1">
        <v>410.02337646484375</v>
      </c>
      <c r="S540" s="1">
        <v>414.34344482421875</v>
      </c>
      <c r="T540" s="1">
        <v>29.447765350341797</v>
      </c>
      <c r="U540" s="1">
        <v>28.822206497192383</v>
      </c>
      <c r="V540" s="1">
        <v>81.6156005859375</v>
      </c>
      <c r="W540" s="1">
        <v>79.936149597167969</v>
      </c>
      <c r="X540" s="1">
        <v>600.3187255859375</v>
      </c>
      <c r="Y540" s="1">
        <v>0.10181719064712524</v>
      </c>
      <c r="Z540" s="1">
        <v>0.10717599093914032</v>
      </c>
      <c r="AA540" s="1">
        <v>101.45945739746094</v>
      </c>
      <c r="AB540" s="1">
        <v>0.92840653657913208</v>
      </c>
      <c r="AC540" s="1">
        <v>-0.10416769236326218</v>
      </c>
      <c r="AD540" s="1">
        <v>3.4853368997573853E-2</v>
      </c>
      <c r="AE540" s="1">
        <v>1.5694046393036842E-2</v>
      </c>
      <c r="AF540" s="1">
        <v>2.5245506316423416E-2</v>
      </c>
      <c r="AG540" s="1">
        <v>1.5695145353674889E-2</v>
      </c>
      <c r="AH540" s="1">
        <v>0.66666668653488159</v>
      </c>
      <c r="AI540" s="1">
        <v>0</v>
      </c>
      <c r="AJ540" s="1">
        <v>2</v>
      </c>
      <c r="AK540" s="1">
        <v>0</v>
      </c>
      <c r="AL540" s="1">
        <v>1</v>
      </c>
      <c r="AM540" s="1">
        <v>0.18999999761581421</v>
      </c>
      <c r="AN540" s="1">
        <v>111115</v>
      </c>
      <c r="AO540">
        <f>X540*0.000001/(K540*0.0001)</f>
        <v>0.3898173639326557</v>
      </c>
      <c r="AP540">
        <f>(U540-T540)/(1000-U540)*AO540</f>
        <v>-2.5109069086095708E-4</v>
      </c>
      <c r="AQ540">
        <f>(P540+273.15)</f>
        <v>300.73783531188963</v>
      </c>
      <c r="AR540">
        <f>(O540+273.15)</f>
        <v>300.52132835388181</v>
      </c>
      <c r="AS540">
        <f>(Y540*AK540+Z540*AL540)*AM540</f>
        <v>2.0363438022909186E-2</v>
      </c>
      <c r="AT540">
        <f>((AS540+0.00000010773*(AR540^4-AQ540^4))-AP540*44100)/(L540*0.92*2*29.3+0.00000043092*AQ540^3)</f>
        <v>7.1592734903390451E-2</v>
      </c>
      <c r="AU540">
        <f>0.61365*EXP(17.502*J540/(240.97+J540))</f>
        <v>3.7201456402504931</v>
      </c>
      <c r="AV540">
        <f>AU540*1000/AA540</f>
        <v>36.666326981003465</v>
      </c>
      <c r="AW540">
        <f>(AV540-U540)</f>
        <v>7.8441204838110821</v>
      </c>
      <c r="AX540">
        <f>IF(D540,P540,(O540+P540)/2)</f>
        <v>27.587835311889648</v>
      </c>
      <c r="AY540">
        <f>0.61365*EXP(17.502*AX540/(240.97+AX540))</f>
        <v>3.7046081945116973</v>
      </c>
      <c r="AZ540">
        <f>IF(AW540&lt;&gt;0,(1000-(AV540+U540)/2)/AW540*AP540,0)</f>
        <v>-3.0961904627158806E-2</v>
      </c>
      <c r="BA540">
        <f>U540*AA540/1000</f>
        <v>2.9242854322027125</v>
      </c>
      <c r="BB540">
        <f>(AY540-BA540)</f>
        <v>0.78032276230898479</v>
      </c>
      <c r="BC540">
        <f>1/(1.6/F540+1.37/N540)</f>
        <v>-1.9327295552951578E-2</v>
      </c>
      <c r="BD540">
        <f>G540*AA540*0.001</f>
        <v>33.255688618255846</v>
      </c>
      <c r="BE540">
        <f>G540/S540</f>
        <v>0.79106639771508014</v>
      </c>
      <c r="BF540">
        <f>(1-AP540*AA540/AU540/F540)*100</f>
        <v>77.692303476079488</v>
      </c>
      <c r="BG540">
        <f>(S540-E540/(N540/1.35))</f>
        <v>414.93594477848592</v>
      </c>
      <c r="BH540">
        <f>E540*BF540/100/BG540</f>
        <v>-2.9583802406618781E-3</v>
      </c>
    </row>
    <row r="541" spans="1:60" x14ac:dyDescent="0.25">
      <c r="A541" s="1">
        <v>190</v>
      </c>
      <c r="B541" s="1" t="s">
        <v>603</v>
      </c>
      <c r="C541" s="1">
        <v>16122.999999776483</v>
      </c>
      <c r="D541" s="1">
        <v>1</v>
      </c>
      <c r="E541">
        <f>(R541-S541*(1000-T541)/(1000-U541))*AO541</f>
        <v>-1.6325668021388882</v>
      </c>
      <c r="F541">
        <f>IF(AZ541&lt;&gt;0,1/(1/AZ541-1/N541),0)</f>
        <v>-3.0545878092769197E-2</v>
      </c>
      <c r="G541">
        <f>((BC541-AP541/2)*S541-E541)/(BC541+AP541/2)</f>
        <v>324.65046355599083</v>
      </c>
      <c r="H541">
        <f>AP541*1000</f>
        <v>-0.24814004360371514</v>
      </c>
      <c r="I541">
        <f>(AU541-BA541)</f>
        <v>0.79044244023166277</v>
      </c>
      <c r="J541">
        <f>(P541+AT541*D541)</f>
        <v>27.652565123305607</v>
      </c>
      <c r="K541" s="1">
        <v>15.399999618530273</v>
      </c>
      <c r="L541">
        <f>(K541*AI541+AJ541)</f>
        <v>2</v>
      </c>
      <c r="M541" s="1">
        <v>0.5</v>
      </c>
      <c r="N541">
        <f>L541*(M541+1)*(M541+1)/(M541*M541+1)</f>
        <v>3.6</v>
      </c>
      <c r="O541" s="1">
        <v>27.370697021484375</v>
      </c>
      <c r="P541" s="1">
        <v>27.581544876098633</v>
      </c>
      <c r="Q541" s="1">
        <v>27.054298400878906</v>
      </c>
      <c r="R541" s="1">
        <v>409.85916137695313</v>
      </c>
      <c r="S541" s="1">
        <v>414.31088256835938</v>
      </c>
      <c r="T541" s="1">
        <v>29.479190826416016</v>
      </c>
      <c r="U541" s="1">
        <v>28.861013412475586</v>
      </c>
      <c r="V541" s="1">
        <v>81.755805969238281</v>
      </c>
      <c r="W541" s="1">
        <v>80.043289184570313</v>
      </c>
      <c r="X541" s="1">
        <v>600.32415771484375</v>
      </c>
      <c r="Y541" s="1">
        <v>7.8266575932502747E-2</v>
      </c>
      <c r="Z541" s="1">
        <v>8.2385875284671783E-2</v>
      </c>
      <c r="AA541" s="1">
        <v>101.45906066894531</v>
      </c>
      <c r="AB541" s="1">
        <v>0.92840653657913208</v>
      </c>
      <c r="AC541" s="1">
        <v>-0.10416769236326218</v>
      </c>
      <c r="AD541" s="1">
        <v>3.4853368997573853E-2</v>
      </c>
      <c r="AE541" s="1">
        <v>1.5694046393036842E-2</v>
      </c>
      <c r="AF541" s="1">
        <v>2.5245506316423416E-2</v>
      </c>
      <c r="AG541" s="1">
        <v>1.5695145353674889E-2</v>
      </c>
      <c r="AH541" s="1">
        <v>1</v>
      </c>
      <c r="AI541" s="1">
        <v>0</v>
      </c>
      <c r="AJ541" s="1">
        <v>2</v>
      </c>
      <c r="AK541" s="1">
        <v>0</v>
      </c>
      <c r="AL541" s="1">
        <v>1</v>
      </c>
      <c r="AM541" s="1">
        <v>0.18999999761581421</v>
      </c>
      <c r="AN541" s="1">
        <v>111115</v>
      </c>
      <c r="AO541">
        <f>X541*0.000001/(K541*0.0001)</f>
        <v>0.38982089128917574</v>
      </c>
      <c r="AP541">
        <f>(U541-T541)/(1000-U541)*AO541</f>
        <v>-2.4814004360371514E-4</v>
      </c>
      <c r="AQ541">
        <f>(P541+273.15)</f>
        <v>300.73154487609861</v>
      </c>
      <c r="AR541">
        <f>(O541+273.15)</f>
        <v>300.52069702148435</v>
      </c>
      <c r="AS541">
        <f>(Y541*AK541+Z541*AL541)*AM541</f>
        <v>1.5653316107664406E-2</v>
      </c>
      <c r="AT541">
        <f>((AS541+0.00000010773*(AR541^4-AQ541^4))-AP541*44100)/(L541*0.92*2*29.3+0.00000043092*AQ541^3)</f>
        <v>7.102024720697217E-2</v>
      </c>
      <c r="AU541">
        <f>0.61365*EXP(17.502*J541/(240.97+J541))</f>
        <v>3.7186537510152675</v>
      </c>
      <c r="AV541">
        <f>AU541*1000/AA541</f>
        <v>36.65176600785815</v>
      </c>
      <c r="AW541">
        <f>(AV541-U541)</f>
        <v>7.790752595382564</v>
      </c>
      <c r="AX541">
        <f>IF(D541,P541,(O541+P541)/2)</f>
        <v>27.581544876098633</v>
      </c>
      <c r="AY541">
        <f>0.61365*EXP(17.502*AX541/(240.97+AX541))</f>
        <v>3.7032457202183746</v>
      </c>
      <c r="AZ541">
        <f>IF(AW541&lt;&gt;0,(1000-(AV541+U541)/2)/AW541*AP541,0)</f>
        <v>-3.0807276793128391E-2</v>
      </c>
      <c r="BA541">
        <f>U541*AA541/1000</f>
        <v>2.9282113107836047</v>
      </c>
      <c r="BB541">
        <f>(AY541-BA541)</f>
        <v>0.77503440943476987</v>
      </c>
      <c r="BC541">
        <f>1/(1.6/F541+1.37/N541)</f>
        <v>-1.9230891082779877E-2</v>
      </c>
      <c r="BD541">
        <f>G541*AA541*0.001</f>
        <v>32.938731078128491</v>
      </c>
      <c r="BE541">
        <f>G541/S541</f>
        <v>0.78359144597758668</v>
      </c>
      <c r="BF541">
        <f>(1-AP541*AA541/AU541/F541)*100</f>
        <v>77.835939102246215</v>
      </c>
      <c r="BG541">
        <f>(S541-E541/(N541/1.35))</f>
        <v>414.92309511916147</v>
      </c>
      <c r="BH541">
        <f>E541*BF541/100/BG541</f>
        <v>-3.0625523545547042E-3</v>
      </c>
    </row>
    <row r="542" spans="1:60" x14ac:dyDescent="0.25">
      <c r="A542" s="1">
        <v>191</v>
      </c>
      <c r="B542" s="1" t="s">
        <v>604</v>
      </c>
      <c r="C542" s="1">
        <v>16127.999999664724</v>
      </c>
      <c r="D542" s="1">
        <v>1</v>
      </c>
      <c r="E542">
        <f>(R542-S542*(1000-T542)/(1000-U542))*AO542</f>
        <v>-1.6041021576285004</v>
      </c>
      <c r="F542">
        <f>IF(AZ542&lt;&gt;0,1/(1/AZ542-1/N542),0)</f>
        <v>-2.9981270017974394E-2</v>
      </c>
      <c r="G542">
        <f>((BC542-AP542/2)*S542-E542)/(BC542+AP542/2)</f>
        <v>324.53768890613236</v>
      </c>
      <c r="H542">
        <f>AP542*1000</f>
        <v>-0.24255474759321929</v>
      </c>
      <c r="I542">
        <f>(AU542-BA542)</f>
        <v>0.78732306371733785</v>
      </c>
      <c r="J542">
        <f>(P542+AT542*D542)</f>
        <v>27.646751923098044</v>
      </c>
      <c r="K542" s="1">
        <v>15.399999618530273</v>
      </c>
      <c r="L542">
        <f>(K542*AI542+AJ542)</f>
        <v>2</v>
      </c>
      <c r="M542" s="1">
        <v>0.5</v>
      </c>
      <c r="N542">
        <f>L542*(M542+1)*(M542+1)/(M542*M542+1)</f>
        <v>3.6</v>
      </c>
      <c r="O542" s="1">
        <v>27.370956420898438</v>
      </c>
      <c r="P542" s="1">
        <v>27.577278137207031</v>
      </c>
      <c r="Q542" s="1">
        <v>27.050365447998047</v>
      </c>
      <c r="R542" s="1">
        <v>409.90765380859375</v>
      </c>
      <c r="S542" s="1">
        <v>414.28045654296875</v>
      </c>
      <c r="T542" s="1">
        <v>29.483577728271484</v>
      </c>
      <c r="U542" s="1">
        <v>28.879318237304688</v>
      </c>
      <c r="V542" s="1">
        <v>81.772796630859375</v>
      </c>
      <c r="W542" s="1">
        <v>80.092216491699219</v>
      </c>
      <c r="X542" s="1">
        <v>600.31640625</v>
      </c>
      <c r="Y542" s="1">
        <v>0.12010084092617035</v>
      </c>
      <c r="Z542" s="1">
        <v>0.12642194330692291</v>
      </c>
      <c r="AA542" s="1">
        <v>101.45902252197266</v>
      </c>
      <c r="AB542" s="1">
        <v>0.92840653657913208</v>
      </c>
      <c r="AC542" s="1">
        <v>-0.10416769236326218</v>
      </c>
      <c r="AD542" s="1">
        <v>3.4853368997573853E-2</v>
      </c>
      <c r="AE542" s="1">
        <v>1.5694046393036842E-2</v>
      </c>
      <c r="AF542" s="1">
        <v>2.5245506316423416E-2</v>
      </c>
      <c r="AG542" s="1">
        <v>1.5695145353674889E-2</v>
      </c>
      <c r="AH542" s="1">
        <v>1</v>
      </c>
      <c r="AI542" s="1">
        <v>0</v>
      </c>
      <c r="AJ542" s="1">
        <v>2</v>
      </c>
      <c r="AK542" s="1">
        <v>0</v>
      </c>
      <c r="AL542" s="1">
        <v>1</v>
      </c>
      <c r="AM542" s="1">
        <v>0.18999999761581421</v>
      </c>
      <c r="AN542" s="1">
        <v>111115</v>
      </c>
      <c r="AO542">
        <f>X542*0.000001/(K542*0.0001)</f>
        <v>0.3898158578703213</v>
      </c>
      <c r="AP542">
        <f>(U542-T542)/(1000-U542)*AO542</f>
        <v>-2.4255474759321929E-4</v>
      </c>
      <c r="AQ542">
        <f>(P542+273.15)</f>
        <v>300.72727813720701</v>
      </c>
      <c r="AR542">
        <f>(O542+273.15)</f>
        <v>300.52095642089841</v>
      </c>
      <c r="AS542">
        <f>(Y542*AK542+Z542*AL542)*AM542</f>
        <v>2.4020168926901952E-2</v>
      </c>
      <c r="AT542">
        <f>((AS542+0.00000010773*(AR542^4-AQ542^4))-AP542*44100)/(L542*0.92*2*29.3+0.00000043092*AQ542^3)</f>
        <v>6.9473785891013329E-2</v>
      </c>
      <c r="AU542">
        <f>0.61365*EXP(17.502*J542/(240.97+J542))</f>
        <v>3.7173904631752497</v>
      </c>
      <c r="AV542">
        <f>AU542*1000/AA542</f>
        <v>36.639328575930115</v>
      </c>
      <c r="AW542">
        <f>(AV542-U542)</f>
        <v>7.7600103386254276</v>
      </c>
      <c r="AX542">
        <f>IF(D542,P542,(O542+P542)/2)</f>
        <v>27.577278137207031</v>
      </c>
      <c r="AY542">
        <f>0.61365*EXP(17.502*AX542/(240.97+AX542))</f>
        <v>3.7023218166112821</v>
      </c>
      <c r="AZ542">
        <f>IF(AW542&lt;&gt;0,(1000-(AV542+U542)/2)/AW542*AP542,0)</f>
        <v>-3.0233054845975903E-2</v>
      </c>
      <c r="BA542">
        <f>U542*AA542/1000</f>
        <v>2.9300673994579118</v>
      </c>
      <c r="BB542">
        <f>(AY542-BA542)</f>
        <v>0.77225441715337029</v>
      </c>
      <c r="BC542">
        <f>1/(1.6/F542+1.37/N542)</f>
        <v>-1.8872875515448695E-2</v>
      </c>
      <c r="BD542">
        <f>G542*AA542*0.001</f>
        <v>32.927276687956244</v>
      </c>
      <c r="BE542">
        <f>G542/S542</f>
        <v>0.78337677720617183</v>
      </c>
      <c r="BF542">
        <f>(1-AP542*AA542/AU542/F542)*100</f>
        <v>77.919329993196769</v>
      </c>
      <c r="BG542">
        <f>(S542-E542/(N542/1.35))</f>
        <v>414.88199485207946</v>
      </c>
      <c r="BH542">
        <f>E542*BF542/100/BG542</f>
        <v>-3.012677506229639E-3</v>
      </c>
    </row>
    <row r="543" spans="1:60" x14ac:dyDescent="0.25">
      <c r="A543" s="1">
        <v>192</v>
      </c>
      <c r="B543" s="1" t="s">
        <v>605</v>
      </c>
      <c r="C543" s="1">
        <v>16132.999999552965</v>
      </c>
      <c r="D543" s="1">
        <v>1</v>
      </c>
      <c r="E543">
        <f>(R543-S543*(1000-T543)/(1000-U543))*AO543</f>
        <v>-1.5788411766584323</v>
      </c>
      <c r="F543">
        <f>IF(AZ543&lt;&gt;0,1/(1/AZ543-1/N543),0)</f>
        <v>-2.9413513449771195E-2</v>
      </c>
      <c r="G543">
        <f>((BC543-AP543/2)*S543-E543)/(BC543+AP543/2)</f>
        <v>324.29435432148415</v>
      </c>
      <c r="H543">
        <f>AP543*1000</f>
        <v>-0.23710622848124424</v>
      </c>
      <c r="I543">
        <f>(AU543-BA543)</f>
        <v>0.78461676130366165</v>
      </c>
      <c r="J543">
        <f>(P543+AT543*D543)</f>
        <v>27.640715947329547</v>
      </c>
      <c r="K543" s="1">
        <v>15.399999618530273</v>
      </c>
      <c r="L543">
        <f>(K543*AI543+AJ543)</f>
        <v>2</v>
      </c>
      <c r="M543" s="1">
        <v>0.5</v>
      </c>
      <c r="N543">
        <f>L543*(M543+1)*(M543+1)/(M543*M543+1)</f>
        <v>3.6</v>
      </c>
      <c r="O543" s="1">
        <v>27.369131088256836</v>
      </c>
      <c r="P543" s="1">
        <v>27.572998046875</v>
      </c>
      <c r="Q543" s="1">
        <v>27.036184310913086</v>
      </c>
      <c r="R543" s="1">
        <v>410.00491333007813</v>
      </c>
      <c r="S543" s="1">
        <v>414.30722045898438</v>
      </c>
      <c r="T543" s="1">
        <v>29.483793258666992</v>
      </c>
      <c r="U543" s="1">
        <v>28.893104553222656</v>
      </c>
      <c r="V543" s="1">
        <v>81.785362243652344</v>
      </c>
      <c r="W543" s="1">
        <v>80.139244079589844</v>
      </c>
      <c r="X543" s="1">
        <v>600.30511474609375</v>
      </c>
      <c r="Y543" s="1">
        <v>0.12774471938610077</v>
      </c>
      <c r="Z543" s="1">
        <v>0.13446812331676483</v>
      </c>
      <c r="AA543" s="1">
        <v>101.45889282226563</v>
      </c>
      <c r="AB543" s="1">
        <v>0.92840653657913208</v>
      </c>
      <c r="AC543" s="1">
        <v>-0.10416769236326218</v>
      </c>
      <c r="AD543" s="1">
        <v>3.4853368997573853E-2</v>
      </c>
      <c r="AE543" s="1">
        <v>1.5694046393036842E-2</v>
      </c>
      <c r="AF543" s="1">
        <v>2.5245506316423416E-2</v>
      </c>
      <c r="AG543" s="1">
        <v>1.5695145353674889E-2</v>
      </c>
      <c r="AH543" s="1">
        <v>1</v>
      </c>
      <c r="AI543" s="1">
        <v>0</v>
      </c>
      <c r="AJ543" s="1">
        <v>2</v>
      </c>
      <c r="AK543" s="1">
        <v>0</v>
      </c>
      <c r="AL543" s="1">
        <v>1</v>
      </c>
      <c r="AM543" s="1">
        <v>0.18999999761581421</v>
      </c>
      <c r="AN543" s="1">
        <v>111115</v>
      </c>
      <c r="AO543">
        <f>X543*0.000001/(K543*0.0001)</f>
        <v>0.389808525724746</v>
      </c>
      <c r="AP543">
        <f>(U543-T543)/(1000-U543)*AO543</f>
        <v>-2.3710622848124424E-4</v>
      </c>
      <c r="AQ543">
        <f>(P543+273.15)</f>
        <v>300.72299804687498</v>
      </c>
      <c r="AR543">
        <f>(O543+273.15)</f>
        <v>300.51913108825681</v>
      </c>
      <c r="AS543">
        <f>(Y543*AK543+Z543*AL543)*AM543</f>
        <v>2.5548943109588329E-2</v>
      </c>
      <c r="AT543">
        <f>((AS543+0.00000010773*(AR543^4-AQ543^4))-AP543*44100)/(L543*0.92*2*29.3+0.00000043092*AQ543^3)</f>
        <v>6.7717900454546079E-2</v>
      </c>
      <c r="AU543">
        <f>0.61365*EXP(17.502*J543/(240.97+J543))</f>
        <v>3.7160791594715938</v>
      </c>
      <c r="AV543">
        <f>AU543*1000/AA543</f>
        <v>36.626450931032466</v>
      </c>
      <c r="AW543">
        <f>(AV543-U543)</f>
        <v>7.7333463778098093</v>
      </c>
      <c r="AX543">
        <f>IF(D543,P543,(O543+P543)/2)</f>
        <v>27.572998046875</v>
      </c>
      <c r="AY543">
        <f>0.61365*EXP(17.502*AX543/(240.97+AX543))</f>
        <v>3.7013952240306356</v>
      </c>
      <c r="AZ543">
        <f>IF(AW543&lt;&gt;0,(1000-(AV543+U543)/2)/AW543*AP543,0)</f>
        <v>-2.965581391685658E-2</v>
      </c>
      <c r="BA543">
        <f>U543*AA543/1000</f>
        <v>2.9314623981679322</v>
      </c>
      <c r="BB543">
        <f>(AY543-BA543)</f>
        <v>0.7699328258627034</v>
      </c>
      <c r="BC543">
        <f>1/(1.6/F543+1.37/N543)</f>
        <v>-1.8512961146978119E-2</v>
      </c>
      <c r="BD543">
        <f>G543*AA543*0.001</f>
        <v>32.902546137969296</v>
      </c>
      <c r="BE543">
        <f>G543/S543</f>
        <v>0.78273884283797723</v>
      </c>
      <c r="BF543">
        <f>(1-AP543*AA543/AU543/F543)*100</f>
        <v>77.990953886216857</v>
      </c>
      <c r="BG543">
        <f>(S543-E543/(N543/1.35))</f>
        <v>414.89928590023129</v>
      </c>
      <c r="BH543">
        <f>E543*BF543/100/BG543</f>
        <v>-2.9678366193196552E-3</v>
      </c>
    </row>
    <row r="544" spans="1:60" x14ac:dyDescent="0.25">
      <c r="A544" s="1">
        <v>193</v>
      </c>
      <c r="B544" s="1" t="s">
        <v>606</v>
      </c>
      <c r="C544" s="1">
        <v>16138.499999430031</v>
      </c>
      <c r="D544" s="1">
        <v>1</v>
      </c>
      <c r="E544">
        <f>(R544-S544*(1000-T544)/(1000-U544))*AO544</f>
        <v>-1.5502638531115081</v>
      </c>
      <c r="F544">
        <f>IF(AZ544&lt;&gt;0,1/(1/AZ544-1/N544),0)</f>
        <v>-2.8830010844973074E-2</v>
      </c>
      <c r="G544">
        <f>((BC544-AP544/2)*S544-E544)/(BC544+AP544/2)</f>
        <v>324.15410484277669</v>
      </c>
      <c r="H544">
        <f>AP544*1000</f>
        <v>-0.23149363450458643</v>
      </c>
      <c r="I544">
        <f>(AU544-BA544)</f>
        <v>0.78167657779543553</v>
      </c>
      <c r="J544">
        <f>(P544+AT544*D544)</f>
        <v>27.633043339353296</v>
      </c>
      <c r="K544" s="1">
        <v>15.399999618530273</v>
      </c>
      <c r="L544">
        <f>(K544*AI544+AJ544)</f>
        <v>2</v>
      </c>
      <c r="M544" s="1">
        <v>0.5</v>
      </c>
      <c r="N544">
        <f>L544*(M544+1)*(M544+1)/(M544*M544+1)</f>
        <v>3.6</v>
      </c>
      <c r="O544" s="1">
        <v>27.364288330078125</v>
      </c>
      <c r="P544" s="1">
        <v>27.56730842590332</v>
      </c>
      <c r="Q544" s="1">
        <v>27.028511047363281</v>
      </c>
      <c r="R544" s="1">
        <v>410.08847045898438</v>
      </c>
      <c r="S544" s="1">
        <v>414.3114013671875</v>
      </c>
      <c r="T544" s="1">
        <v>29.482378005981445</v>
      </c>
      <c r="U544" s="1">
        <v>28.905693054199219</v>
      </c>
      <c r="V544" s="1">
        <v>81.803337097167969</v>
      </c>
      <c r="W544" s="1">
        <v>80.196052551269531</v>
      </c>
      <c r="X544" s="1">
        <v>600.31964111328125</v>
      </c>
      <c r="Y544" s="1">
        <v>0.12964366376399994</v>
      </c>
      <c r="Z544" s="1">
        <v>0.13646700978279114</v>
      </c>
      <c r="AA544" s="1">
        <v>101.45877838134766</v>
      </c>
      <c r="AB544" s="1">
        <v>0.92840653657913208</v>
      </c>
      <c r="AC544" s="1">
        <v>-0.10416769236326218</v>
      </c>
      <c r="AD544" s="1">
        <v>3.4853368997573853E-2</v>
      </c>
      <c r="AE544" s="1">
        <v>1.5694046393036842E-2</v>
      </c>
      <c r="AF544" s="1">
        <v>2.5245506316423416E-2</v>
      </c>
      <c r="AG544" s="1">
        <v>1.5695145353674889E-2</v>
      </c>
      <c r="AH544" s="1">
        <v>1</v>
      </c>
      <c r="AI544" s="1">
        <v>0</v>
      </c>
      <c r="AJ544" s="1">
        <v>2</v>
      </c>
      <c r="AK544" s="1">
        <v>0</v>
      </c>
      <c r="AL544" s="1">
        <v>1</v>
      </c>
      <c r="AM544" s="1">
        <v>0.18999999761581421</v>
      </c>
      <c r="AN544" s="1">
        <v>111115</v>
      </c>
      <c r="AO544">
        <f>X544*0.000001/(K544*0.0001)</f>
        <v>0.38981795843094563</v>
      </c>
      <c r="AP544">
        <f>(U544-T544)/(1000-U544)*AO544</f>
        <v>-2.3149363450458642E-4</v>
      </c>
      <c r="AQ544">
        <f>(P544+273.15)</f>
        <v>300.7173084259033</v>
      </c>
      <c r="AR544">
        <f>(O544+273.15)</f>
        <v>300.5142883300781</v>
      </c>
      <c r="AS544">
        <f>(Y544*AK544+Z544*AL544)*AM544</f>
        <v>2.592873153336761E-2</v>
      </c>
      <c r="AT544">
        <f>((AS544+0.00000010773*(AR544^4-AQ544^4))-AP544*44100)/(L544*0.92*2*29.3+0.00000043092*AQ544^3)</f>
        <v>6.5734913449976576E-2</v>
      </c>
      <c r="AU544">
        <f>0.61365*EXP(17.502*J544/(240.97+J544))</f>
        <v>3.7144128833406942</v>
      </c>
      <c r="AV544">
        <f>AU544*1000/AA544</f>
        <v>36.610069060555119</v>
      </c>
      <c r="AW544">
        <f>(AV544-U544)</f>
        <v>7.7043760063559006</v>
      </c>
      <c r="AX544">
        <f>IF(D544,P544,(O544+P544)/2)</f>
        <v>27.56730842590332</v>
      </c>
      <c r="AY544">
        <f>0.61365*EXP(17.502*AX544/(240.97+AX544))</f>
        <v>3.7001637968506418</v>
      </c>
      <c r="AZ544">
        <f>IF(AW544&lt;&gt;0,(1000-(AV544+U544)/2)/AW544*AP544,0)</f>
        <v>-2.9062755163458437E-2</v>
      </c>
      <c r="BA544">
        <f>U544*AA544/1000</f>
        <v>2.9327363055452587</v>
      </c>
      <c r="BB544">
        <f>(AY544-BA544)</f>
        <v>0.76742749130538312</v>
      </c>
      <c r="BC544">
        <f>1/(1.6/F544+1.37/N544)</f>
        <v>-1.8143166977761204E-2</v>
      </c>
      <c r="BD544">
        <f>G544*AA544*0.001</f>
        <v>32.888279484647413</v>
      </c>
      <c r="BE544">
        <f>G544/S544</f>
        <v>0.78239243181119211</v>
      </c>
      <c r="BF544">
        <f>(1-AP544*AA544/AU544/F544)*100</f>
        <v>78.067219129725913</v>
      </c>
      <c r="BG544">
        <f>(S544-E544/(N544/1.35))</f>
        <v>414.89275031210434</v>
      </c>
      <c r="BH544">
        <f>E544*BF544/100/BG544</f>
        <v>-2.9170138026925769E-3</v>
      </c>
    </row>
    <row r="545" spans="1:60" x14ac:dyDescent="0.25">
      <c r="A545" s="1" t="s">
        <v>9</v>
      </c>
      <c r="B545" s="1" t="s">
        <v>607</v>
      </c>
    </row>
    <row r="546" spans="1:60" x14ac:dyDescent="0.25">
      <c r="A546" s="1" t="s">
        <v>9</v>
      </c>
      <c r="B546" s="1" t="s">
        <v>608</v>
      </c>
    </row>
    <row r="547" spans="1:60" x14ac:dyDescent="0.25">
      <c r="A547" s="1" t="s">
        <v>9</v>
      </c>
      <c r="B547" s="1" t="s">
        <v>609</v>
      </c>
    </row>
    <row r="548" spans="1:60" x14ac:dyDescent="0.25">
      <c r="A548" s="1" t="s">
        <v>9</v>
      </c>
      <c r="B548" s="1" t="s">
        <v>610</v>
      </c>
    </row>
    <row r="549" spans="1:60" x14ac:dyDescent="0.25">
      <c r="A549" s="1" t="s">
        <v>9</v>
      </c>
      <c r="B549" s="1" t="s">
        <v>611</v>
      </c>
    </row>
    <row r="550" spans="1:60" x14ac:dyDescent="0.25">
      <c r="A550" s="1" t="s">
        <v>9</v>
      </c>
      <c r="B550" s="1" t="s">
        <v>612</v>
      </c>
    </row>
    <row r="551" spans="1:60" x14ac:dyDescent="0.25">
      <c r="A551" s="1" t="s">
        <v>9</v>
      </c>
      <c r="B551" s="1" t="s">
        <v>613</v>
      </c>
    </row>
    <row r="552" spans="1:60" x14ac:dyDescent="0.25">
      <c r="A552" s="1" t="s">
        <v>9</v>
      </c>
      <c r="B552" s="1" t="s">
        <v>614</v>
      </c>
    </row>
    <row r="553" spans="1:60" x14ac:dyDescent="0.25">
      <c r="A553" s="1" t="s">
        <v>9</v>
      </c>
      <c r="B553" s="1" t="s">
        <v>615</v>
      </c>
    </row>
    <row r="554" spans="1:60" x14ac:dyDescent="0.25">
      <c r="A554" s="1">
        <v>194</v>
      </c>
      <c r="B554" s="1" t="s">
        <v>616</v>
      </c>
      <c r="C554" s="1">
        <v>16406.499999899417</v>
      </c>
      <c r="D554" s="1">
        <v>1</v>
      </c>
      <c r="E554">
        <f>(R554-S554*(1000-T554)/(1000-U554))*AO554</f>
        <v>-2.3169051895321187</v>
      </c>
      <c r="F554">
        <f>IF(AZ554&lt;&gt;0,1/(1/AZ554-1/N554),0)</f>
        <v>-0.15768111328235407</v>
      </c>
      <c r="G554">
        <f>((BC554-AP554/2)*S554-E554)/(BC554+AP554/2)</f>
        <v>383.05125821539502</v>
      </c>
      <c r="H554">
        <f>AP554*1000</f>
        <v>-1.4756170429558788</v>
      </c>
      <c r="I554">
        <f>(AU554-BA554)</f>
        <v>0.87766685075727091</v>
      </c>
      <c r="J554">
        <f>(P554+AT554*D554)</f>
        <v>28.099202944856447</v>
      </c>
      <c r="K554" s="1">
        <v>2.5999999046325684</v>
      </c>
      <c r="L554">
        <f>(K554*AI554+AJ554)</f>
        <v>2</v>
      </c>
      <c r="M554" s="1">
        <v>0.5</v>
      </c>
      <c r="N554">
        <f>L554*(M554+1)*(M554+1)/(M554*M554+1)</f>
        <v>3.6</v>
      </c>
      <c r="O554" s="1">
        <v>27.369220733642578</v>
      </c>
      <c r="P554" s="1">
        <v>27.574817657470703</v>
      </c>
      <c r="Q554" s="1">
        <v>27.043600082397461</v>
      </c>
      <c r="R554" s="1">
        <v>410.1376953125</v>
      </c>
      <c r="S554" s="1">
        <v>411.40402221679688</v>
      </c>
      <c r="T554" s="1">
        <v>29.589492797851563</v>
      </c>
      <c r="U554" s="1">
        <v>28.968940734863281</v>
      </c>
      <c r="V554" s="1">
        <v>82.018028259277344</v>
      </c>
      <c r="W554" s="1">
        <v>80.354721069335938</v>
      </c>
      <c r="X554" s="1">
        <v>600.34637451171875</v>
      </c>
      <c r="Y554" s="1">
        <v>9.5366604626178741E-2</v>
      </c>
      <c r="Z554" s="1">
        <v>0.10038589686155319</v>
      </c>
      <c r="AA554" s="1">
        <v>101.45951080322266</v>
      </c>
      <c r="AB554" s="1">
        <v>0.93201982975006104</v>
      </c>
      <c r="AC554" s="1">
        <v>-8.4449142217636108E-2</v>
      </c>
      <c r="AD554" s="1">
        <v>2.0739762112498283E-2</v>
      </c>
      <c r="AE554" s="1">
        <v>1.0817167349159718E-2</v>
      </c>
      <c r="AF554" s="1">
        <v>1.8282772973179817E-2</v>
      </c>
      <c r="AG554" s="1">
        <v>1.1996649205684662E-2</v>
      </c>
      <c r="AH554" s="1">
        <v>0.3333333432674408</v>
      </c>
      <c r="AI554" s="1">
        <v>0</v>
      </c>
      <c r="AJ554" s="1">
        <v>2</v>
      </c>
      <c r="AK554" s="1">
        <v>0</v>
      </c>
      <c r="AL554" s="1">
        <v>1</v>
      </c>
      <c r="AM554" s="1">
        <v>0.18999999761581421</v>
      </c>
      <c r="AN554" s="1">
        <v>111115</v>
      </c>
      <c r="AO554">
        <f>X554*0.000001/(K554*0.0001)</f>
        <v>2.3090246020472818</v>
      </c>
      <c r="AP554">
        <f>(U554-T554)/(1000-U554)*AO554</f>
        <v>-1.4756170429558789E-3</v>
      </c>
      <c r="AQ554">
        <f>(P554+273.15)</f>
        <v>300.72481765747068</v>
      </c>
      <c r="AR554">
        <f>(O554+273.15)</f>
        <v>300.51922073364256</v>
      </c>
      <c r="AS554">
        <f>(Y554*AK554+Z554*AL554)*AM554</f>
        <v>1.9073320164356478E-2</v>
      </c>
      <c r="AT554">
        <f>((AS554+0.00000010773*(AR554^4-AQ554^4))-AP554*44100)/(L554*0.92*2*29.3+0.00000043092*AQ554^3)</f>
        <v>0.52438528738574586</v>
      </c>
      <c r="AU554">
        <f>0.61365*EXP(17.502*J554/(240.97+J554))</f>
        <v>3.8168414062040488</v>
      </c>
      <c r="AV554">
        <f>AU554*1000/AA554</f>
        <v>37.619355504351738</v>
      </c>
      <c r="AW554">
        <f>(AV554-U554)</f>
        <v>8.6504147694884566</v>
      </c>
      <c r="AX554">
        <f>IF(D554,P554,(O554+P554)/2)</f>
        <v>27.574817657470703</v>
      </c>
      <c r="AY554">
        <f>0.61365*EXP(17.502*AX554/(240.97+AX554))</f>
        <v>3.7017891250214592</v>
      </c>
      <c r="AZ554">
        <f>IF(AW554&lt;&gt;0,(1000-(AV554+U554)/2)/AW554*AP554,0)</f>
        <v>-0.16490395762193541</v>
      </c>
      <c r="BA554">
        <f>U554*AA554/1000</f>
        <v>2.9391745554467779</v>
      </c>
      <c r="BB554">
        <f>(AY554-BA554)</f>
        <v>0.76261456957468132</v>
      </c>
      <c r="BC554">
        <f>1/(1.6/F554+1.37/N554)</f>
        <v>-0.10239076039375214</v>
      </c>
      <c r="BD554">
        <f>G554*AA554*0.001</f>
        <v>38.864193271092901</v>
      </c>
      <c r="BE554">
        <f>G554/S554</f>
        <v>0.93108291978132185</v>
      </c>
      <c r="BF554">
        <f>(1-AP554*AA554/AU554/F554)*100</f>
        <v>75.123880519204846</v>
      </c>
      <c r="BG554">
        <f>(S554-E554/(N554/1.35))</f>
        <v>412.27286166287143</v>
      </c>
      <c r="BH554">
        <f>E554*BF554/100/BG554</f>
        <v>-4.2218376424462967E-3</v>
      </c>
    </row>
    <row r="555" spans="1:60" x14ac:dyDescent="0.25">
      <c r="A555" s="1">
        <v>195</v>
      </c>
      <c r="B555" s="1" t="s">
        <v>617</v>
      </c>
      <c r="C555" s="1">
        <v>16411.499999787658</v>
      </c>
      <c r="D555" s="1">
        <v>1</v>
      </c>
      <c r="E555">
        <f>(R555-S555*(1000-T555)/(1000-U555))*AO555</f>
        <v>-2.3812359361881805</v>
      </c>
      <c r="F555">
        <f>IF(AZ555&lt;&gt;0,1/(1/AZ555-1/N555),0)</f>
        <v>-0.16214206982015347</v>
      </c>
      <c r="G555">
        <f>((BC555-AP555/2)*S555-E555)/(BC555+AP555/2)</f>
        <v>383.05343163300574</v>
      </c>
      <c r="H555">
        <f>AP555*1000</f>
        <v>-1.5218930951528964</v>
      </c>
      <c r="I555">
        <f>(AU555-BA555)</f>
        <v>0.87911916366066256</v>
      </c>
      <c r="J555">
        <f>(P555+AT555*D555)</f>
        <v>28.114075333156265</v>
      </c>
      <c r="K555" s="1">
        <v>2.5999999046325684</v>
      </c>
      <c r="L555">
        <f>(K555*AI555+AJ555)</f>
        <v>2</v>
      </c>
      <c r="M555" s="1">
        <v>0.5</v>
      </c>
      <c r="N555">
        <f>L555*(M555+1)*(M555+1)/(M555*M555+1)</f>
        <v>3.6</v>
      </c>
      <c r="O555" s="1">
        <v>27.368816375732422</v>
      </c>
      <c r="P555" s="1">
        <v>27.572402954101563</v>
      </c>
      <c r="Q555" s="1">
        <v>27.051836013793945</v>
      </c>
      <c r="R555" s="1">
        <v>410.07791137695313</v>
      </c>
      <c r="S555" s="1">
        <v>411.38031005859375</v>
      </c>
      <c r="T555" s="1">
        <v>29.627338409423828</v>
      </c>
      <c r="U555" s="1">
        <v>28.987346649169922</v>
      </c>
      <c r="V555" s="1">
        <v>82.180534362792969</v>
      </c>
      <c r="W555" s="1">
        <v>80.40576171875</v>
      </c>
      <c r="X555" s="1">
        <v>600.35479736328125</v>
      </c>
      <c r="Y555" s="1">
        <v>0.10567207634449005</v>
      </c>
      <c r="Z555" s="1">
        <v>0.11123376339673996</v>
      </c>
      <c r="AA555" s="1">
        <v>101.4591064453125</v>
      </c>
      <c r="AB555" s="1">
        <v>0.93201982975006104</v>
      </c>
      <c r="AC555" s="1">
        <v>-8.4449142217636108E-2</v>
      </c>
      <c r="AD555" s="1">
        <v>2.0739762112498283E-2</v>
      </c>
      <c r="AE555" s="1">
        <v>1.0817167349159718E-2</v>
      </c>
      <c r="AF555" s="1">
        <v>1.8282772973179817E-2</v>
      </c>
      <c r="AG555" s="1">
        <v>1.1996649205684662E-2</v>
      </c>
      <c r="AH555" s="1">
        <v>1</v>
      </c>
      <c r="AI555" s="1">
        <v>0</v>
      </c>
      <c r="AJ555" s="1">
        <v>2</v>
      </c>
      <c r="AK555" s="1">
        <v>0</v>
      </c>
      <c r="AL555" s="1">
        <v>1</v>
      </c>
      <c r="AM555" s="1">
        <v>0.18999999761581421</v>
      </c>
      <c r="AN555" s="1">
        <v>111115</v>
      </c>
      <c r="AO555">
        <f>X555*0.000001/(K555*0.0001)</f>
        <v>2.3090569976314028</v>
      </c>
      <c r="AP555">
        <f>(U555-T555)/(1000-U555)*AO555</f>
        <v>-1.5218930951528965E-3</v>
      </c>
      <c r="AQ555">
        <f>(P555+273.15)</f>
        <v>300.72240295410154</v>
      </c>
      <c r="AR555">
        <f>(O555+273.15)</f>
        <v>300.5188163757324</v>
      </c>
      <c r="AS555">
        <f>(Y555*AK555+Z555*AL555)*AM555</f>
        <v>2.1134414780178634E-2</v>
      </c>
      <c r="AT555">
        <f>((AS555+0.00000010773*(AR555^4-AQ555^4))-AP555*44100)/(L555*0.92*2*29.3+0.00000043092*AQ555^3)</f>
        <v>0.54167237905470378</v>
      </c>
      <c r="AU555">
        <f>0.61365*EXP(17.502*J555/(240.97+J555))</f>
        <v>3.8201494529059663</v>
      </c>
      <c r="AV555">
        <f>AU555*1000/AA555</f>
        <v>37.652110162876966</v>
      </c>
      <c r="AW555">
        <f>(AV555-U555)</f>
        <v>8.6647635137070438</v>
      </c>
      <c r="AX555">
        <f>IF(D555,P555,(O555+P555)/2)</f>
        <v>27.572402954101563</v>
      </c>
      <c r="AY555">
        <f>0.61365*EXP(17.502*AX555/(240.97+AX555))</f>
        <v>3.7012664090024887</v>
      </c>
      <c r="AZ555">
        <f>IF(AW555&lt;&gt;0,(1000-(AV555+U555)/2)/AW555*AP555,0)</f>
        <v>-0.16978928833223092</v>
      </c>
      <c r="BA555">
        <f>U555*AA555/1000</f>
        <v>2.9410302892453037</v>
      </c>
      <c r="BB555">
        <f>(AY555-BA555)</f>
        <v>0.76023611975718497</v>
      </c>
      <c r="BC555">
        <f>1/(1.6/F555+1.37/N555)</f>
        <v>-0.10540369130506036</v>
      </c>
      <c r="BD555">
        <f>G555*AA555*0.001</f>
        <v>38.864258894295368</v>
      </c>
      <c r="BE555">
        <f>G555/S555</f>
        <v>0.93114187107896984</v>
      </c>
      <c r="BF555">
        <f>(1-AP555*AA555/AU555/F555)*100</f>
        <v>75.071329728741617</v>
      </c>
      <c r="BG555">
        <f>(S555-E555/(N555/1.35))</f>
        <v>412.27327353466433</v>
      </c>
      <c r="BH555">
        <f>E555*BF555/100/BG555</f>
        <v>-4.3360207804613148E-3</v>
      </c>
    </row>
    <row r="556" spans="1:60" x14ac:dyDescent="0.25">
      <c r="A556" s="1">
        <v>196</v>
      </c>
      <c r="B556" s="1" t="s">
        <v>618</v>
      </c>
      <c r="C556" s="1">
        <v>16416.999999664724</v>
      </c>
      <c r="D556" s="1">
        <v>1</v>
      </c>
      <c r="E556">
        <f>(R556-S556*(1000-T556)/(1000-U556))*AO556</f>
        <v>-2.2204571049593671</v>
      </c>
      <c r="F556">
        <f>IF(AZ556&lt;&gt;0,1/(1/AZ556-1/N556),0)</f>
        <v>-0.15937649386958766</v>
      </c>
      <c r="G556">
        <f>((BC556-AP556/2)*S556-E556)/(BC556+AP556/2)</f>
        <v>384.18390078048549</v>
      </c>
      <c r="H556">
        <f>AP556*1000</f>
        <v>-1.4863409683142779</v>
      </c>
      <c r="I556">
        <f>(AU556-BA556)</f>
        <v>0.87419218177547142</v>
      </c>
      <c r="J556">
        <f>(P556+AT556*D556)</f>
        <v>28.098531303650134</v>
      </c>
      <c r="K556" s="1">
        <v>2.5999999046325684</v>
      </c>
      <c r="L556">
        <f>(K556*AI556+AJ556)</f>
        <v>2</v>
      </c>
      <c r="M556" s="1">
        <v>0.5</v>
      </c>
      <c r="N556">
        <f>L556*(M556+1)*(M556+1)/(M556*M556+1)</f>
        <v>3.6</v>
      </c>
      <c r="O556" s="1">
        <v>27.367687225341797</v>
      </c>
      <c r="P556" s="1">
        <v>27.569780349731445</v>
      </c>
      <c r="Q556" s="1">
        <v>27.047920227050781</v>
      </c>
      <c r="R556" s="1">
        <v>410.1141357421875</v>
      </c>
      <c r="S556" s="1">
        <v>411.340576171875</v>
      </c>
      <c r="T556" s="1">
        <v>29.62689208984375</v>
      </c>
      <c r="U556" s="1">
        <v>29.00184440612793</v>
      </c>
      <c r="V556" s="1">
        <v>82.186447143554688</v>
      </c>
      <c r="W556" s="1">
        <v>80.451225280761719</v>
      </c>
      <c r="X556" s="1">
        <v>600.33966064453125</v>
      </c>
      <c r="Y556" s="1">
        <v>0.13312754034996033</v>
      </c>
      <c r="Z556" s="1">
        <v>0.14013426005840302</v>
      </c>
      <c r="AA556" s="1">
        <v>101.45906066894531</v>
      </c>
      <c r="AB556" s="1">
        <v>0.93201982975006104</v>
      </c>
      <c r="AC556" s="1">
        <v>-8.4449142217636108E-2</v>
      </c>
      <c r="AD556" s="1">
        <v>2.0739762112498283E-2</v>
      </c>
      <c r="AE556" s="1">
        <v>1.0817167349159718E-2</v>
      </c>
      <c r="AF556" s="1">
        <v>1.8282772973179817E-2</v>
      </c>
      <c r="AG556" s="1">
        <v>1.1996649205684662E-2</v>
      </c>
      <c r="AH556" s="1">
        <v>1</v>
      </c>
      <c r="AI556" s="1">
        <v>0</v>
      </c>
      <c r="AJ556" s="1">
        <v>2</v>
      </c>
      <c r="AK556" s="1">
        <v>0</v>
      </c>
      <c r="AL556" s="1">
        <v>1</v>
      </c>
      <c r="AM556" s="1">
        <v>0.18999999761581421</v>
      </c>
      <c r="AN556" s="1">
        <v>111115</v>
      </c>
      <c r="AO556">
        <f>X556*0.000001/(K556*0.0001)</f>
        <v>2.3089987794802291</v>
      </c>
      <c r="AP556">
        <f>(U556-T556)/(1000-U556)*AO556</f>
        <v>-1.4863409683142778E-3</v>
      </c>
      <c r="AQ556">
        <f>(P556+273.15)</f>
        <v>300.71978034973142</v>
      </c>
      <c r="AR556">
        <f>(O556+273.15)</f>
        <v>300.51768722534177</v>
      </c>
      <c r="AS556">
        <f>(Y556*AK556+Z556*AL556)*AM556</f>
        <v>2.6625509076990461E-2</v>
      </c>
      <c r="AT556">
        <f>((AS556+0.00000010773*(AR556^4-AQ556^4))-AP556*44100)/(L556*0.92*2*29.3+0.00000043092*AQ556^3)</f>
        <v>0.52875095391868721</v>
      </c>
      <c r="AU556">
        <f>0.61365*EXP(17.502*J556/(240.97+J556))</f>
        <v>3.8166920728881171</v>
      </c>
      <c r="AV556">
        <f>AU556*1000/AA556</f>
        <v>37.618050548898225</v>
      </c>
      <c r="AW556">
        <f>(AV556-U556)</f>
        <v>8.6162061427702952</v>
      </c>
      <c r="AX556">
        <f>IF(D556,P556,(O556+P556)/2)</f>
        <v>27.569780349731445</v>
      </c>
      <c r="AY556">
        <f>0.61365*EXP(17.502*AX556/(240.97+AX556))</f>
        <v>3.7006987611772688</v>
      </c>
      <c r="AZ556">
        <f>IF(AW556&lt;&gt;0,(1000-(AV556+U556)/2)/AW556*AP556,0)</f>
        <v>-0.16675912866031792</v>
      </c>
      <c r="BA556">
        <f>U556*AA556/1000</f>
        <v>2.9424998911126456</v>
      </c>
      <c r="BB556">
        <f>(AY556-BA556)</f>
        <v>0.75819887006462316</v>
      </c>
      <c r="BC556">
        <f>1/(1.6/F556+1.37/N556)</f>
        <v>-0.10353503789150804</v>
      </c>
      <c r="BD556">
        <f>G556*AA556*0.001</f>
        <v>38.978937697319346</v>
      </c>
      <c r="BE556">
        <f>G556/S556</f>
        <v>0.93398007158904173</v>
      </c>
      <c r="BF556">
        <f>(1-AP556*AA556/AU556/F556)*100</f>
        <v>75.208780289149772</v>
      </c>
      <c r="BG556">
        <f>(S556-E556/(N556/1.35))</f>
        <v>412.17324758623477</v>
      </c>
      <c r="BH556">
        <f>E556*BF556/100/BG556</f>
        <v>-4.051642641203476E-3</v>
      </c>
    </row>
    <row r="557" spans="1:60" x14ac:dyDescent="0.25">
      <c r="A557" s="1">
        <v>197</v>
      </c>
      <c r="B557" s="1" t="s">
        <v>619</v>
      </c>
      <c r="C557" s="1">
        <v>16421.999999552965</v>
      </c>
      <c r="D557" s="1">
        <v>1</v>
      </c>
      <c r="E557">
        <f>(R557-S557*(1000-T557)/(1000-U557))*AO557</f>
        <v>-1.9864840078247195</v>
      </c>
      <c r="F557">
        <f>IF(AZ557&lt;&gt;0,1/(1/AZ557-1/N557),0)</f>
        <v>-0.15735644141058225</v>
      </c>
      <c r="G557">
        <f>((BC557-AP557/2)*S557-E557)/(BC557+AP557/2)</f>
        <v>386.17351854079851</v>
      </c>
      <c r="H557">
        <f>AP557*1000</f>
        <v>-1.4596490490295653</v>
      </c>
      <c r="I557">
        <f>(AU557-BA557)</f>
        <v>0.87003464204840375</v>
      </c>
      <c r="J557">
        <f>(P557+AT557*D557)</f>
        <v>28.084087127728029</v>
      </c>
      <c r="K557" s="1">
        <v>2.5999999046325684</v>
      </c>
      <c r="L557">
        <f>(K557*AI557+AJ557)</f>
        <v>2</v>
      </c>
      <c r="M557" s="1">
        <v>0.5</v>
      </c>
      <c r="N557">
        <f>L557*(M557+1)*(M557+1)/(M557*M557+1)</f>
        <v>3.6</v>
      </c>
      <c r="O557" s="1">
        <v>27.365489959716797</v>
      </c>
      <c r="P557" s="1">
        <v>27.564947128295898</v>
      </c>
      <c r="Q557" s="1">
        <v>27.03533935546875</v>
      </c>
      <c r="R557" s="1">
        <v>410.19229125976563</v>
      </c>
      <c r="S557" s="1">
        <v>411.31265258789063</v>
      </c>
      <c r="T557" s="1">
        <v>29.62501335144043</v>
      </c>
      <c r="U557" s="1">
        <v>29.01118278503418</v>
      </c>
      <c r="V557" s="1">
        <v>82.195526123046875</v>
      </c>
      <c r="W557" s="1">
        <v>80.485916137695313</v>
      </c>
      <c r="X557" s="1">
        <v>600.32647705078125</v>
      </c>
      <c r="Y557" s="1">
        <v>0.11792271584272385</v>
      </c>
      <c r="Z557" s="1">
        <v>0.12412917613983154</v>
      </c>
      <c r="AA557" s="1">
        <v>101.45905303955078</v>
      </c>
      <c r="AB557" s="1">
        <v>0.93201982975006104</v>
      </c>
      <c r="AC557" s="1">
        <v>-8.4449142217636108E-2</v>
      </c>
      <c r="AD557" s="1">
        <v>2.0739762112498283E-2</v>
      </c>
      <c r="AE557" s="1">
        <v>1.0817167349159718E-2</v>
      </c>
      <c r="AF557" s="1">
        <v>1.8282772973179817E-2</v>
      </c>
      <c r="AG557" s="1">
        <v>1.1996649205684662E-2</v>
      </c>
      <c r="AH557" s="1">
        <v>1</v>
      </c>
      <c r="AI557" s="1">
        <v>0</v>
      </c>
      <c r="AJ557" s="1">
        <v>2</v>
      </c>
      <c r="AK557" s="1">
        <v>0</v>
      </c>
      <c r="AL557" s="1">
        <v>1</v>
      </c>
      <c r="AM557" s="1">
        <v>0.18999999761581421</v>
      </c>
      <c r="AN557" s="1">
        <v>111115</v>
      </c>
      <c r="AO557">
        <f>X557*0.000001/(K557*0.0001)</f>
        <v>2.3089480733485614</v>
      </c>
      <c r="AP557">
        <f>(U557-T557)/(1000-U557)*AO557</f>
        <v>-1.4596490490295653E-3</v>
      </c>
      <c r="AQ557">
        <f>(P557+273.15)</f>
        <v>300.71494712829588</v>
      </c>
      <c r="AR557">
        <f>(O557+273.15)</f>
        <v>300.51548995971677</v>
      </c>
      <c r="AS557">
        <f>(Y557*AK557+Z557*AL557)*AM557</f>
        <v>2.3584543170620975E-2</v>
      </c>
      <c r="AT557">
        <f>((AS557+0.00000010773*(AR557^4-AQ557^4))-AP557*44100)/(L557*0.92*2*29.3+0.00000043092*AQ557^3)</f>
        <v>0.51913999943213074</v>
      </c>
      <c r="AU557">
        <f>0.61365*EXP(17.502*J557/(240.97+J557))</f>
        <v>3.8134817749752892</v>
      </c>
      <c r="AV557">
        <f>AU557*1000/AA557</f>
        <v>37.586412062102703</v>
      </c>
      <c r="AW557">
        <f>(AV557-U557)</f>
        <v>8.575229277068523</v>
      </c>
      <c r="AX557">
        <f>IF(D557,P557,(O557+P557)/2)</f>
        <v>27.564947128295898</v>
      </c>
      <c r="AY557">
        <f>0.61365*EXP(17.502*AX557/(240.97+AX557))</f>
        <v>3.6996528368524881</v>
      </c>
      <c r="AZ557">
        <f>IF(AW557&lt;&gt;0,(1000-(AV557+U557)/2)/AW557*AP557,0)</f>
        <v>-0.16454889373159673</v>
      </c>
      <c r="BA557">
        <f>U557*AA557/1000</f>
        <v>2.9434471329268854</v>
      </c>
      <c r="BB557">
        <f>(AY557-BA557)</f>
        <v>0.75620570392560271</v>
      </c>
      <c r="BC557">
        <f>1/(1.6/F557+1.37/N557)</f>
        <v>-0.10217173625250373</v>
      </c>
      <c r="BD557">
        <f>G557*AA557*0.001</f>
        <v>39.180799500100825</v>
      </c>
      <c r="BE557">
        <f>G557/S557</f>
        <v>0.93888071789447247</v>
      </c>
      <c r="BF557">
        <f>(1-AP557*AA557/AU557/F557)*100</f>
        <v>75.320687769664758</v>
      </c>
      <c r="BG557">
        <f>(S557-E557/(N557/1.35))</f>
        <v>412.05758409082489</v>
      </c>
      <c r="BH557">
        <f>E557*BF557/100/BG557</f>
        <v>-3.6311269951002363E-3</v>
      </c>
    </row>
    <row r="558" spans="1:60" x14ac:dyDescent="0.25">
      <c r="A558" s="1">
        <v>198</v>
      </c>
      <c r="B558" s="1" t="s">
        <v>620</v>
      </c>
      <c r="C558" s="1">
        <v>16426.999999441206</v>
      </c>
      <c r="D558" s="1">
        <v>1</v>
      </c>
      <c r="E558">
        <f>(R558-S558*(1000-T558)/(1000-U558))*AO558</f>
        <v>-1.9540618230457085</v>
      </c>
      <c r="F558">
        <f>IF(AZ558&lt;&gt;0,1/(1/AZ558-1/N558),0)</f>
        <v>-0.15561079437287575</v>
      </c>
      <c r="G558">
        <f>((BC558-AP558/2)*S558-E558)/(BC558+AP558/2)</f>
        <v>386.29763755717914</v>
      </c>
      <c r="H558">
        <f>AP558*1000</f>
        <v>-1.4354081135974428</v>
      </c>
      <c r="I558">
        <f>(AU558-BA558)</f>
        <v>0.86563324661921603</v>
      </c>
      <c r="J558">
        <f>(P558+AT558*D558)</f>
        <v>28.067929166916798</v>
      </c>
      <c r="K558" s="1">
        <v>2.5999999046325684</v>
      </c>
      <c r="L558">
        <f>(K558*AI558+AJ558)</f>
        <v>2</v>
      </c>
      <c r="M558" s="1">
        <v>0.5</v>
      </c>
      <c r="N558">
        <f>L558*(M558+1)*(M558+1)/(M558*M558+1)</f>
        <v>3.6</v>
      </c>
      <c r="O558" s="1">
        <v>27.36076545715332</v>
      </c>
      <c r="P558" s="1">
        <v>27.557392120361328</v>
      </c>
      <c r="Q558" s="1">
        <v>27.028741836547852</v>
      </c>
      <c r="R558" s="1">
        <v>410.21188354492188</v>
      </c>
      <c r="S558" s="1">
        <v>411.31390380859375</v>
      </c>
      <c r="T558" s="1">
        <v>29.622880935668945</v>
      </c>
      <c r="U558" s="1">
        <v>29.01923942565918</v>
      </c>
      <c r="V558" s="1">
        <v>82.210830688476563</v>
      </c>
      <c r="W558" s="1">
        <v>80.529998779296875</v>
      </c>
      <c r="X558" s="1">
        <v>600.31646728515625</v>
      </c>
      <c r="Y558" s="1">
        <v>0.15233127772808075</v>
      </c>
      <c r="Z558" s="1">
        <v>0.16034871339797974</v>
      </c>
      <c r="AA558" s="1">
        <v>101.45890045166016</v>
      </c>
      <c r="AB558" s="1">
        <v>0.93201982975006104</v>
      </c>
      <c r="AC558" s="1">
        <v>-8.4449142217636108E-2</v>
      </c>
      <c r="AD558" s="1">
        <v>2.0739762112498283E-2</v>
      </c>
      <c r="AE558" s="1">
        <v>1.0817167349159718E-2</v>
      </c>
      <c r="AF558" s="1">
        <v>1.8282772973179817E-2</v>
      </c>
      <c r="AG558" s="1">
        <v>1.1996649205684662E-2</v>
      </c>
      <c r="AH558" s="1">
        <v>1</v>
      </c>
      <c r="AI558" s="1">
        <v>0</v>
      </c>
      <c r="AJ558" s="1">
        <v>2</v>
      </c>
      <c r="AK558" s="1">
        <v>0</v>
      </c>
      <c r="AL558" s="1">
        <v>1</v>
      </c>
      <c r="AM558" s="1">
        <v>0.18999999761581421</v>
      </c>
      <c r="AN558" s="1">
        <v>111115</v>
      </c>
      <c r="AO558">
        <f>X558*0.000001/(K558*0.0001)</f>
        <v>2.3089095742485917</v>
      </c>
      <c r="AP558">
        <f>(U558-T558)/(1000-U558)*AO558</f>
        <v>-1.4354081135974429E-3</v>
      </c>
      <c r="AQ558">
        <f>(P558+273.15)</f>
        <v>300.70739212036131</v>
      </c>
      <c r="AR558">
        <f>(O558+273.15)</f>
        <v>300.5107654571533</v>
      </c>
      <c r="AS558">
        <f>(Y558*AK558+Z558*AL558)*AM558</f>
        <v>3.0466255163315026E-2</v>
      </c>
      <c r="AT558">
        <f>((AS558+0.00000010773*(AR558^4-AQ558^4))-AP558*44100)/(L558*0.92*2*29.3+0.00000043092*AQ558^3)</f>
        <v>0.51053704655547105</v>
      </c>
      <c r="AU558">
        <f>0.61365*EXP(17.502*J558/(240.97+J558))</f>
        <v>3.8098933706900624</v>
      </c>
      <c r="AV558">
        <f>AU558*1000/AA558</f>
        <v>37.551100531641154</v>
      </c>
      <c r="AW558">
        <f>(AV558-U558)</f>
        <v>8.5318611059819744</v>
      </c>
      <c r="AX558">
        <f>IF(D558,P558,(O558+P558)/2)</f>
        <v>27.557392120361328</v>
      </c>
      <c r="AY558">
        <f>0.61365*EXP(17.502*AX558/(240.97+AX558))</f>
        <v>3.698018426138248</v>
      </c>
      <c r="AZ558">
        <f>IF(AW558&lt;&gt;0,(1000-(AV558+U558)/2)/AW558*AP558,0)</f>
        <v>-0.16264098692074394</v>
      </c>
      <c r="BA558">
        <f>U558*AA558/1000</f>
        <v>2.9442601240708464</v>
      </c>
      <c r="BB558">
        <f>(AY558-BA558)</f>
        <v>0.75375830206740169</v>
      </c>
      <c r="BC558">
        <f>1/(1.6/F558+1.37/N558)</f>
        <v>-0.1009947222595831</v>
      </c>
      <c r="BD558">
        <f>G558*AA558*0.001</f>
        <v>39.193333553625337</v>
      </c>
      <c r="BE558">
        <f>G558/S558</f>
        <v>0.93917962407841193</v>
      </c>
      <c r="BF558">
        <f>(1-AP558*AA558/AU558/F558)*100</f>
        <v>75.435212738878846</v>
      </c>
      <c r="BG558">
        <f>(S558-E558/(N558/1.35))</f>
        <v>412.04667699223592</v>
      </c>
      <c r="BH558">
        <f>E558*BF558/100/BG558</f>
        <v>-3.5773876494373954E-3</v>
      </c>
    </row>
    <row r="559" spans="1:60" x14ac:dyDescent="0.25">
      <c r="A559" s="1" t="s">
        <v>9</v>
      </c>
      <c r="B559" s="1" t="s">
        <v>621</v>
      </c>
    </row>
    <row r="560" spans="1:60" x14ac:dyDescent="0.25">
      <c r="A560" s="1" t="s">
        <v>9</v>
      </c>
      <c r="B560" s="1" t="s">
        <v>622</v>
      </c>
    </row>
    <row r="561" spans="1:60" x14ac:dyDescent="0.25">
      <c r="A561" s="1" t="s">
        <v>9</v>
      </c>
      <c r="B561" s="1" t="s">
        <v>623</v>
      </c>
    </row>
    <row r="562" spans="1:60" x14ac:dyDescent="0.25">
      <c r="A562" s="1" t="s">
        <v>9</v>
      </c>
      <c r="B562" s="1" t="s">
        <v>624</v>
      </c>
    </row>
    <row r="563" spans="1:60" x14ac:dyDescent="0.25">
      <c r="A563" s="1" t="s">
        <v>9</v>
      </c>
      <c r="B563" s="1" t="s">
        <v>625</v>
      </c>
    </row>
    <row r="564" spans="1:60" x14ac:dyDescent="0.25">
      <c r="A564" s="1" t="s">
        <v>9</v>
      </c>
      <c r="B564" s="1" t="s">
        <v>626</v>
      </c>
    </row>
    <row r="565" spans="1:60" x14ac:dyDescent="0.25">
      <c r="A565" s="1" t="s">
        <v>9</v>
      </c>
      <c r="B565" s="1" t="s">
        <v>627</v>
      </c>
    </row>
    <row r="566" spans="1:60" x14ac:dyDescent="0.25">
      <c r="A566" s="1" t="s">
        <v>9</v>
      </c>
      <c r="B566" s="1" t="s">
        <v>628</v>
      </c>
    </row>
    <row r="567" spans="1:60" x14ac:dyDescent="0.25">
      <c r="A567" s="1" t="s">
        <v>9</v>
      </c>
      <c r="B567" s="1" t="s">
        <v>629</v>
      </c>
    </row>
    <row r="568" spans="1:60" x14ac:dyDescent="0.25">
      <c r="A568" s="1">
        <v>199</v>
      </c>
      <c r="B568" s="1" t="s">
        <v>630</v>
      </c>
      <c r="C568" s="1">
        <v>16691.499999899417</v>
      </c>
      <c r="D568" s="1">
        <v>1</v>
      </c>
      <c r="E568">
        <f>(R568-S568*(1000-T568)/(1000-U568))*AO568</f>
        <v>-1.3333145527083909</v>
      </c>
      <c r="F568">
        <f>IF(AZ568&lt;&gt;0,1/(1/AZ568-1/N568),0)</f>
        <v>-8.3633773756169955E-2</v>
      </c>
      <c r="G568">
        <f>((BC568-AP568/2)*S568-E568)/(BC568+AP568/2)</f>
        <v>381.30802966811621</v>
      </c>
      <c r="H568">
        <f>AP568*1000</f>
        <v>-0.70658384648223627</v>
      </c>
      <c r="I568">
        <f>(AU568-BA568)</f>
        <v>0.80956360990639453</v>
      </c>
      <c r="J568">
        <f>(P568+AT568*D568)</f>
        <v>27.840459440054037</v>
      </c>
      <c r="K568" s="1">
        <v>5.7100000381469727</v>
      </c>
      <c r="L568">
        <f>(K568*AI568+AJ568)</f>
        <v>2</v>
      </c>
      <c r="M568" s="1">
        <v>0.5</v>
      </c>
      <c r="N568">
        <f>L568*(M568+1)*(M568+1)/(M568*M568+1)</f>
        <v>3.6</v>
      </c>
      <c r="O568" s="1">
        <v>27.369321823120117</v>
      </c>
      <c r="P568" s="1">
        <v>27.602502822875977</v>
      </c>
      <c r="Q568" s="1">
        <v>27.04071044921875</v>
      </c>
      <c r="R568" s="1">
        <v>410.01593017578125</v>
      </c>
      <c r="S568" s="1">
        <v>411.56057739257813</v>
      </c>
      <c r="T568" s="1">
        <v>29.730112075805664</v>
      </c>
      <c r="U568" s="1">
        <v>29.077642440795898</v>
      </c>
      <c r="V568" s="1">
        <v>82.463066101074219</v>
      </c>
      <c r="W568" s="1">
        <v>80.654373168945313</v>
      </c>
      <c r="X568" s="1">
        <v>600.376953125</v>
      </c>
      <c r="Y568" s="1">
        <v>8.4364540874958038E-2</v>
      </c>
      <c r="Z568" s="1">
        <v>8.8804781436920166E-2</v>
      </c>
      <c r="AA568" s="1">
        <v>101.45679473876953</v>
      </c>
      <c r="AB568" s="1">
        <v>1.0976066589355469</v>
      </c>
      <c r="AC568" s="1">
        <v>-7.8980103135108948E-2</v>
      </c>
      <c r="AD568" s="1">
        <v>4.4260375201702118E-2</v>
      </c>
      <c r="AE568" s="1">
        <v>1.1086651124060154E-2</v>
      </c>
      <c r="AF568" s="1">
        <v>1.5994906425476074E-2</v>
      </c>
      <c r="AG568" s="1">
        <v>1.0437025688588619E-2</v>
      </c>
      <c r="AH568" s="1">
        <v>0.66666668653488159</v>
      </c>
      <c r="AI568" s="1">
        <v>0</v>
      </c>
      <c r="AJ568" s="1">
        <v>2</v>
      </c>
      <c r="AK568" s="1">
        <v>0</v>
      </c>
      <c r="AL568" s="1">
        <v>1</v>
      </c>
      <c r="AM568" s="1">
        <v>0.18999999761581421</v>
      </c>
      <c r="AN568" s="1">
        <v>111115</v>
      </c>
      <c r="AO568">
        <f>X568*0.000001/(K568*0.0001)</f>
        <v>1.0514482471349269</v>
      </c>
      <c r="AP568">
        <f>(U568-T568)/(1000-U568)*AO568</f>
        <v>-7.065838464822363E-4</v>
      </c>
      <c r="AQ568">
        <f>(P568+273.15)</f>
        <v>300.75250282287595</v>
      </c>
      <c r="AR568">
        <f>(O568+273.15)</f>
        <v>300.51932182312009</v>
      </c>
      <c r="AS568">
        <f>(Y568*AK568+Z568*AL568)*AM568</f>
        <v>1.6872908261287733E-2</v>
      </c>
      <c r="AT568">
        <f>((AS568+0.00000010773*(AR568^4-AQ568^4))-AP568*44100)/(L568*0.92*2*29.3+0.00000043092*AQ568^3)</f>
        <v>0.2379566171780601</v>
      </c>
      <c r="AU568">
        <f>0.61365*EXP(17.502*J568/(240.97+J568))</f>
        <v>3.7596880105095574</v>
      </c>
      <c r="AV568">
        <f>AU568*1000/AA568</f>
        <v>37.057035166446802</v>
      </c>
      <c r="AW568">
        <f>(AV568-U568)</f>
        <v>7.9793927256509036</v>
      </c>
      <c r="AX568">
        <f>IF(D568,P568,(O568+P568)/2)</f>
        <v>27.602502822875977</v>
      </c>
      <c r="AY568">
        <f>0.61365*EXP(17.502*AX568/(240.97+AX568))</f>
        <v>3.7077867971313365</v>
      </c>
      <c r="AZ568">
        <f>IF(AW568&lt;&gt;0,(1000-(AV568+U568)/2)/AW568*AP568,0)</f>
        <v>-8.5622931785414774E-2</v>
      </c>
      <c r="BA568">
        <f>U568*AA568/1000</f>
        <v>2.9501244006031628</v>
      </c>
      <c r="BB568">
        <f>(AY568-BA568)</f>
        <v>0.75766239652817369</v>
      </c>
      <c r="BC568">
        <f>1/(1.6/F568+1.37/N568)</f>
        <v>-5.3331991819973841E-2</v>
      </c>
      <c r="BD568">
        <f>G568*AA568*0.001</f>
        <v>38.686290498282709</v>
      </c>
      <c r="BE568">
        <f>G568/S568</f>
        <v>0.92649308659219631</v>
      </c>
      <c r="BF568">
        <f>(1-AP568*AA568/AU568/F568)*100</f>
        <v>77.201233988671845</v>
      </c>
      <c r="BG568">
        <f>(S568-E568/(N568/1.35))</f>
        <v>412.06057034984377</v>
      </c>
      <c r="BH568">
        <f>E568*BF568/100/BG568</f>
        <v>-2.4980193731409485E-3</v>
      </c>
    </row>
    <row r="569" spans="1:60" x14ac:dyDescent="0.25">
      <c r="A569" s="1">
        <v>200</v>
      </c>
      <c r="B569" s="1" t="s">
        <v>631</v>
      </c>
      <c r="C569" s="1">
        <v>16696.999999776483</v>
      </c>
      <c r="D569" s="1">
        <v>1</v>
      </c>
      <c r="E569">
        <f>(R569-S569*(1000-T569)/(1000-U569))*AO569</f>
        <v>-1.2831728639312567</v>
      </c>
      <c r="F569">
        <f>IF(AZ569&lt;&gt;0,1/(1/AZ569-1/N569),0)</f>
        <v>-8.184932733179337E-2</v>
      </c>
      <c r="G569">
        <f>((BC569-AP569/2)*S569-E569)/(BC569+AP569/2)</f>
        <v>381.70290772058473</v>
      </c>
      <c r="H569">
        <f>AP569*1000</f>
        <v>-0.68775565067370881</v>
      </c>
      <c r="I569">
        <f>(AU569-BA569)</f>
        <v>0.80557958097127669</v>
      </c>
      <c r="J569">
        <f>(P569+AT569*D569)</f>
        <v>27.829716752407421</v>
      </c>
      <c r="K569" s="1">
        <v>5.7100000381469727</v>
      </c>
      <c r="L569">
        <f>(K569*AI569+AJ569)</f>
        <v>2</v>
      </c>
      <c r="M569" s="1">
        <v>0.5</v>
      </c>
      <c r="N569">
        <f>L569*(M569+1)*(M569+1)/(M569*M569+1)</f>
        <v>3.6</v>
      </c>
      <c r="O569" s="1">
        <v>27.370965957641602</v>
      </c>
      <c r="P569" s="1">
        <v>27.598089218139648</v>
      </c>
      <c r="Q569" s="1">
        <v>27.054864883422852</v>
      </c>
      <c r="R569" s="1">
        <v>410.03701782226563</v>
      </c>
      <c r="S569" s="1">
        <v>411.526611328125</v>
      </c>
      <c r="T569" s="1">
        <v>29.728864669799805</v>
      </c>
      <c r="U569" s="1">
        <v>29.093780517578125</v>
      </c>
      <c r="V569" s="1">
        <v>82.459747314453125</v>
      </c>
      <c r="W569" s="1">
        <v>80.691230773925781</v>
      </c>
      <c r="X569" s="1">
        <v>600.36627197265625</v>
      </c>
      <c r="Y569" s="1">
        <v>9.7448147833347321E-2</v>
      </c>
      <c r="Z569" s="1">
        <v>0.10257700085639954</v>
      </c>
      <c r="AA569" s="1">
        <v>101.45645141601563</v>
      </c>
      <c r="AB569" s="1">
        <v>1.0976066589355469</v>
      </c>
      <c r="AC569" s="1">
        <v>-7.8980103135108948E-2</v>
      </c>
      <c r="AD569" s="1">
        <v>4.4260375201702118E-2</v>
      </c>
      <c r="AE569" s="1">
        <v>1.1086651124060154E-2</v>
      </c>
      <c r="AF569" s="1">
        <v>1.5994906425476074E-2</v>
      </c>
      <c r="AG569" s="1">
        <v>1.0437025688588619E-2</v>
      </c>
      <c r="AH569" s="1">
        <v>0.66666668653488159</v>
      </c>
      <c r="AI569" s="1">
        <v>0</v>
      </c>
      <c r="AJ569" s="1">
        <v>2</v>
      </c>
      <c r="AK569" s="1">
        <v>0</v>
      </c>
      <c r="AL569" s="1">
        <v>1</v>
      </c>
      <c r="AM569" s="1">
        <v>0.18999999761581421</v>
      </c>
      <c r="AN569" s="1">
        <v>111115</v>
      </c>
      <c r="AO569">
        <f>X569*0.000001/(K569*0.0001)</f>
        <v>1.0514295410889158</v>
      </c>
      <c r="AP569">
        <f>(U569-T569)/(1000-U569)*AO569</f>
        <v>-6.8775565067370878E-4</v>
      </c>
      <c r="AQ569">
        <f>(P569+273.15)</f>
        <v>300.74808921813963</v>
      </c>
      <c r="AR569">
        <f>(O569+273.15)</f>
        <v>300.52096595764158</v>
      </c>
      <c r="AS569">
        <f>(Y569*AK569+Z569*AL569)*AM569</f>
        <v>1.9489629918153284E-2</v>
      </c>
      <c r="AT569">
        <f>((AS569+0.00000010773*(AR569^4-AQ569^4))-AP569*44100)/(L569*0.92*2*29.3+0.00000043092*AQ569^3)</f>
        <v>0.23162753426777274</v>
      </c>
      <c r="AU569">
        <f>0.61365*EXP(17.502*J569/(240.97+J569))</f>
        <v>3.7573313105611637</v>
      </c>
      <c r="AV569">
        <f>AU569*1000/AA569</f>
        <v>37.033931880334244</v>
      </c>
      <c r="AW569">
        <f>(AV569-U569)</f>
        <v>7.9401513627561187</v>
      </c>
      <c r="AX569">
        <f>IF(D569,P569,(O569+P569)/2)</f>
        <v>27.598089218139648</v>
      </c>
      <c r="AY569">
        <f>0.61365*EXP(17.502*AX569/(240.97+AX569))</f>
        <v>3.7068300727199652</v>
      </c>
      <c r="AZ569">
        <f>IF(AW569&lt;&gt;0,(1000-(AV569+U569)/2)/AW569*AP569,0)</f>
        <v>-8.3753541507926493E-2</v>
      </c>
      <c r="BA569">
        <f>U569*AA569/1000</f>
        <v>2.951751729589887</v>
      </c>
      <c r="BB569">
        <f>(AY569-BA569)</f>
        <v>0.75507834313007827</v>
      </c>
      <c r="BC569">
        <f>1/(1.6/F569+1.37/N569)</f>
        <v>-5.217148501775408E-2</v>
      </c>
      <c r="BD569">
        <f>G569*AA569*0.001</f>
        <v>38.726222512505402</v>
      </c>
      <c r="BE569">
        <f>G569/S569</f>
        <v>0.92752910070313588</v>
      </c>
      <c r="BF569">
        <f>(1-AP569*AA569/AU569/F569)*100</f>
        <v>77.310797597791563</v>
      </c>
      <c r="BG569">
        <f>(S569-E569/(N569/1.35))</f>
        <v>412.0078011520992</v>
      </c>
      <c r="BH569">
        <f>E569*BF569/100/BG569</f>
        <v>-2.4077970681372009E-3</v>
      </c>
    </row>
    <row r="570" spans="1:60" x14ac:dyDescent="0.25">
      <c r="A570" s="1">
        <v>201</v>
      </c>
      <c r="B570" s="1" t="s">
        <v>632</v>
      </c>
      <c r="C570" s="1">
        <v>16701.999999664724</v>
      </c>
      <c r="D570" s="1">
        <v>1</v>
      </c>
      <c r="E570">
        <f>(R570-S570*(1000-T570)/(1000-U570))*AO570</f>
        <v>-1.3093348083576271</v>
      </c>
      <c r="F570">
        <f>IF(AZ570&lt;&gt;0,1/(1/AZ570-1/N570),0)</f>
        <v>-8.0229920630019866E-2</v>
      </c>
      <c r="G570">
        <f>((BC570-AP570/2)*S570-E570)/(BC570+AP570/2)</f>
        <v>380.71536459571121</v>
      </c>
      <c r="H570">
        <f>AP570*1000</f>
        <v>-0.67059430381658058</v>
      </c>
      <c r="I570">
        <f>(AU570-BA570)</f>
        <v>0.80170542704555192</v>
      </c>
      <c r="J570">
        <f>(P570+AT570*D570)</f>
        <v>27.818019372001963</v>
      </c>
      <c r="K570" s="1">
        <v>5.7100000381469727</v>
      </c>
      <c r="L570">
        <f>(K570*AI570+AJ570)</f>
        <v>2</v>
      </c>
      <c r="M570" s="1">
        <v>0.5</v>
      </c>
      <c r="N570">
        <f>L570*(M570+1)*(M570+1)/(M570*M570+1)</f>
        <v>3.6</v>
      </c>
      <c r="O570" s="1">
        <v>27.373117446899414</v>
      </c>
      <c r="P570" s="1">
        <v>27.591886520385742</v>
      </c>
      <c r="Q570" s="1">
        <v>27.052932739257813</v>
      </c>
      <c r="R570" s="1">
        <v>410.017333984375</v>
      </c>
      <c r="S570" s="1">
        <v>411.525146484375</v>
      </c>
      <c r="T570" s="1">
        <v>29.725984573364258</v>
      </c>
      <c r="U570" s="1">
        <v>29.106733322143555</v>
      </c>
      <c r="V570" s="1">
        <v>82.442169189453125</v>
      </c>
      <c r="W570" s="1">
        <v>80.717071533203125</v>
      </c>
      <c r="X570" s="1">
        <v>600.34454345703125</v>
      </c>
      <c r="Y570" s="1">
        <v>0.10701824724674225</v>
      </c>
      <c r="Z570" s="1">
        <v>0.1126507893204689</v>
      </c>
      <c r="AA570" s="1">
        <v>101.45629119873047</v>
      </c>
      <c r="AB570" s="1">
        <v>1.0976066589355469</v>
      </c>
      <c r="AC570" s="1">
        <v>-7.8980103135108948E-2</v>
      </c>
      <c r="AD570" s="1">
        <v>4.4260375201702118E-2</v>
      </c>
      <c r="AE570" s="1">
        <v>1.1086651124060154E-2</v>
      </c>
      <c r="AF570" s="1">
        <v>1.5994906425476074E-2</v>
      </c>
      <c r="AG570" s="1">
        <v>1.0437025688588619E-2</v>
      </c>
      <c r="AH570" s="1">
        <v>1</v>
      </c>
      <c r="AI570" s="1">
        <v>0</v>
      </c>
      <c r="AJ570" s="1">
        <v>2</v>
      </c>
      <c r="AK570" s="1">
        <v>0</v>
      </c>
      <c r="AL570" s="1">
        <v>1</v>
      </c>
      <c r="AM570" s="1">
        <v>0.18999999761581421</v>
      </c>
      <c r="AN570" s="1">
        <v>111115</v>
      </c>
      <c r="AO570">
        <f>X570*0.000001/(K570*0.0001)</f>
        <v>1.0513914876467443</v>
      </c>
      <c r="AP570">
        <f>(U570-T570)/(1000-U570)*AO570</f>
        <v>-6.7059430381658056E-4</v>
      </c>
      <c r="AQ570">
        <f>(P570+273.15)</f>
        <v>300.74188652038572</v>
      </c>
      <c r="AR570">
        <f>(O570+273.15)</f>
        <v>300.52311744689939</v>
      </c>
      <c r="AS570">
        <f>(Y570*AK570+Z570*AL570)*AM570</f>
        <v>2.140364970230868E-2</v>
      </c>
      <c r="AT570">
        <f>((AS570+0.00000010773*(AR570^4-AQ570^4))-AP570*44100)/(L570*0.92*2*29.3+0.00000043092*AQ570^3)</f>
        <v>0.2261328516162221</v>
      </c>
      <c r="AU570">
        <f>0.61365*EXP(17.502*J570/(240.97+J570))</f>
        <v>3.7547666388207399</v>
      </c>
      <c r="AV570">
        <f>AU570*1000/AA570</f>
        <v>37.008711775852134</v>
      </c>
      <c r="AW570">
        <f>(AV570-U570)</f>
        <v>7.9019784537085798</v>
      </c>
      <c r="AX570">
        <f>IF(D570,P570,(O570+P570)/2)</f>
        <v>27.591886520385742</v>
      </c>
      <c r="AY570">
        <f>0.61365*EXP(17.502*AX570/(240.97+AX570))</f>
        <v>3.7054858958693724</v>
      </c>
      <c r="AZ570">
        <f>IF(AW570&lt;&gt;0,(1000-(AV570+U570)/2)/AW570*AP570,0)</f>
        <v>-8.2058687856046031E-2</v>
      </c>
      <c r="BA570">
        <f>U570*AA570/1000</f>
        <v>2.953061211775188</v>
      </c>
      <c r="BB570">
        <f>(AY570-BA570)</f>
        <v>0.75242468409418439</v>
      </c>
      <c r="BC570">
        <f>1/(1.6/F570+1.37/N570)</f>
        <v>-5.1119180299314032E-2</v>
      </c>
      <c r="BD570">
        <f>G570*AA570*0.001</f>
        <v>38.625968894253319</v>
      </c>
      <c r="BE570">
        <f>G570/S570</f>
        <v>0.92513268714714236</v>
      </c>
      <c r="BF570">
        <f>(1-AP570*AA570/AU570/F570)*100</f>
        <v>77.41502940784946</v>
      </c>
      <c r="BG570">
        <f>(S570-E570/(N570/1.35))</f>
        <v>412.01614703750909</v>
      </c>
      <c r="BH570">
        <f>E570*BF570/100/BG570</f>
        <v>-2.4601509776387195E-3</v>
      </c>
    </row>
    <row r="571" spans="1:60" x14ac:dyDescent="0.25">
      <c r="A571" s="1">
        <v>202</v>
      </c>
      <c r="B571" s="1" t="s">
        <v>633</v>
      </c>
      <c r="C571" s="1">
        <v>16706.999999552965</v>
      </c>
      <c r="D571" s="1">
        <v>1</v>
      </c>
      <c r="E571">
        <f>(R571-S571*(1000-T571)/(1000-U571))*AO571</f>
        <v>-1.3735791022854196</v>
      </c>
      <c r="F571">
        <f>IF(AZ571&lt;&gt;0,1/(1/AZ571-1/N571),0)</f>
        <v>-7.9067140009043441E-2</v>
      </c>
      <c r="G571">
        <f>((BC571-AP571/2)*S571-E571)/(BC571+AP571/2)</f>
        <v>379.04988066884817</v>
      </c>
      <c r="H571">
        <f>AP571*1000</f>
        <v>-0.65869716225505248</v>
      </c>
      <c r="I571">
        <f>(AU571-BA571)</f>
        <v>0.79932958442837654</v>
      </c>
      <c r="J571">
        <f>(P571+AT571*D571)</f>
        <v>27.810998132821773</v>
      </c>
      <c r="K571" s="1">
        <v>5.7100000381469727</v>
      </c>
      <c r="L571">
        <f>(K571*AI571+AJ571)</f>
        <v>2</v>
      </c>
      <c r="M571" s="1">
        <v>0.5</v>
      </c>
      <c r="N571">
        <f>L571*(M571+1)*(M571+1)/(M571*M571+1)</f>
        <v>3.6</v>
      </c>
      <c r="O571" s="1">
        <v>27.371889114379883</v>
      </c>
      <c r="P571" s="1">
        <v>27.589044570922852</v>
      </c>
      <c r="Q571" s="1">
        <v>27.035835266113281</v>
      </c>
      <c r="R571" s="1">
        <v>409.92816162109375</v>
      </c>
      <c r="S571" s="1">
        <v>411.49249267578125</v>
      </c>
      <c r="T571" s="1">
        <v>29.723293304443359</v>
      </c>
      <c r="U571" s="1">
        <v>29.114997863769531</v>
      </c>
      <c r="V571" s="1">
        <v>82.437652587890625</v>
      </c>
      <c r="W571" s="1">
        <v>80.743385314941406</v>
      </c>
      <c r="X571" s="1">
        <v>600.30938720703125</v>
      </c>
      <c r="Y571" s="1">
        <v>0.1371714174747467</v>
      </c>
      <c r="Z571" s="1">
        <v>0.14439097046852112</v>
      </c>
      <c r="AA571" s="1">
        <v>101.45624542236328</v>
      </c>
      <c r="AB571" s="1">
        <v>1.0976066589355469</v>
      </c>
      <c r="AC571" s="1">
        <v>-7.8980103135108948E-2</v>
      </c>
      <c r="AD571" s="1">
        <v>4.4260375201702118E-2</v>
      </c>
      <c r="AE571" s="1">
        <v>1.1086651124060154E-2</v>
      </c>
      <c r="AF571" s="1">
        <v>1.5994906425476074E-2</v>
      </c>
      <c r="AG571" s="1">
        <v>1.0437025688588619E-2</v>
      </c>
      <c r="AH571" s="1">
        <v>1</v>
      </c>
      <c r="AI571" s="1">
        <v>0</v>
      </c>
      <c r="AJ571" s="1">
        <v>2</v>
      </c>
      <c r="AK571" s="1">
        <v>0</v>
      </c>
      <c r="AL571" s="1">
        <v>1</v>
      </c>
      <c r="AM571" s="1">
        <v>0.18999999761581421</v>
      </c>
      <c r="AN571" s="1">
        <v>111115</v>
      </c>
      <c r="AO571">
        <f>X571*0.000001/(K571*0.0001)</f>
        <v>1.0513299180324447</v>
      </c>
      <c r="AP571">
        <f>(U571-T571)/(1000-U571)*AO571</f>
        <v>-6.5869716225505246E-4</v>
      </c>
      <c r="AQ571">
        <f>(P571+273.15)</f>
        <v>300.73904457092283</v>
      </c>
      <c r="AR571">
        <f>(O571+273.15)</f>
        <v>300.52188911437986</v>
      </c>
      <c r="AS571">
        <f>(Y571*AK571+Z571*AL571)*AM571</f>
        <v>2.7434284044764112E-2</v>
      </c>
      <c r="AT571">
        <f>((AS571+0.00000010773*(AR571^4-AQ571^4))-AP571*44100)/(L571*0.92*2*29.3+0.00000043092*AQ571^3)</f>
        <v>0.22195356189892204</v>
      </c>
      <c r="AU571">
        <f>0.61365*EXP(17.502*J571/(240.97+J571))</f>
        <v>3.7532279531665607</v>
      </c>
      <c r="AV571">
        <f>AU571*1000/AA571</f>
        <v>36.993562471603781</v>
      </c>
      <c r="AW571">
        <f>(AV571-U571)</f>
        <v>7.8785646078342495</v>
      </c>
      <c r="AX571">
        <f>IF(D571,P571,(O571+P571)/2)</f>
        <v>27.589044570922852</v>
      </c>
      <c r="AY571">
        <f>0.61365*EXP(17.502*AX571/(240.97+AX571))</f>
        <v>3.7048701635854737</v>
      </c>
      <c r="AZ571">
        <f>IF(AW571&lt;&gt;0,(1000-(AV571+U571)/2)/AW571*AP571,0)</f>
        <v>-8.0842695771622147E-2</v>
      </c>
      <c r="BA571">
        <f>U571*AA571/1000</f>
        <v>2.9538983687381841</v>
      </c>
      <c r="BB571">
        <f>(AY571-BA571)</f>
        <v>0.7509717948472896</v>
      </c>
      <c r="BC571">
        <f>1/(1.6/F571+1.37/N571)</f>
        <v>-5.0364104805078004E-2</v>
      </c>
      <c r="BD571">
        <f>G571*AA571*0.001</f>
        <v>38.45697772045618</v>
      </c>
      <c r="BE571">
        <f>G571/S571</f>
        <v>0.92115867826416242</v>
      </c>
      <c r="BF571">
        <f>(1-AP571*AA571/AU571/F571)*100</f>
        <v>77.480247832568693</v>
      </c>
      <c r="BG571">
        <f>(S571-E571/(N571/1.35))</f>
        <v>412.0075848391383</v>
      </c>
      <c r="BH571">
        <f>E571*BF571/100/BG571</f>
        <v>-2.5830895638550818E-3</v>
      </c>
    </row>
    <row r="572" spans="1:60" x14ac:dyDescent="0.25">
      <c r="A572" s="1">
        <v>203</v>
      </c>
      <c r="B572" s="1" t="s">
        <v>634</v>
      </c>
      <c r="C572" s="1">
        <v>16712.499999430031</v>
      </c>
      <c r="D572" s="1">
        <v>1</v>
      </c>
      <c r="E572">
        <f>(R572-S572*(1000-T572)/(1000-U572))*AO572</f>
        <v>-1.3955037342791652</v>
      </c>
      <c r="F572">
        <f>IF(AZ572&lt;&gt;0,1/(1/AZ572-1/N572),0)</f>
        <v>-7.7966564805881336E-2</v>
      </c>
      <c r="G572">
        <f>((BC572-AP572/2)*S572-E572)/(BC572+AP572/2)</f>
        <v>378.20214296933403</v>
      </c>
      <c r="H572">
        <f>AP572*1000</f>
        <v>-0.6471197145636215</v>
      </c>
      <c r="I572">
        <f>(AU572-BA572)</f>
        <v>0.79661892576821636</v>
      </c>
      <c r="J572">
        <f>(P572+AT572*D572)</f>
        <v>27.802756046138157</v>
      </c>
      <c r="K572" s="1">
        <v>5.7100000381469727</v>
      </c>
      <c r="L572">
        <f>(K572*AI572+AJ572)</f>
        <v>2</v>
      </c>
      <c r="M572" s="1">
        <v>0.5</v>
      </c>
      <c r="N572">
        <f>L572*(M572+1)*(M572+1)/(M572*M572+1)</f>
        <v>3.6</v>
      </c>
      <c r="O572" s="1">
        <v>27.366739273071289</v>
      </c>
      <c r="P572" s="1">
        <v>27.585142135620117</v>
      </c>
      <c r="Q572" s="1">
        <v>27.026111602783203</v>
      </c>
      <c r="R572" s="1">
        <v>409.87451171875</v>
      </c>
      <c r="S572" s="1">
        <v>411.45513916015625</v>
      </c>
      <c r="T572" s="1">
        <v>29.721481323242188</v>
      </c>
      <c r="U572" s="1">
        <v>29.123884201049805</v>
      </c>
      <c r="V572" s="1">
        <v>82.453590393066406</v>
      </c>
      <c r="W572" s="1">
        <v>80.790130615234375</v>
      </c>
      <c r="X572" s="1">
        <v>600.3106689453125</v>
      </c>
      <c r="Y572" s="1">
        <v>0.16803108155727386</v>
      </c>
      <c r="Z572" s="1">
        <v>0.17687483131885529</v>
      </c>
      <c r="AA572" s="1">
        <v>101.45636749267578</v>
      </c>
      <c r="AB572" s="1">
        <v>1.0976066589355469</v>
      </c>
      <c r="AC572" s="1">
        <v>-7.8980103135108948E-2</v>
      </c>
      <c r="AD572" s="1">
        <v>4.4260375201702118E-2</v>
      </c>
      <c r="AE572" s="1">
        <v>1.1086651124060154E-2</v>
      </c>
      <c r="AF572" s="1">
        <v>1.5994906425476074E-2</v>
      </c>
      <c r="AG572" s="1">
        <v>1.0437025688588619E-2</v>
      </c>
      <c r="AH572" s="1">
        <v>1</v>
      </c>
      <c r="AI572" s="1">
        <v>0</v>
      </c>
      <c r="AJ572" s="1">
        <v>2</v>
      </c>
      <c r="AK572" s="1">
        <v>0</v>
      </c>
      <c r="AL572" s="1">
        <v>1</v>
      </c>
      <c r="AM572" s="1">
        <v>0.18999999761581421</v>
      </c>
      <c r="AN572" s="1">
        <v>111115</v>
      </c>
      <c r="AO572">
        <f>X572*0.000001/(K572*0.0001)</f>
        <v>1.0513321627579659</v>
      </c>
      <c r="AP572">
        <f>(U572-T572)/(1000-U572)*AO572</f>
        <v>-6.4711971456362153E-4</v>
      </c>
      <c r="AQ572">
        <f>(P572+273.15)</f>
        <v>300.73514213562009</v>
      </c>
      <c r="AR572">
        <f>(O572+273.15)</f>
        <v>300.51673927307127</v>
      </c>
      <c r="AS572">
        <f>(Y572*AK572+Z572*AL572)*AM572</f>
        <v>3.3606217528880045E-2</v>
      </c>
      <c r="AT572">
        <f>((AS572+0.00000010773*(AR572^4-AQ572^4))-AP572*44100)/(L572*0.92*2*29.3+0.00000043092*AQ572^3)</f>
        <v>0.21761391051804135</v>
      </c>
      <c r="AU572">
        <f>0.61365*EXP(17.502*J572/(240.97+J572))</f>
        <v>3.7514224240840597</v>
      </c>
      <c r="AV572">
        <f>AU572*1000/AA572</f>
        <v>36.975721847668929</v>
      </c>
      <c r="AW572">
        <f>(AV572-U572)</f>
        <v>7.8518376466191242</v>
      </c>
      <c r="AX572">
        <f>IF(D572,P572,(O572+P572)/2)</f>
        <v>27.585142135620117</v>
      </c>
      <c r="AY572">
        <f>0.61365*EXP(17.502*AX572/(240.97+AX572))</f>
        <v>3.7040248135905687</v>
      </c>
      <c r="AZ572">
        <f>IF(AW572&lt;&gt;0,(1000-(AV572+U572)/2)/AW572*AP572,0)</f>
        <v>-7.9692495391005008E-2</v>
      </c>
      <c r="BA572">
        <f>U572*AA572/1000</f>
        <v>2.9548034983158433</v>
      </c>
      <c r="BB572">
        <f>(AY572-BA572)</f>
        <v>0.74922131527472535</v>
      </c>
      <c r="BC572">
        <f>1/(1.6/F572+1.37/N572)</f>
        <v>-4.9649815683141425E-2</v>
      </c>
      <c r="BD572">
        <f>G572*AA572*0.001</f>
        <v>38.371015603614261</v>
      </c>
      <c r="BE572">
        <f>G572/S572</f>
        <v>0.91918196414146935</v>
      </c>
      <c r="BF572">
        <f>(1-AP572*AA572/AU572/F572)*100</f>
        <v>77.552934697272306</v>
      </c>
      <c r="BG572">
        <f>(S572-E572/(N572/1.35))</f>
        <v>411.97845306051096</v>
      </c>
      <c r="BH572">
        <f>E572*BF572/100/BG572</f>
        <v>-2.6269677253838251E-3</v>
      </c>
    </row>
    <row r="573" spans="1:60" x14ac:dyDescent="0.25">
      <c r="A573" s="1" t="s">
        <v>9</v>
      </c>
      <c r="B573" s="1" t="s">
        <v>635</v>
      </c>
    </row>
    <row r="574" spans="1:60" x14ac:dyDescent="0.25">
      <c r="A574" s="1" t="s">
        <v>9</v>
      </c>
      <c r="B574" s="1" t="s">
        <v>636</v>
      </c>
    </row>
    <row r="575" spans="1:60" x14ac:dyDescent="0.25">
      <c r="A575" s="1" t="s">
        <v>9</v>
      </c>
      <c r="B575" s="1" t="s">
        <v>637</v>
      </c>
    </row>
    <row r="576" spans="1:60" x14ac:dyDescent="0.25">
      <c r="A576" s="1" t="s">
        <v>9</v>
      </c>
      <c r="B576" s="1" t="s">
        <v>638</v>
      </c>
    </row>
    <row r="577" spans="1:60" x14ac:dyDescent="0.25">
      <c r="A577" s="1" t="s">
        <v>9</v>
      </c>
      <c r="B577" s="1" t="s">
        <v>639</v>
      </c>
    </row>
    <row r="578" spans="1:60" x14ac:dyDescent="0.25">
      <c r="A578" s="1" t="s">
        <v>9</v>
      </c>
      <c r="B578" s="1" t="s">
        <v>640</v>
      </c>
    </row>
    <row r="579" spans="1:60" x14ac:dyDescent="0.25">
      <c r="A579" s="1" t="s">
        <v>9</v>
      </c>
      <c r="B579" s="1" t="s">
        <v>641</v>
      </c>
    </row>
    <row r="580" spans="1:60" x14ac:dyDescent="0.25">
      <c r="A580" s="1" t="s">
        <v>9</v>
      </c>
      <c r="B580" s="1" t="s">
        <v>642</v>
      </c>
    </row>
    <row r="581" spans="1:60" x14ac:dyDescent="0.25">
      <c r="A581" s="1" t="s">
        <v>9</v>
      </c>
      <c r="B581" s="1" t="s">
        <v>643</v>
      </c>
    </row>
    <row r="582" spans="1:60" x14ac:dyDescent="0.25">
      <c r="A582" s="1">
        <v>204</v>
      </c>
      <c r="B582" s="1" t="s">
        <v>644</v>
      </c>
      <c r="C582" s="1">
        <v>17004.499999899417</v>
      </c>
      <c r="D582" s="1">
        <v>1</v>
      </c>
      <c r="E582">
        <f>(R582-S582*(1000-T582)/(1000-U582))*AO582</f>
        <v>-2.2058649387289995</v>
      </c>
      <c r="F582">
        <f>IF(AZ582&lt;&gt;0,1/(1/AZ582-1/N582),0)</f>
        <v>-6.0940114536824665E-2</v>
      </c>
      <c r="G582">
        <f>((BC582-AP582/2)*S582-E582)/(BC582+AP582/2)</f>
        <v>351.64845566565424</v>
      </c>
      <c r="H582">
        <f>AP582*1000</f>
        <v>-0.49576008698598789</v>
      </c>
      <c r="I582">
        <f>(AU582-BA582)</f>
        <v>0.78454894198361069</v>
      </c>
      <c r="J582">
        <f>(P582+AT582*D582)</f>
        <v>27.772343201270033</v>
      </c>
      <c r="K582" s="1">
        <v>8.0299997329711914</v>
      </c>
      <c r="L582">
        <f>(K582*AI582+AJ582)</f>
        <v>2</v>
      </c>
      <c r="M582" s="1">
        <v>0.5</v>
      </c>
      <c r="N582">
        <f>L582*(M582+1)*(M582+1)/(M582*M582+1)</f>
        <v>3.6</v>
      </c>
      <c r="O582" s="1">
        <v>27.370311737060547</v>
      </c>
      <c r="P582" s="1">
        <v>27.613073348999023</v>
      </c>
      <c r="Q582" s="1">
        <v>27.041988372802734</v>
      </c>
      <c r="R582" s="1">
        <v>410.40838623046875</v>
      </c>
      <c r="S582" s="1">
        <v>413.63299560546875</v>
      </c>
      <c r="T582" s="1">
        <v>29.822267532348633</v>
      </c>
      <c r="U582" s="1">
        <v>29.178537368774414</v>
      </c>
      <c r="V582" s="1">
        <v>82.715850830078125</v>
      </c>
      <c r="W582" s="1">
        <v>80.926193237304688</v>
      </c>
      <c r="X582" s="1">
        <v>600.375</v>
      </c>
      <c r="Y582" s="1">
        <v>0.10002321749925613</v>
      </c>
      <c r="Z582" s="1">
        <v>0.10528760403394699</v>
      </c>
      <c r="AA582" s="1">
        <v>101.45188903808594</v>
      </c>
      <c r="AB582" s="1">
        <v>1.1612708568572998</v>
      </c>
      <c r="AC582" s="1">
        <v>-7.5697839260101318E-2</v>
      </c>
      <c r="AD582" s="1">
        <v>4.5228518545627594E-2</v>
      </c>
      <c r="AE582" s="1">
        <v>1.1875637806952E-2</v>
      </c>
      <c r="AF582" s="1">
        <v>2.2357035428285599E-2</v>
      </c>
      <c r="AG582" s="1">
        <v>1.3275394216179848E-2</v>
      </c>
      <c r="AH582" s="1">
        <v>0.3333333432674408</v>
      </c>
      <c r="AI582" s="1">
        <v>0</v>
      </c>
      <c r="AJ582" s="1">
        <v>2</v>
      </c>
      <c r="AK582" s="1">
        <v>0</v>
      </c>
      <c r="AL582" s="1">
        <v>1</v>
      </c>
      <c r="AM582" s="1">
        <v>0.18999999761581421</v>
      </c>
      <c r="AN582" s="1">
        <v>111115</v>
      </c>
      <c r="AO582">
        <f>X582*0.000001/(K582*0.0001)</f>
        <v>0.74766503108942739</v>
      </c>
      <c r="AP582">
        <f>(U582-T582)/(1000-U582)*AO582</f>
        <v>-4.9576008698598789E-4</v>
      </c>
      <c r="AQ582">
        <f>(P582+273.15)</f>
        <v>300.763073348999</v>
      </c>
      <c r="AR582">
        <f>(O582+273.15)</f>
        <v>300.52031173706052</v>
      </c>
      <c r="AS582">
        <f>(Y582*AK582+Z582*AL582)*AM582</f>
        <v>2.0004644515424719E-2</v>
      </c>
      <c r="AT582">
        <f>((AS582+0.00000010773*(AR582^4-AQ582^4))-AP582*44100)/(L582*0.92*2*29.3+0.00000043092*AQ582^3)</f>
        <v>0.15926985227100796</v>
      </c>
      <c r="AU582">
        <f>0.61365*EXP(17.502*J582/(240.97+J582))</f>
        <v>3.7447666774141566</v>
      </c>
      <c r="AV582">
        <f>AU582*1000/AA582</f>
        <v>36.911749134689231</v>
      </c>
      <c r="AW582">
        <f>(AV582-U582)</f>
        <v>7.7332117659148167</v>
      </c>
      <c r="AX582">
        <f>IF(D582,P582,(O582+P582)/2)</f>
        <v>27.613073348999023</v>
      </c>
      <c r="AY582">
        <f>0.61365*EXP(17.502*AX582/(240.97+AX582))</f>
        <v>3.7100790157662202</v>
      </c>
      <c r="AZ582">
        <f>IF(AW582&lt;&gt;0,(1000-(AV582+U582)/2)/AW582*AP582,0)</f>
        <v>-6.1989460317893659E-2</v>
      </c>
      <c r="BA582">
        <f>U582*AA582/1000</f>
        <v>2.9602177354305459</v>
      </c>
      <c r="BB582">
        <f>(AY582-BA582)</f>
        <v>0.74986128033567434</v>
      </c>
      <c r="BC582">
        <f>1/(1.6/F582+1.37/N582)</f>
        <v>-3.8647748946438923E-2</v>
      </c>
      <c r="BD582">
        <f>G582*AA582*0.001</f>
        <v>35.675400104606233</v>
      </c>
      <c r="BE582">
        <f>G582/S582</f>
        <v>0.85014604589490583</v>
      </c>
      <c r="BF582">
        <f>(1-AP582*AA582/AU582/F582)*100</f>
        <v>77.960402057524817</v>
      </c>
      <c r="BG582">
        <f>(S582-E582/(N582/1.35))</f>
        <v>414.46019495749215</v>
      </c>
      <c r="BH582">
        <f>E582*BF582/100/BG582</f>
        <v>-4.1492553350158928E-3</v>
      </c>
    </row>
    <row r="583" spans="1:60" x14ac:dyDescent="0.25">
      <c r="A583" s="1">
        <v>205</v>
      </c>
      <c r="B583" s="1" t="s">
        <v>645</v>
      </c>
      <c r="C583" s="1">
        <v>17009.499999787658</v>
      </c>
      <c r="D583" s="1">
        <v>1</v>
      </c>
      <c r="E583">
        <f>(R583-S583*(1000-T583)/(1000-U583))*AO583</f>
        <v>-2.197285908387848</v>
      </c>
      <c r="F583">
        <f>IF(AZ583&lt;&gt;0,1/(1/AZ583-1/N583),0)</f>
        <v>-5.9806198824880606E-2</v>
      </c>
      <c r="G583">
        <f>((BC583-AP583/2)*S583-E583)/(BC583+AP583/2)</f>
        <v>350.86017186795283</v>
      </c>
      <c r="H583">
        <f>AP583*1000</f>
        <v>-0.48497301453883934</v>
      </c>
      <c r="I583">
        <f>(AU583-BA583)</f>
        <v>0.78228116381231061</v>
      </c>
      <c r="J583">
        <f>(P583+AT583*D583)</f>
        <v>27.767661994372947</v>
      </c>
      <c r="K583" s="1">
        <v>8.0299997329711914</v>
      </c>
      <c r="L583">
        <f>(K583*AI583+AJ583)</f>
        <v>2</v>
      </c>
      <c r="M583" s="1">
        <v>0.5</v>
      </c>
      <c r="N583">
        <f>L583*(M583+1)*(M583+1)/(M583*M583+1)</f>
        <v>3.6</v>
      </c>
      <c r="O583" s="1">
        <v>27.371194839477539</v>
      </c>
      <c r="P583" s="1">
        <v>27.612133026123047</v>
      </c>
      <c r="Q583" s="1">
        <v>27.0516357421875</v>
      </c>
      <c r="R583" s="1">
        <v>410.490234375</v>
      </c>
      <c r="S583" s="1">
        <v>413.69747924804688</v>
      </c>
      <c r="T583" s="1">
        <v>29.820451736450195</v>
      </c>
      <c r="U583" s="1">
        <v>29.190729141235352</v>
      </c>
      <c r="V583" s="1">
        <v>82.708564758300781</v>
      </c>
      <c r="W583" s="1">
        <v>80.955902099609375</v>
      </c>
      <c r="X583" s="1">
        <v>600.3682861328125</v>
      </c>
      <c r="Y583" s="1">
        <v>0.13565146923065186</v>
      </c>
      <c r="Z583" s="1">
        <v>0.1427910327911377</v>
      </c>
      <c r="AA583" s="1">
        <v>101.45214080810547</v>
      </c>
      <c r="AB583" s="1">
        <v>1.1612708568572998</v>
      </c>
      <c r="AC583" s="1">
        <v>-7.5697839260101318E-2</v>
      </c>
      <c r="AD583" s="1">
        <v>4.5228518545627594E-2</v>
      </c>
      <c r="AE583" s="1">
        <v>1.1875637806952E-2</v>
      </c>
      <c r="AF583" s="1">
        <v>2.2357035428285599E-2</v>
      </c>
      <c r="AG583" s="1">
        <v>1.3275394216179848E-2</v>
      </c>
      <c r="AH583" s="1">
        <v>0.66666668653488159</v>
      </c>
      <c r="AI583" s="1">
        <v>0</v>
      </c>
      <c r="AJ583" s="1">
        <v>2</v>
      </c>
      <c r="AK583" s="1">
        <v>0</v>
      </c>
      <c r="AL583" s="1">
        <v>1</v>
      </c>
      <c r="AM583" s="1">
        <v>0.18999999761581421</v>
      </c>
      <c r="AN583" s="1">
        <v>111115</v>
      </c>
      <c r="AO583">
        <f>X583*0.000001/(K583*0.0001)</f>
        <v>0.74765667010884107</v>
      </c>
      <c r="AP583">
        <f>(U583-T583)/(1000-U583)*AO583</f>
        <v>-4.8497301453883935E-4</v>
      </c>
      <c r="AQ583">
        <f>(P583+273.15)</f>
        <v>300.76213302612302</v>
      </c>
      <c r="AR583">
        <f>(O583+273.15)</f>
        <v>300.52119483947752</v>
      </c>
      <c r="AS583">
        <f>(Y583*AK583+Z583*AL583)*AM583</f>
        <v>2.7130295889875811E-2</v>
      </c>
      <c r="AT583">
        <f>((AS583+0.00000010773*(AR583^4-AQ583^4))-AP583*44100)/(L583*0.92*2*29.3+0.00000043092*AQ583^3)</f>
        <v>0.15552896824989848</v>
      </c>
      <c r="AU583">
        <f>0.61365*EXP(17.502*J583/(240.97+J583))</f>
        <v>3.7437431269401871</v>
      </c>
      <c r="AV583">
        <f>AU583*1000/AA583</f>
        <v>36.901568533890249</v>
      </c>
      <c r="AW583">
        <f>(AV583-U583)</f>
        <v>7.710839392654897</v>
      </c>
      <c r="AX583">
        <f>IF(D583,P583,(O583+P583)/2)</f>
        <v>27.612133026123047</v>
      </c>
      <c r="AY583">
        <f>0.61365*EXP(17.502*AX583/(240.97+AX583))</f>
        <v>3.7098750566495018</v>
      </c>
      <c r="AZ583">
        <f>IF(AW583&lt;&gt;0,(1000-(AV583+U583)/2)/AW583*AP583,0)</f>
        <v>-6.0816533744029358E-2</v>
      </c>
      <c r="BA583">
        <f>U583*AA583/1000</f>
        <v>2.9614619631278765</v>
      </c>
      <c r="BB583">
        <f>(AY583-BA583)</f>
        <v>0.74841309352162533</v>
      </c>
      <c r="BC583">
        <f>1/(1.6/F583+1.37/N583)</f>
        <v>-3.7918251468042341E-2</v>
      </c>
      <c r="BD583">
        <f>G583*AA583*0.001</f>
        <v>35.595515560303632</v>
      </c>
      <c r="BE583">
        <f>G583/S583</f>
        <v>0.84810807284997325</v>
      </c>
      <c r="BF583">
        <f>(1-AP583*AA583/AU583/F583)*100</f>
        <v>78.025118247586946</v>
      </c>
      <c r="BG583">
        <f>(S583-E583/(N583/1.35))</f>
        <v>414.52146146369233</v>
      </c>
      <c r="BH583">
        <f>E583*BF583/100/BG583</f>
        <v>-4.1359376718480218E-3</v>
      </c>
    </row>
    <row r="584" spans="1:60" x14ac:dyDescent="0.25">
      <c r="A584" s="1">
        <v>206</v>
      </c>
      <c r="B584" s="1" t="s">
        <v>646</v>
      </c>
      <c r="C584" s="1">
        <v>17014.999999664724</v>
      </c>
      <c r="D584" s="1">
        <v>1</v>
      </c>
      <c r="E584">
        <f>(R584-S584*(1000-T584)/(1000-U584))*AO584</f>
        <v>-2.4007726436937724</v>
      </c>
      <c r="F584">
        <f>IF(AZ584&lt;&gt;0,1/(1/AZ584-1/N584),0)</f>
        <v>-5.8465658454927842E-2</v>
      </c>
      <c r="G584">
        <f>((BC584-AP584/2)*S584-E584)/(BC584+AP584/2)</f>
        <v>344.11399480644121</v>
      </c>
      <c r="H584">
        <f>AP584*1000</f>
        <v>-0.47240865828548018</v>
      </c>
      <c r="I584">
        <f>(AU584-BA584)</f>
        <v>0.77977800508784467</v>
      </c>
      <c r="J584">
        <f>(P584+AT584*D584)</f>
        <v>27.762756993924725</v>
      </c>
      <c r="K584" s="1">
        <v>8.0299997329711914</v>
      </c>
      <c r="L584">
        <f>(K584*AI584+AJ584)</f>
        <v>2</v>
      </c>
      <c r="M584" s="1">
        <v>0.5</v>
      </c>
      <c r="N584">
        <f>L584*(M584+1)*(M584+1)/(M584*M584+1)</f>
        <v>3.6</v>
      </c>
      <c r="O584" s="1">
        <v>27.372600555419922</v>
      </c>
      <c r="P584" s="1">
        <v>27.6116943359375</v>
      </c>
      <c r="Q584" s="1">
        <v>27.050575256347656</v>
      </c>
      <c r="R584" s="1">
        <v>410.25924682617188</v>
      </c>
      <c r="S584" s="1">
        <v>413.73175048828125</v>
      </c>
      <c r="T584" s="1">
        <v>29.81831169128418</v>
      </c>
      <c r="U584" s="1">
        <v>29.20490837097168</v>
      </c>
      <c r="V584" s="1">
        <v>82.695693969726563</v>
      </c>
      <c r="W584" s="1">
        <v>80.987319946289063</v>
      </c>
      <c r="X584" s="1">
        <v>600.3642578125</v>
      </c>
      <c r="Y584" s="1">
        <v>0.12844750285148621</v>
      </c>
      <c r="Z584" s="1">
        <v>0.13520790636539459</v>
      </c>
      <c r="AA584" s="1">
        <v>101.45188140869141</v>
      </c>
      <c r="AB584" s="1">
        <v>1.1612708568572998</v>
      </c>
      <c r="AC584" s="1">
        <v>-7.5697839260101318E-2</v>
      </c>
      <c r="AD584" s="1">
        <v>4.5228518545627594E-2</v>
      </c>
      <c r="AE584" s="1">
        <v>1.1875637806952E-2</v>
      </c>
      <c r="AF584" s="1">
        <v>2.2357035428285599E-2</v>
      </c>
      <c r="AG584" s="1">
        <v>1.3275394216179848E-2</v>
      </c>
      <c r="AH584" s="1">
        <v>1</v>
      </c>
      <c r="AI584" s="1">
        <v>0</v>
      </c>
      <c r="AJ584" s="1">
        <v>2</v>
      </c>
      <c r="AK584" s="1">
        <v>0</v>
      </c>
      <c r="AL584" s="1">
        <v>1</v>
      </c>
      <c r="AM584" s="1">
        <v>0.18999999761581421</v>
      </c>
      <c r="AN584" s="1">
        <v>111115</v>
      </c>
      <c r="AO584">
        <f>X584*0.000001/(K584*0.0001)</f>
        <v>0.74765165352048946</v>
      </c>
      <c r="AP584">
        <f>(U584-T584)/(1000-U584)*AO584</f>
        <v>-4.7240865828548017E-4</v>
      </c>
      <c r="AQ584">
        <f>(P584+273.15)</f>
        <v>300.76169433593748</v>
      </c>
      <c r="AR584">
        <f>(O584+273.15)</f>
        <v>300.5226005554199</v>
      </c>
      <c r="AS584">
        <f>(Y584*AK584+Z584*AL584)*AM584</f>
        <v>2.5689501887064203E-2</v>
      </c>
      <c r="AT584">
        <f>((AS584+0.00000010773*(AR584^4-AQ584^4))-AP584*44100)/(L584*0.92*2*29.3+0.00000043092*AQ584^3)</f>
        <v>0.1510626579872261</v>
      </c>
      <c r="AU584">
        <f>0.61365*EXP(17.502*J584/(240.97+J584))</f>
        <v>3.7426709056913623</v>
      </c>
      <c r="AV584">
        <f>AU584*1000/AA584</f>
        <v>36.891094119923601</v>
      </c>
      <c r="AW584">
        <f>(AV584-U584)</f>
        <v>7.686185748951921</v>
      </c>
      <c r="AX584">
        <f>IF(D584,P584,(O584+P584)/2)</f>
        <v>27.6116943359375</v>
      </c>
      <c r="AY584">
        <f>0.61365*EXP(17.502*AX584/(240.97+AX584))</f>
        <v>3.7097799066562578</v>
      </c>
      <c r="AZ584">
        <f>IF(AW584&lt;&gt;0,(1000-(AV584+U584)/2)/AW584*AP584,0)</f>
        <v>-5.9430842719405991E-2</v>
      </c>
      <c r="BA584">
        <f>U584*AA584/1000</f>
        <v>2.9628929006035176</v>
      </c>
      <c r="BB584">
        <f>(AY584-BA584)</f>
        <v>0.74688700605274017</v>
      </c>
      <c r="BC584">
        <f>1/(1.6/F584+1.37/N584)</f>
        <v>-3.7056338060431501E-2</v>
      </c>
      <c r="BD584">
        <f>G584*AA584*0.001</f>
        <v>34.911012192174127</v>
      </c>
      <c r="BE584">
        <f>G584/S584</f>
        <v>0.83173214141849638</v>
      </c>
      <c r="BF584">
        <f>(1-AP584*AA584/AU584/F584)*100</f>
        <v>78.097410291163058</v>
      </c>
      <c r="BG584">
        <f>(S584-E584/(N584/1.35))</f>
        <v>414.63204022966642</v>
      </c>
      <c r="BH584">
        <f>E584*BF584/100/BG584</f>
        <v>-4.5219401295302454E-3</v>
      </c>
    </row>
    <row r="585" spans="1:60" x14ac:dyDescent="0.25">
      <c r="A585" s="1">
        <v>207</v>
      </c>
      <c r="B585" s="1" t="s">
        <v>647</v>
      </c>
      <c r="C585" s="1">
        <v>17019.999999552965</v>
      </c>
      <c r="D585" s="1">
        <v>1</v>
      </c>
      <c r="E585">
        <f>(R585-S585*(1000-T585)/(1000-U585))*AO585</f>
        <v>-2.5822184253107658</v>
      </c>
      <c r="F585">
        <f>IF(AZ585&lt;&gt;0,1/(1/AZ585-1/N585),0)</f>
        <v>-5.7524614511425827E-2</v>
      </c>
      <c r="G585">
        <f>((BC585-AP585/2)*S585-E585)/(BC585+AP585/2)</f>
        <v>338.06920988832007</v>
      </c>
      <c r="H585">
        <f>AP585*1000</f>
        <v>-0.46355211891920939</v>
      </c>
      <c r="I585">
        <f>(AU585-BA585)</f>
        <v>0.77788227433571322</v>
      </c>
      <c r="J585">
        <f>(P585+AT585*D585)</f>
        <v>27.758282109870372</v>
      </c>
      <c r="K585" s="1">
        <v>8.0299997329711914</v>
      </c>
      <c r="L585">
        <f>(K585*AI585+AJ585)</f>
        <v>2</v>
      </c>
      <c r="M585" s="1">
        <v>0.5</v>
      </c>
      <c r="N585">
        <f>L585*(M585+1)*(M585+1)/(M585*M585+1)</f>
        <v>3.6</v>
      </c>
      <c r="O585" s="1">
        <v>27.371040344238281</v>
      </c>
      <c r="P585" s="1">
        <v>27.610527038574219</v>
      </c>
      <c r="Q585" s="1">
        <v>27.037010192871094</v>
      </c>
      <c r="R585" s="1">
        <v>409.97842407226563</v>
      </c>
      <c r="S585" s="1">
        <v>413.6888427734375</v>
      </c>
      <c r="T585" s="1">
        <v>29.815908432006836</v>
      </c>
      <c r="U585" s="1">
        <v>29.213985443115234</v>
      </c>
      <c r="V585" s="1">
        <v>82.694381713867188</v>
      </c>
      <c r="W585" s="1">
        <v>81.017959594726563</v>
      </c>
      <c r="X585" s="1">
        <v>600.33917236328125</v>
      </c>
      <c r="Y585" s="1">
        <v>0.12695564329624176</v>
      </c>
      <c r="Z585" s="1">
        <v>0.13363751769065857</v>
      </c>
      <c r="AA585" s="1">
        <v>101.45177459716797</v>
      </c>
      <c r="AB585" s="1">
        <v>1.1612708568572998</v>
      </c>
      <c r="AC585" s="1">
        <v>-7.5697839260101318E-2</v>
      </c>
      <c r="AD585" s="1">
        <v>4.5228518545627594E-2</v>
      </c>
      <c r="AE585" s="1">
        <v>1.1875637806952E-2</v>
      </c>
      <c r="AF585" s="1">
        <v>2.2357035428285599E-2</v>
      </c>
      <c r="AG585" s="1">
        <v>1.3275394216179848E-2</v>
      </c>
      <c r="AH585" s="1">
        <v>1</v>
      </c>
      <c r="AI585" s="1">
        <v>0</v>
      </c>
      <c r="AJ585" s="1">
        <v>2</v>
      </c>
      <c r="AK585" s="1">
        <v>0</v>
      </c>
      <c r="AL585" s="1">
        <v>1</v>
      </c>
      <c r="AM585" s="1">
        <v>0.18999999761581421</v>
      </c>
      <c r="AN585" s="1">
        <v>111115</v>
      </c>
      <c r="AO585">
        <f>X585*0.000001/(K585*0.0001)</f>
        <v>0.74762041385666245</v>
      </c>
      <c r="AP585">
        <f>(U585-T585)/(1000-U585)*AO585</f>
        <v>-4.6355211891920938E-4</v>
      </c>
      <c r="AQ585">
        <f>(P585+273.15)</f>
        <v>300.7605270385742</v>
      </c>
      <c r="AR585">
        <f>(O585+273.15)</f>
        <v>300.52104034423826</v>
      </c>
      <c r="AS585">
        <f>(Y585*AK585+Z585*AL585)*AM585</f>
        <v>2.5391128042608457E-2</v>
      </c>
      <c r="AT585">
        <f>((AS585+0.00000010773*(AR585^4-AQ585^4))-AP585*44100)/(L585*0.92*2*29.3+0.00000043092*AQ585^3)</f>
        <v>0.14775507129615378</v>
      </c>
      <c r="AU585">
        <f>0.61365*EXP(17.502*J585/(240.97+J585))</f>
        <v>3.7416929405955863</v>
      </c>
      <c r="AV585">
        <f>AU585*1000/AA585</f>
        <v>36.881493255811769</v>
      </c>
      <c r="AW585">
        <f>(AV585-U585)</f>
        <v>7.6675078126965346</v>
      </c>
      <c r="AX585">
        <f>IF(D585,P585,(O585+P585)/2)</f>
        <v>27.610527038574219</v>
      </c>
      <c r="AY585">
        <f>0.61365*EXP(17.502*AX585/(240.97+AX585))</f>
        <v>3.7095267353071573</v>
      </c>
      <c r="AZ585">
        <f>IF(AW585&lt;&gt;0,(1000-(AV585+U585)/2)/AW585*AP585,0)</f>
        <v>-5.8458730042120405E-2</v>
      </c>
      <c r="BA585">
        <f>U585*AA585/1000</f>
        <v>2.9638106662598731</v>
      </c>
      <c r="BB585">
        <f>(AY585-BA585)</f>
        <v>0.74571606904728416</v>
      </c>
      <c r="BC585">
        <f>1/(1.6/F585+1.37/N585)</f>
        <v>-3.6451617645531176E-2</v>
      </c>
      <c r="BD585">
        <f>G585*AA585*0.001</f>
        <v>34.297721279832523</v>
      </c>
      <c r="BE585">
        <f>G585/S585</f>
        <v>0.817206496607085</v>
      </c>
      <c r="BF585">
        <f>(1-AP585*AA585/AU585/F585)*100</f>
        <v>78.150758893180068</v>
      </c>
      <c r="BG585">
        <f>(S585-E585/(N585/1.35))</f>
        <v>414.65717468292905</v>
      </c>
      <c r="BH585">
        <f>E585*BF585/100/BG585</f>
        <v>-4.8667270672525693E-3</v>
      </c>
    </row>
    <row r="586" spans="1:60" x14ac:dyDescent="0.25">
      <c r="A586" s="1">
        <v>208</v>
      </c>
      <c r="B586" s="1" t="s">
        <v>648</v>
      </c>
      <c r="C586" s="1">
        <v>17024.999999441206</v>
      </c>
      <c r="D586" s="1">
        <v>1</v>
      </c>
      <c r="E586">
        <f>(R586-S586*(1000-T586)/(1000-U586))*AO586</f>
        <v>-2.628552360363738</v>
      </c>
      <c r="F586">
        <f>IF(AZ586&lt;&gt;0,1/(1/AZ586-1/N586),0)</f>
        <v>-5.6786537521928471E-2</v>
      </c>
      <c r="G586">
        <f>((BC586-AP586/2)*S586-E586)/(BC586+AP586/2)</f>
        <v>335.82325238338495</v>
      </c>
      <c r="H586">
        <f>AP586*1000</f>
        <v>-0.45627725083436038</v>
      </c>
      <c r="I586">
        <f>(AU586-BA586)</f>
        <v>0.77579065345064091</v>
      </c>
      <c r="J586">
        <f>(P586+AT586*D586)</f>
        <v>27.752730685570587</v>
      </c>
      <c r="K586" s="1">
        <v>8.0299997329711914</v>
      </c>
      <c r="L586">
        <f>(K586*AI586+AJ586)</f>
        <v>2</v>
      </c>
      <c r="M586" s="1">
        <v>0.5</v>
      </c>
      <c r="N586">
        <f>L586*(M586+1)*(M586+1)/(M586*M586+1)</f>
        <v>3.6</v>
      </c>
      <c r="O586" s="1">
        <v>27.367290496826172</v>
      </c>
      <c r="P586" s="1">
        <v>27.607803344726563</v>
      </c>
      <c r="Q586" s="1">
        <v>27.029478073120117</v>
      </c>
      <c r="R586" s="1">
        <v>409.86825561523438</v>
      </c>
      <c r="S586" s="1">
        <v>413.63665771484375</v>
      </c>
      <c r="T586" s="1">
        <v>29.815071105957031</v>
      </c>
      <c r="U586" s="1">
        <v>29.222589492797852</v>
      </c>
      <c r="V586" s="1">
        <v>82.707199096679688</v>
      </c>
      <c r="W586" s="1">
        <v>81.057777404785156</v>
      </c>
      <c r="X586" s="1">
        <v>600.3287353515625</v>
      </c>
      <c r="Y586" s="1">
        <v>0.10021623224020004</v>
      </c>
      <c r="Z586" s="1">
        <v>0.10549076646566391</v>
      </c>
      <c r="AA586" s="1">
        <v>101.45197296142578</v>
      </c>
      <c r="AB586" s="1">
        <v>1.1612708568572998</v>
      </c>
      <c r="AC586" s="1">
        <v>-7.5697839260101318E-2</v>
      </c>
      <c r="AD586" s="1">
        <v>4.5228518545627594E-2</v>
      </c>
      <c r="AE586" s="1">
        <v>1.1875637806952E-2</v>
      </c>
      <c r="AF586" s="1">
        <v>2.2357035428285599E-2</v>
      </c>
      <c r="AG586" s="1">
        <v>1.3275394216179848E-2</v>
      </c>
      <c r="AH586" s="1">
        <v>1</v>
      </c>
      <c r="AI586" s="1">
        <v>0</v>
      </c>
      <c r="AJ586" s="1">
        <v>2</v>
      </c>
      <c r="AK586" s="1">
        <v>0</v>
      </c>
      <c r="AL586" s="1">
        <v>1</v>
      </c>
      <c r="AM586" s="1">
        <v>0.18999999761581421</v>
      </c>
      <c r="AN586" s="1">
        <v>111115</v>
      </c>
      <c r="AO586">
        <f>X586*0.000001/(K586*0.0001)</f>
        <v>0.74760741633229655</v>
      </c>
      <c r="AP586">
        <f>(U586-T586)/(1000-U586)*AO586</f>
        <v>-4.5627725083436039E-4</v>
      </c>
      <c r="AQ586">
        <f>(P586+273.15)</f>
        <v>300.75780334472654</v>
      </c>
      <c r="AR586">
        <f>(O586+273.15)</f>
        <v>300.51729049682615</v>
      </c>
      <c r="AS586">
        <f>(Y586*AK586+Z586*AL586)*AM586</f>
        <v>2.0043245376966556E-2</v>
      </c>
      <c r="AT586">
        <f>((AS586+0.00000010773*(AR586^4-AQ586^4))-AP586*44100)/(L586*0.92*2*29.3+0.00000043092*AQ586^3)</f>
        <v>0.14492734084402359</v>
      </c>
      <c r="AU586">
        <f>0.61365*EXP(17.502*J586/(240.97+J586))</f>
        <v>3.7404800125368136</v>
      </c>
      <c r="AV586">
        <f>AU586*1000/AA586</f>
        <v>36.869465455925877</v>
      </c>
      <c r="AW586">
        <f>(AV586-U586)</f>
        <v>7.646875963128025</v>
      </c>
      <c r="AX586">
        <f>IF(D586,P586,(O586+P586)/2)</f>
        <v>27.607803344726563</v>
      </c>
      <c r="AY586">
        <f>0.61365*EXP(17.502*AX586/(240.97+AX586))</f>
        <v>3.7089360607909807</v>
      </c>
      <c r="AZ586">
        <f>IF(AW586&lt;&gt;0,(1000-(AV586+U586)/2)/AW586*AP586,0)</f>
        <v>-5.7696646629911502E-2</v>
      </c>
      <c r="BA586">
        <f>U586*AA586/1000</f>
        <v>2.9646893590861727</v>
      </c>
      <c r="BB586">
        <f>(AY586-BA586)</f>
        <v>0.744246701704808</v>
      </c>
      <c r="BC586">
        <f>1/(1.6/F586+1.37/N586)</f>
        <v>-3.5977517011802351E-2</v>
      </c>
      <c r="BD586">
        <f>G586*AA586*0.001</f>
        <v>34.069931520617239</v>
      </c>
      <c r="BE586">
        <f>G586/S586</f>
        <v>0.81187981316418423</v>
      </c>
      <c r="BF586">
        <f>(1-AP586*AA586/AU586/F586)*100</f>
        <v>78.207021718816989</v>
      </c>
      <c r="BG586">
        <f>(S586-E586/(N586/1.35))</f>
        <v>414.62236484998016</v>
      </c>
      <c r="BH586">
        <f>E586*BF586/100/BG586</f>
        <v>-4.9580357685334924E-3</v>
      </c>
    </row>
    <row r="587" spans="1:60" x14ac:dyDescent="0.25">
      <c r="A587" s="1" t="s">
        <v>9</v>
      </c>
      <c r="B587" s="1" t="s">
        <v>649</v>
      </c>
    </row>
    <row r="588" spans="1:60" x14ac:dyDescent="0.25">
      <c r="A588" s="1" t="s">
        <v>9</v>
      </c>
      <c r="B588" s="1" t="s">
        <v>650</v>
      </c>
    </row>
    <row r="589" spans="1:60" x14ac:dyDescent="0.25">
      <c r="A589" s="1" t="s">
        <v>9</v>
      </c>
      <c r="B589" s="1" t="s">
        <v>651</v>
      </c>
    </row>
    <row r="590" spans="1:60" x14ac:dyDescent="0.25">
      <c r="A590" s="1" t="s">
        <v>9</v>
      </c>
      <c r="B590" s="1" t="s">
        <v>652</v>
      </c>
    </row>
    <row r="591" spans="1:60" x14ac:dyDescent="0.25">
      <c r="A591" s="1" t="s">
        <v>9</v>
      </c>
      <c r="B591" s="1" t="s">
        <v>653</v>
      </c>
    </row>
    <row r="592" spans="1:60" x14ac:dyDescent="0.25">
      <c r="A592" s="1" t="s">
        <v>9</v>
      </c>
      <c r="B592" s="1" t="s">
        <v>654</v>
      </c>
    </row>
    <row r="593" spans="1:60" x14ac:dyDescent="0.25">
      <c r="A593" s="1" t="s">
        <v>9</v>
      </c>
      <c r="B593" s="1" t="s">
        <v>655</v>
      </c>
    </row>
    <row r="594" spans="1:60" x14ac:dyDescent="0.25">
      <c r="A594" s="1" t="s">
        <v>9</v>
      </c>
      <c r="B594" s="1" t="s">
        <v>656</v>
      </c>
    </row>
    <row r="595" spans="1:60" x14ac:dyDescent="0.25">
      <c r="A595" s="1" t="s">
        <v>9</v>
      </c>
      <c r="B595" s="1" t="s">
        <v>657</v>
      </c>
    </row>
    <row r="596" spans="1:60" x14ac:dyDescent="0.25">
      <c r="A596" s="1">
        <v>209</v>
      </c>
      <c r="B596" s="1" t="s">
        <v>658</v>
      </c>
      <c r="C596" s="1">
        <v>17285.499999899417</v>
      </c>
      <c r="D596" s="1">
        <v>1</v>
      </c>
      <c r="E596">
        <f>(R596-S596*(1000-T596)/(1000-U596))*AO596</f>
        <v>-1.6443484622292659</v>
      </c>
      <c r="F596">
        <f>IF(AZ596&lt;&gt;0,1/(1/AZ596-1/N596),0)</f>
        <v>-4.5244202080270045E-2</v>
      </c>
      <c r="G596">
        <f>((BC596-AP596/2)*S596-E596)/(BC596+AP596/2)</f>
        <v>350.97290099795777</v>
      </c>
      <c r="H596">
        <f>AP596*1000</f>
        <v>-0.3604935253432795</v>
      </c>
      <c r="I596">
        <f>(AU596-BA596)</f>
        <v>0.7718149848975866</v>
      </c>
      <c r="J596">
        <f>(P596+AT596*D596)</f>
        <v>27.71835045561372</v>
      </c>
      <c r="K596" s="1">
        <v>10.890000343322754</v>
      </c>
      <c r="L596">
        <f>(K596*AI596+AJ596)</f>
        <v>2</v>
      </c>
      <c r="M596" s="1">
        <v>0.5</v>
      </c>
      <c r="N596">
        <f>L596*(M596+1)*(M596+1)/(M596*M596+1)</f>
        <v>3.6</v>
      </c>
      <c r="O596" s="1">
        <v>27.376565933227539</v>
      </c>
      <c r="P596" s="1">
        <v>27.607818603515625</v>
      </c>
      <c r="Q596" s="1">
        <v>27.035490036010742</v>
      </c>
      <c r="R596" s="1">
        <v>410.06350708007813</v>
      </c>
      <c r="S596" s="1">
        <v>413.31658935546875</v>
      </c>
      <c r="T596" s="1">
        <v>29.823904037475586</v>
      </c>
      <c r="U596" s="1">
        <v>29.189065933227539</v>
      </c>
      <c r="V596" s="1">
        <v>82.622138977050781</v>
      </c>
      <c r="W596" s="1">
        <v>80.92047119140625</v>
      </c>
      <c r="X596" s="1">
        <v>600.33966064453125</v>
      </c>
      <c r="Y596" s="1">
        <v>0.11958343535661697</v>
      </c>
      <c r="Z596" s="1">
        <v>0.12587730586528778</v>
      </c>
      <c r="AA596" s="1">
        <v>101.44760894775391</v>
      </c>
      <c r="AB596" s="1">
        <v>1.1730445623397827</v>
      </c>
      <c r="AC596" s="1">
        <v>-5.9217870235443115E-2</v>
      </c>
      <c r="AD596" s="1">
        <v>3.6311693489551544E-2</v>
      </c>
      <c r="AE596" s="1">
        <v>1.169861201196909E-2</v>
      </c>
      <c r="AF596" s="1">
        <v>3.0679581686854362E-2</v>
      </c>
      <c r="AG596" s="1">
        <v>1.318381167948246E-2</v>
      </c>
      <c r="AH596" s="1">
        <v>0.66666668653488159</v>
      </c>
      <c r="AI596" s="1">
        <v>0</v>
      </c>
      <c r="AJ596" s="1">
        <v>2</v>
      </c>
      <c r="AK596" s="1">
        <v>0</v>
      </c>
      <c r="AL596" s="1">
        <v>1</v>
      </c>
      <c r="AM596" s="1">
        <v>0.18999999761581421</v>
      </c>
      <c r="AN596" s="1">
        <v>111115</v>
      </c>
      <c r="AO596">
        <f>X596*0.000001/(K596*0.0001)</f>
        <v>0.55127607136636303</v>
      </c>
      <c r="AP596">
        <f>(U596-T596)/(1000-U596)*AO596</f>
        <v>-3.6049352534327949E-4</v>
      </c>
      <c r="AQ596">
        <f>(P596+273.15)</f>
        <v>300.7578186035156</v>
      </c>
      <c r="AR596">
        <f>(O596+273.15)</f>
        <v>300.52656593322752</v>
      </c>
      <c r="AS596">
        <f>(Y596*AK596+Z596*AL596)*AM596</f>
        <v>2.3916687814289794E-2</v>
      </c>
      <c r="AT596">
        <f>((AS596+0.00000010773*(AR596^4-AQ596^4))-AP596*44100)/(L596*0.92*2*29.3+0.00000043092*AQ596^3)</f>
        <v>0.11053185209809407</v>
      </c>
      <c r="AU596">
        <f>0.61365*EXP(17.502*J596/(240.97+J596))</f>
        <v>3.7329759312418593</v>
      </c>
      <c r="AV596">
        <f>AU596*1000/AA596</f>
        <v>36.797081468567313</v>
      </c>
      <c r="AW596">
        <f>(AV596-U596)</f>
        <v>7.6080155353397743</v>
      </c>
      <c r="AX596">
        <f>IF(D596,P596,(O596+P596)/2)</f>
        <v>27.607818603515625</v>
      </c>
      <c r="AY596">
        <f>0.61365*EXP(17.502*AX596/(240.97+AX596))</f>
        <v>3.7089393696632835</v>
      </c>
      <c r="AZ596">
        <f>IF(AW596&lt;&gt;0,(1000-(AV596+U596)/2)/AW596*AP596,0)</f>
        <v>-4.5820060996676695E-2</v>
      </c>
      <c r="BA596">
        <f>U596*AA596/1000</f>
        <v>2.9611609463442727</v>
      </c>
      <c r="BB596">
        <f>(AY596-BA596)</f>
        <v>0.74777842331901079</v>
      </c>
      <c r="BC596">
        <f>1/(1.6/F596+1.37/N596)</f>
        <v>-2.8585237985758738E-2</v>
      </c>
      <c r="BD596">
        <f>G596*AA596*0.001</f>
        <v>35.605361611699571</v>
      </c>
      <c r="BE596">
        <f>G596/S596</f>
        <v>0.84916238553422074</v>
      </c>
      <c r="BF596">
        <f>(1-AP596*AA596/AU596/F596)*100</f>
        <v>78.346846173582918</v>
      </c>
      <c r="BG596">
        <f>(S596-E596/(N596/1.35))</f>
        <v>413.93322002880473</v>
      </c>
      <c r="BH596">
        <f>E596*BF596/100/BG596</f>
        <v>-3.1123260901137371E-3</v>
      </c>
    </row>
    <row r="597" spans="1:60" x14ac:dyDescent="0.25">
      <c r="A597" s="1">
        <v>210</v>
      </c>
      <c r="B597" s="1" t="s">
        <v>659</v>
      </c>
      <c r="C597" s="1">
        <v>17290.499999787658</v>
      </c>
      <c r="D597" s="1">
        <v>1</v>
      </c>
      <c r="E597">
        <f>(R597-S597*(1000-T597)/(1000-U597))*AO597</f>
        <v>-1.733044860813779</v>
      </c>
      <c r="F597">
        <f>IF(AZ597&lt;&gt;0,1/(1/AZ597-1/N597),0)</f>
        <v>-4.6266369972001731E-2</v>
      </c>
      <c r="G597">
        <f>((BC597-AP597/2)*S597-E597)/(BC597+AP597/2)</f>
        <v>349.1926431711691</v>
      </c>
      <c r="H597">
        <f>AP597*1000</f>
        <v>-0.36755767361928843</v>
      </c>
      <c r="I597">
        <f>(AU597-BA597)</f>
        <v>0.76932755943050068</v>
      </c>
      <c r="J597">
        <f>(P597+AT597*D597)</f>
        <v>27.717526623510135</v>
      </c>
      <c r="K597" s="1">
        <v>10.890000343322754</v>
      </c>
      <c r="L597">
        <f>(K597*AI597+AJ597)</f>
        <v>2</v>
      </c>
      <c r="M597" s="1">
        <v>0.5</v>
      </c>
      <c r="N597">
        <f>L597*(M597+1)*(M597+1)/(M597*M597+1)</f>
        <v>3.6</v>
      </c>
      <c r="O597" s="1">
        <v>27.376298904418945</v>
      </c>
      <c r="P597" s="1">
        <v>27.604084014892578</v>
      </c>
      <c r="Q597" s="1">
        <v>27.046014785766602</v>
      </c>
      <c r="R597" s="1">
        <v>409.83917236328125</v>
      </c>
      <c r="S597" s="1">
        <v>413.25833129882813</v>
      </c>
      <c r="T597" s="1">
        <v>29.858922958374023</v>
      </c>
      <c r="U597" s="1">
        <v>29.211673736572266</v>
      </c>
      <c r="V597" s="1">
        <v>82.77508544921875</v>
      </c>
      <c r="W597" s="1">
        <v>80.983673095703125</v>
      </c>
      <c r="X597" s="1">
        <v>600.35260009765625</v>
      </c>
      <c r="Y597" s="1">
        <v>9.8268397152423859E-2</v>
      </c>
      <c r="Z597" s="1">
        <v>0.10344041883945465</v>
      </c>
      <c r="AA597" s="1">
        <v>101.44809722900391</v>
      </c>
      <c r="AB597" s="1">
        <v>1.1730445623397827</v>
      </c>
      <c r="AC597" s="1">
        <v>-5.9217870235443115E-2</v>
      </c>
      <c r="AD597" s="1">
        <v>3.6311693489551544E-2</v>
      </c>
      <c r="AE597" s="1">
        <v>1.169861201196909E-2</v>
      </c>
      <c r="AF597" s="1">
        <v>3.0679581686854362E-2</v>
      </c>
      <c r="AG597" s="1">
        <v>1.318381167948246E-2</v>
      </c>
      <c r="AH597" s="1">
        <v>1</v>
      </c>
      <c r="AI597" s="1">
        <v>0</v>
      </c>
      <c r="AJ597" s="1">
        <v>2</v>
      </c>
      <c r="AK597" s="1">
        <v>0</v>
      </c>
      <c r="AL597" s="1">
        <v>1</v>
      </c>
      <c r="AM597" s="1">
        <v>0.18999999761581421</v>
      </c>
      <c r="AN597" s="1">
        <v>111115</v>
      </c>
      <c r="AO597">
        <f>X597*0.000001/(K597*0.0001)</f>
        <v>0.55128795332478087</v>
      </c>
      <c r="AP597">
        <f>(U597-T597)/(1000-U597)*AO597</f>
        <v>-3.6755767361928841E-4</v>
      </c>
      <c r="AQ597">
        <f>(P597+273.15)</f>
        <v>300.75408401489256</v>
      </c>
      <c r="AR597">
        <f>(O597+273.15)</f>
        <v>300.52629890441892</v>
      </c>
      <c r="AS597">
        <f>(Y597*AK597+Z597*AL597)*AM597</f>
        <v>1.9653679332875207E-2</v>
      </c>
      <c r="AT597">
        <f>((AS597+0.00000010773*(AR597^4-AQ597^4))-AP597*44100)/(L597*0.92*2*29.3+0.00000043092*AQ597^3)</f>
        <v>0.11344260861755642</v>
      </c>
      <c r="AU597">
        <f>0.61365*EXP(17.502*J597/(240.97+J597))</f>
        <v>3.7327962768802236</v>
      </c>
      <c r="AV597">
        <f>AU597*1000/AA597</f>
        <v>36.795133460748843</v>
      </c>
      <c r="AW597">
        <f>(AV597-U597)</f>
        <v>7.5834597241765778</v>
      </c>
      <c r="AX597">
        <f>IF(D597,P597,(O597+P597)/2)</f>
        <v>27.604084014892578</v>
      </c>
      <c r="AY597">
        <f>0.61365*EXP(17.502*AX597/(240.97+AX597))</f>
        <v>3.708129600001695</v>
      </c>
      <c r="AZ597">
        <f>IF(AW597&lt;&gt;0,(1000-(AV597+U597)/2)/AW597*AP597,0)</f>
        <v>-4.6868715902574271E-2</v>
      </c>
      <c r="BA597">
        <f>U597*AA597/1000</f>
        <v>2.963468717449723</v>
      </c>
      <c r="BB597">
        <f>(AY597-BA597)</f>
        <v>0.74466088255197205</v>
      </c>
      <c r="BC597">
        <f>1/(1.6/F597+1.37/N597)</f>
        <v>-2.9238228274294505E-2</v>
      </c>
      <c r="BD597">
        <f>G597*AA597*0.001</f>
        <v>35.42492921608163</v>
      </c>
      <c r="BE597">
        <f>G597/S597</f>
        <v>0.84497423699527796</v>
      </c>
      <c r="BF597">
        <f>(1-AP597*AA597/AU597/F597)*100</f>
        <v>78.409152735015468</v>
      </c>
      <c r="BG597">
        <f>(S597-E597/(N597/1.35))</f>
        <v>413.90822312163328</v>
      </c>
      <c r="BH597">
        <f>E597*BF597/100/BG597</f>
        <v>-3.2830123103944442E-3</v>
      </c>
    </row>
    <row r="598" spans="1:60" x14ac:dyDescent="0.25">
      <c r="A598" s="1">
        <v>211</v>
      </c>
      <c r="B598" s="1" t="s">
        <v>660</v>
      </c>
      <c r="C598" s="1">
        <v>17295.4999996759</v>
      </c>
      <c r="D598" s="1">
        <v>1</v>
      </c>
      <c r="E598">
        <f>(R598-S598*(1000-T598)/(1000-U598))*AO598</f>
        <v>-1.707410207999152</v>
      </c>
      <c r="F598">
        <f>IF(AZ598&lt;&gt;0,1/(1/AZ598-1/N598),0)</f>
        <v>-4.528637555997865E-2</v>
      </c>
      <c r="G598">
        <f>((BC598-AP598/2)*S598-E598)/(BC598+AP598/2)</f>
        <v>348.75816943710231</v>
      </c>
      <c r="H598">
        <f>AP598*1000</f>
        <v>-0.35818577353736669</v>
      </c>
      <c r="I598">
        <f>(AU598-BA598)</f>
        <v>0.7661506854738489</v>
      </c>
      <c r="J598">
        <f>(P598+AT598*D598)</f>
        <v>27.709550460948975</v>
      </c>
      <c r="K598" s="1">
        <v>10.890000343322754</v>
      </c>
      <c r="L598">
        <f>(K598*AI598+AJ598)</f>
        <v>2</v>
      </c>
      <c r="M598" s="1">
        <v>0.5</v>
      </c>
      <c r="N598">
        <f>L598*(M598+1)*(M598+1)/(M598*M598+1)</f>
        <v>3.6</v>
      </c>
      <c r="O598" s="1">
        <v>27.377429962158203</v>
      </c>
      <c r="P598" s="1">
        <v>27.5989990234375</v>
      </c>
      <c r="Q598" s="1">
        <v>27.049032211303711</v>
      </c>
      <c r="R598" s="1">
        <v>409.83615112304688</v>
      </c>
      <c r="S598" s="1">
        <v>413.2017822265625</v>
      </c>
      <c r="T598" s="1">
        <v>29.856473922729492</v>
      </c>
      <c r="U598" s="1">
        <v>29.225730895996094</v>
      </c>
      <c r="V598" s="1">
        <v>82.769920349121094</v>
      </c>
      <c r="W598" s="1">
        <v>81.017189025878906</v>
      </c>
      <c r="X598" s="1">
        <v>600.3465576171875</v>
      </c>
      <c r="Y598" s="1">
        <v>7.2102747857570648E-2</v>
      </c>
      <c r="Z598" s="1">
        <v>7.5897634029388428E-2</v>
      </c>
      <c r="AA598" s="1">
        <v>101.44850158691406</v>
      </c>
      <c r="AB598" s="1">
        <v>1.1730445623397827</v>
      </c>
      <c r="AC598" s="1">
        <v>-5.9217870235443115E-2</v>
      </c>
      <c r="AD598" s="1">
        <v>3.6311693489551544E-2</v>
      </c>
      <c r="AE598" s="1">
        <v>1.169861201196909E-2</v>
      </c>
      <c r="AF598" s="1">
        <v>3.0679581686854362E-2</v>
      </c>
      <c r="AG598" s="1">
        <v>1.318381167948246E-2</v>
      </c>
      <c r="AH598" s="1">
        <v>1</v>
      </c>
      <c r="AI598" s="1">
        <v>0</v>
      </c>
      <c r="AJ598" s="1">
        <v>2</v>
      </c>
      <c r="AK598" s="1">
        <v>0</v>
      </c>
      <c r="AL598" s="1">
        <v>1</v>
      </c>
      <c r="AM598" s="1">
        <v>0.18999999761581421</v>
      </c>
      <c r="AN598" s="1">
        <v>111115</v>
      </c>
      <c r="AO598">
        <f>X598*0.000001/(K598*0.0001)</f>
        <v>0.5512824046743876</v>
      </c>
      <c r="AP598">
        <f>(U598-T598)/(1000-U598)*AO598</f>
        <v>-3.5818577353736672E-4</v>
      </c>
      <c r="AQ598">
        <f>(P598+273.15)</f>
        <v>300.74899902343748</v>
      </c>
      <c r="AR598">
        <f>(O598+273.15)</f>
        <v>300.52742996215818</v>
      </c>
      <c r="AS598">
        <f>(Y598*AK598+Z598*AL598)*AM598</f>
        <v>1.4420550284629741E-2</v>
      </c>
      <c r="AT598">
        <f>((AS598+0.00000010773*(AR598^4-AQ598^4))-AP598*44100)/(L598*0.92*2*29.3+0.00000043092*AQ598^3)</f>
        <v>0.11055143751147335</v>
      </c>
      <c r="AU598">
        <f>0.61365*EXP(17.502*J598/(240.97+J598))</f>
        <v>3.7310572926550321</v>
      </c>
      <c r="AV598">
        <f>AU598*1000/AA598</f>
        <v>36.777845254407431</v>
      </c>
      <c r="AW598">
        <f>(AV598-U598)</f>
        <v>7.5521143584113375</v>
      </c>
      <c r="AX598">
        <f>IF(D598,P598,(O598+P598)/2)</f>
        <v>27.5989990234375</v>
      </c>
      <c r="AY598">
        <f>0.61365*EXP(17.502*AX598/(240.97+AX598))</f>
        <v>3.707027270970686</v>
      </c>
      <c r="AZ598">
        <f>IF(AW598&lt;&gt;0,(1000-(AV598+U598)/2)/AW598*AP598,0)</f>
        <v>-4.5863315372305306E-2</v>
      </c>
      <c r="BA598">
        <f>U598*AA598/1000</f>
        <v>2.9649066071811832</v>
      </c>
      <c r="BB598">
        <f>(AY598-BA598)</f>
        <v>0.74212066378950281</v>
      </c>
      <c r="BC598">
        <f>1/(1.6/F598+1.37/N598)</f>
        <v>-2.861217327105366E-2</v>
      </c>
      <c r="BD598">
        <f>G598*AA598*0.001</f>
        <v>35.38099370558912</v>
      </c>
      <c r="BE598">
        <f>G598/S598</f>
        <v>0.84403839586024554</v>
      </c>
      <c r="BF598">
        <f>(1-AP598*AA598/AU598/F598)*100</f>
        <v>78.494255219093404</v>
      </c>
      <c r="BG598">
        <f>(S598-E598/(N598/1.35))</f>
        <v>413.84206105456218</v>
      </c>
      <c r="BH598">
        <f>E598*BF598/100/BG598</f>
        <v>-3.2384792471034244E-3</v>
      </c>
    </row>
    <row r="599" spans="1:60" x14ac:dyDescent="0.25">
      <c r="A599" s="1">
        <v>212</v>
      </c>
      <c r="B599" s="1" t="s">
        <v>661</v>
      </c>
      <c r="C599" s="1">
        <v>17300.999999552965</v>
      </c>
      <c r="D599" s="1">
        <v>1</v>
      </c>
      <c r="E599">
        <f>(R599-S599*(1000-T599)/(1000-U599))*AO599</f>
        <v>-1.6912831096895007</v>
      </c>
      <c r="F599">
        <f>IF(AZ599&lt;&gt;0,1/(1/AZ599-1/N599),0)</f>
        <v>-4.4518194891609381E-2</v>
      </c>
      <c r="G599">
        <f>((BC599-AP599/2)*S599-E599)/(BC599+AP599/2)</f>
        <v>348.2811769997312</v>
      </c>
      <c r="H599">
        <f>AP599*1000</f>
        <v>-0.35098411409610553</v>
      </c>
      <c r="I599">
        <f>(AU599-BA599)</f>
        <v>0.76387365939496554</v>
      </c>
      <c r="J599">
        <f>(P599+AT599*D599)</f>
        <v>27.703595605119094</v>
      </c>
      <c r="K599" s="1">
        <v>10.890000343322754</v>
      </c>
      <c r="L599">
        <f>(K599*AI599+AJ599)</f>
        <v>2</v>
      </c>
      <c r="M599" s="1">
        <v>0.5</v>
      </c>
      <c r="N599">
        <f>L599*(M599+1)*(M599+1)/(M599*M599+1)</f>
        <v>3.6</v>
      </c>
      <c r="O599" s="1">
        <v>27.377483367919922</v>
      </c>
      <c r="P599" s="1">
        <v>27.595352172851563</v>
      </c>
      <c r="Q599" s="1">
        <v>27.035953521728516</v>
      </c>
      <c r="R599" s="1">
        <v>409.84365844726563</v>
      </c>
      <c r="S599" s="1">
        <v>413.17471313476563</v>
      </c>
      <c r="T599" s="1">
        <v>29.853218078613281</v>
      </c>
      <c r="U599" s="1">
        <v>29.235145568847656</v>
      </c>
      <c r="V599" s="1">
        <v>82.765731811523438</v>
      </c>
      <c r="W599" s="1">
        <v>81.045257568359375</v>
      </c>
      <c r="X599" s="1">
        <v>600.32989501953125</v>
      </c>
      <c r="Y599" s="1">
        <v>6.3406586647033691E-2</v>
      </c>
      <c r="Z599" s="1">
        <v>6.6743776202201843E-2</v>
      </c>
      <c r="AA599" s="1">
        <v>101.44932556152344</v>
      </c>
      <c r="AB599" s="1">
        <v>1.1730445623397827</v>
      </c>
      <c r="AC599" s="1">
        <v>-5.9217870235443115E-2</v>
      </c>
      <c r="AD599" s="1">
        <v>3.6311693489551544E-2</v>
      </c>
      <c r="AE599" s="1">
        <v>1.169861201196909E-2</v>
      </c>
      <c r="AF599" s="1">
        <v>3.0679581686854362E-2</v>
      </c>
      <c r="AG599" s="1">
        <v>1.318381167948246E-2</v>
      </c>
      <c r="AH599" s="1">
        <v>1</v>
      </c>
      <c r="AI599" s="1">
        <v>0</v>
      </c>
      <c r="AJ599" s="1">
        <v>2</v>
      </c>
      <c r="AK599" s="1">
        <v>0</v>
      </c>
      <c r="AL599" s="1">
        <v>1</v>
      </c>
      <c r="AM599" s="1">
        <v>0.18999999761581421</v>
      </c>
      <c r="AN599" s="1">
        <v>111115</v>
      </c>
      <c r="AO599">
        <f>X599*0.000001/(K599*0.0001)</f>
        <v>0.55126710385057587</v>
      </c>
      <c r="AP599">
        <f>(U599-T599)/(1000-U599)*AO599</f>
        <v>-3.5098411409610554E-4</v>
      </c>
      <c r="AQ599">
        <f>(P599+273.15)</f>
        <v>300.74535217285154</v>
      </c>
      <c r="AR599">
        <f>(O599+273.15)</f>
        <v>300.5274833679199</v>
      </c>
      <c r="AS599">
        <f>(Y599*AK599+Z599*AL599)*AM599</f>
        <v>1.2681317319288787E-2</v>
      </c>
      <c r="AT599">
        <f>((AS599+0.00000010773*(AR599^4-AQ599^4))-AP599*44100)/(L599*0.92*2*29.3+0.00000043092*AQ599^3)</f>
        <v>0.10824343226753201</v>
      </c>
      <c r="AU599">
        <f>0.61365*EXP(17.502*J599/(240.97+J599))</f>
        <v>3.7297594600475206</v>
      </c>
      <c r="AV599">
        <f>AU599*1000/AA599</f>
        <v>36.764753628506149</v>
      </c>
      <c r="AW599">
        <f>(AV599-U599)</f>
        <v>7.5296080596584929</v>
      </c>
      <c r="AX599">
        <f>IF(D599,P599,(O599+P599)/2)</f>
        <v>27.595352172851563</v>
      </c>
      <c r="AY599">
        <f>0.61365*EXP(17.502*AX599/(240.97+AX599))</f>
        <v>3.7062368795061928</v>
      </c>
      <c r="AZ599">
        <f>IF(AW599&lt;&gt;0,(1000-(AV599+U599)/2)/AW599*AP599,0)</f>
        <v>-4.507560730012173E-2</v>
      </c>
      <c r="BA599">
        <f>U599*AA599/1000</f>
        <v>2.965885800652555</v>
      </c>
      <c r="BB599">
        <f>(AY599-BA599)</f>
        <v>0.74035107885363782</v>
      </c>
      <c r="BC599">
        <f>1/(1.6/F599+1.37/N599)</f>
        <v>-2.8121638592835677E-2</v>
      </c>
      <c r="BD599">
        <f>G599*AA599*0.001</f>
        <v>35.332890512396297</v>
      </c>
      <c r="BE599">
        <f>G599/S599</f>
        <v>0.8429392359404434</v>
      </c>
      <c r="BF599">
        <f>(1-AP599*AA599/AU599/F599)*100</f>
        <v>78.555384987349839</v>
      </c>
      <c r="BG599">
        <f>(S599-E599/(N599/1.35))</f>
        <v>413.80894430089921</v>
      </c>
      <c r="BH599">
        <f>E599*BF599/100/BG599</f>
        <v>-3.210645821798691E-3</v>
      </c>
    </row>
    <row r="600" spans="1:60" x14ac:dyDescent="0.25">
      <c r="A600" s="1">
        <v>213</v>
      </c>
      <c r="B600" s="1" t="s">
        <v>662</v>
      </c>
      <c r="C600" s="1">
        <v>17305.999999441206</v>
      </c>
      <c r="D600" s="1">
        <v>1</v>
      </c>
      <c r="E600">
        <f>(R600-S600*(1000-T600)/(1000-U600))*AO600</f>
        <v>-1.6566305210892553</v>
      </c>
      <c r="F600">
        <f>IF(AZ600&lt;&gt;0,1/(1/AZ600-1/N600),0)</f>
        <v>-4.3798689049248912E-2</v>
      </c>
      <c r="G600">
        <f>((BC600-AP600/2)*S600-E600)/(BC600+AP600/2)</f>
        <v>348.51538626150324</v>
      </c>
      <c r="H600">
        <f>AP600*1000</f>
        <v>-0.34426955199328152</v>
      </c>
      <c r="I600">
        <f>(AU600-BA600)</f>
        <v>0.76172778491387616</v>
      </c>
      <c r="J600">
        <f>(P600+AT600*D600)</f>
        <v>27.697802565754987</v>
      </c>
      <c r="K600" s="1">
        <v>10.890000343322754</v>
      </c>
      <c r="L600">
        <f>(K600*AI600+AJ600)</f>
        <v>2</v>
      </c>
      <c r="M600" s="1">
        <v>0.5</v>
      </c>
      <c r="N600">
        <f>L600*(M600+1)*(M600+1)/(M600*M600+1)</f>
        <v>3.6</v>
      </c>
      <c r="O600" s="1">
        <v>27.37403678894043</v>
      </c>
      <c r="P600" s="1">
        <v>27.592006683349609</v>
      </c>
      <c r="Q600" s="1">
        <v>27.02869987487793</v>
      </c>
      <c r="R600" s="1">
        <v>409.87936401367188</v>
      </c>
      <c r="S600" s="1">
        <v>413.14251708984375</v>
      </c>
      <c r="T600" s="1">
        <v>29.849973678588867</v>
      </c>
      <c r="U600" s="1">
        <v>29.243728637695313</v>
      </c>
      <c r="V600" s="1">
        <v>82.771080017089844</v>
      </c>
      <c r="W600" s="1">
        <v>81.083267211914063</v>
      </c>
      <c r="X600" s="1">
        <v>600.327880859375</v>
      </c>
      <c r="Y600" s="1">
        <v>8.627522736787796E-2</v>
      </c>
      <c r="Z600" s="1">
        <v>9.0816028416156769E-2</v>
      </c>
      <c r="AA600" s="1">
        <v>101.44976806640625</v>
      </c>
      <c r="AB600" s="1">
        <v>1.1730445623397827</v>
      </c>
      <c r="AC600" s="1">
        <v>-5.9217870235443115E-2</v>
      </c>
      <c r="AD600" s="1">
        <v>3.6311693489551544E-2</v>
      </c>
      <c r="AE600" s="1">
        <v>1.169861201196909E-2</v>
      </c>
      <c r="AF600" s="1">
        <v>3.0679581686854362E-2</v>
      </c>
      <c r="AG600" s="1">
        <v>1.318381167948246E-2</v>
      </c>
      <c r="AH600" s="1">
        <v>1</v>
      </c>
      <c r="AI600" s="1">
        <v>0</v>
      </c>
      <c r="AJ600" s="1">
        <v>2</v>
      </c>
      <c r="AK600" s="1">
        <v>0</v>
      </c>
      <c r="AL600" s="1">
        <v>1</v>
      </c>
      <c r="AM600" s="1">
        <v>0.18999999761581421</v>
      </c>
      <c r="AN600" s="1">
        <v>111115</v>
      </c>
      <c r="AO600">
        <f>X600*0.000001/(K600*0.0001)</f>
        <v>0.55126525430044493</v>
      </c>
      <c r="AP600">
        <f>(U600-T600)/(1000-U600)*AO600</f>
        <v>-3.4426955199328151E-4</v>
      </c>
      <c r="AQ600">
        <f>(P600+273.15)</f>
        <v>300.74200668334959</v>
      </c>
      <c r="AR600">
        <f>(O600+273.15)</f>
        <v>300.52403678894041</v>
      </c>
      <c r="AS600">
        <f>(Y600*AK600+Z600*AL600)*AM600</f>
        <v>1.7255045182547502E-2</v>
      </c>
      <c r="AT600">
        <f>((AS600+0.00000010773*(AR600^4-AQ600^4))-AP600*44100)/(L600*0.92*2*29.3+0.00000043092*AQ600^3)</f>
        <v>0.1057958824053782</v>
      </c>
      <c r="AU600">
        <f>0.61365*EXP(17.502*J600/(240.97+J600))</f>
        <v>3.7284972726049879</v>
      </c>
      <c r="AV600">
        <f>AU600*1000/AA600</f>
        <v>36.752151766028831</v>
      </c>
      <c r="AW600">
        <f>(AV600-U600)</f>
        <v>7.5084231283335185</v>
      </c>
      <c r="AX600">
        <f>IF(D600,P600,(O600+P600)/2)</f>
        <v>27.592006683349609</v>
      </c>
      <c r="AY600">
        <f>0.61365*EXP(17.502*AX600/(240.97+AX600))</f>
        <v>3.7055119321549883</v>
      </c>
      <c r="AZ600">
        <f>IF(AW600&lt;&gt;0,(1000-(AV600+U600)/2)/AW600*AP600,0)</f>
        <v>-4.4338120030426954E-2</v>
      </c>
      <c r="BA600">
        <f>U600*AA600/1000</f>
        <v>2.9667694876911117</v>
      </c>
      <c r="BB600">
        <f>(AY600-BA600)</f>
        <v>0.7387424444638766</v>
      </c>
      <c r="BC600">
        <f>1/(1.6/F600+1.37/N600)</f>
        <v>-2.7662350328025772E-2</v>
      </c>
      <c r="BD600">
        <f>G600*AA600*0.001</f>
        <v>35.356805103803488</v>
      </c>
      <c r="BE600">
        <f>G600/S600</f>
        <v>0.8435718229061222</v>
      </c>
      <c r="BF600">
        <f>(1-AP600*AA600/AU600/F600)*100</f>
        <v>78.612760568185109</v>
      </c>
      <c r="BG600">
        <f>(S600-E600/(N600/1.35))</f>
        <v>413.76375353525225</v>
      </c>
      <c r="BH600">
        <f>E600*BF600/100/BG600</f>
        <v>-3.1475037963479254E-3</v>
      </c>
    </row>
    <row r="601" spans="1:60" x14ac:dyDescent="0.25">
      <c r="A601" s="1" t="s">
        <v>9</v>
      </c>
      <c r="B601" s="1" t="s">
        <v>663</v>
      </c>
    </row>
    <row r="602" spans="1:60" x14ac:dyDescent="0.25">
      <c r="A602" s="1" t="s">
        <v>9</v>
      </c>
      <c r="B602" s="1" t="s">
        <v>664</v>
      </c>
    </row>
    <row r="603" spans="1:60" x14ac:dyDescent="0.25">
      <c r="A603" s="1" t="s">
        <v>9</v>
      </c>
      <c r="B603" s="1" t="s">
        <v>665</v>
      </c>
    </row>
    <row r="604" spans="1:60" x14ac:dyDescent="0.25">
      <c r="A604" s="1" t="s">
        <v>9</v>
      </c>
      <c r="B604" s="1" t="s">
        <v>666</v>
      </c>
    </row>
    <row r="605" spans="1:60" x14ac:dyDescent="0.25">
      <c r="A605" s="1" t="s">
        <v>9</v>
      </c>
      <c r="B605" s="1" t="s">
        <v>667</v>
      </c>
    </row>
    <row r="606" spans="1:60" x14ac:dyDescent="0.25">
      <c r="A606" s="1" t="s">
        <v>9</v>
      </c>
      <c r="B606" s="1" t="s">
        <v>668</v>
      </c>
    </row>
    <row r="607" spans="1:60" x14ac:dyDescent="0.25">
      <c r="A607" s="1" t="s">
        <v>9</v>
      </c>
      <c r="B607" s="1" t="s">
        <v>669</v>
      </c>
    </row>
    <row r="608" spans="1:60" x14ac:dyDescent="0.25">
      <c r="A608" s="1" t="s">
        <v>9</v>
      </c>
      <c r="B608" s="1" t="s">
        <v>670</v>
      </c>
    </row>
    <row r="609" spans="1:60" x14ac:dyDescent="0.25">
      <c r="A609" s="1" t="s">
        <v>9</v>
      </c>
      <c r="B609" s="1" t="s">
        <v>671</v>
      </c>
    </row>
    <row r="610" spans="1:60" x14ac:dyDescent="0.25">
      <c r="A610" s="1">
        <v>214</v>
      </c>
      <c r="B610" s="1" t="s">
        <v>672</v>
      </c>
      <c r="C610" s="1">
        <v>17614.499999899417</v>
      </c>
      <c r="D610" s="1">
        <v>1</v>
      </c>
      <c r="E610">
        <f>(R610-S610*(1000-T610)/(1000-U610))*AO610</f>
        <v>-1.8224683055875059</v>
      </c>
      <c r="F610">
        <f>IF(AZ610&lt;&gt;0,1/(1/AZ610-1/N610),0)</f>
        <v>-7.8343902072473631E-2</v>
      </c>
      <c r="G610">
        <f>((BC610-AP610/2)*S610-E610)/(BC610+AP610/2)</f>
        <v>370.40049421564987</v>
      </c>
      <c r="H610">
        <f>AP610*1000</f>
        <v>-0.64574471731364191</v>
      </c>
      <c r="I610">
        <f>(AU610-BA610)</f>
        <v>0.79082767883334393</v>
      </c>
      <c r="J610">
        <f>(P610+AT610*D610)</f>
        <v>27.847956499035828</v>
      </c>
      <c r="K610" s="1">
        <v>5.690000057220459</v>
      </c>
      <c r="L610">
        <f>(K610*AI610+AJ610)</f>
        <v>2</v>
      </c>
      <c r="M610" s="1">
        <v>0.5</v>
      </c>
      <c r="N610">
        <f>L610*(M610+1)*(M610+1)/(M610*M610+1)</f>
        <v>3.6</v>
      </c>
      <c r="O610" s="1">
        <v>27.383363723754883</v>
      </c>
      <c r="P610" s="1">
        <v>27.634098052978516</v>
      </c>
      <c r="Q610" s="1">
        <v>27.017135620117188</v>
      </c>
      <c r="R610" s="1">
        <v>410.01019287109375</v>
      </c>
      <c r="S610" s="1">
        <v>411.98971557617188</v>
      </c>
      <c r="T610" s="1">
        <v>29.875709533691406</v>
      </c>
      <c r="U610" s="1">
        <v>29.281583786010742</v>
      </c>
      <c r="V610" s="1">
        <v>82.735298156738281</v>
      </c>
      <c r="W610" s="1">
        <v>81.143333435058594</v>
      </c>
      <c r="X610" s="1">
        <v>600.32720947265625</v>
      </c>
      <c r="Y610" s="1">
        <v>0.13007141649723053</v>
      </c>
      <c r="Z610" s="1">
        <v>0.13691727817058563</v>
      </c>
      <c r="AA610" s="1">
        <v>101.44621276855469</v>
      </c>
      <c r="AB610" s="1">
        <v>1.3055976629257202</v>
      </c>
      <c r="AC610" s="1">
        <v>-5.1011405885219574E-2</v>
      </c>
      <c r="AD610" s="1">
        <v>4.0487322956323624E-2</v>
      </c>
      <c r="AE610" s="1">
        <v>9.3174697831273079E-3</v>
      </c>
      <c r="AF610" s="1">
        <v>2.4259684607386589E-2</v>
      </c>
      <c r="AG610" s="1">
        <v>1.0834036394953728E-2</v>
      </c>
      <c r="AH610" s="1">
        <v>0.66666668653488159</v>
      </c>
      <c r="AI610" s="1">
        <v>0</v>
      </c>
      <c r="AJ610" s="1">
        <v>2</v>
      </c>
      <c r="AK610" s="1">
        <v>0</v>
      </c>
      <c r="AL610" s="1">
        <v>1</v>
      </c>
      <c r="AM610" s="1">
        <v>0.18999999761581421</v>
      </c>
      <c r="AN610" s="1">
        <v>111115</v>
      </c>
      <c r="AO610">
        <f>X610*0.000001/(K610*0.0001)</f>
        <v>1.0550565965475815</v>
      </c>
      <c r="AP610">
        <f>(U610-T610)/(1000-U610)*AO610</f>
        <v>-6.4574471731364193E-4</v>
      </c>
      <c r="AQ610">
        <f>(P610+273.15)</f>
        <v>300.78409805297849</v>
      </c>
      <c r="AR610">
        <f>(O610+273.15)</f>
        <v>300.53336372375486</v>
      </c>
      <c r="AS610">
        <f>(Y610*AK610+Z610*AL610)*AM610</f>
        <v>2.6014282525975041E-2</v>
      </c>
      <c r="AT610">
        <f>((AS610+0.00000010773*(AR610^4-AQ610^4))-AP610*44100)/(L610*0.92*2*29.3+0.00000043092*AQ610^3)</f>
        <v>0.21385844605731119</v>
      </c>
      <c r="AU610">
        <f>0.61365*EXP(17.502*J610/(240.97+J610))</f>
        <v>3.761333457789251</v>
      </c>
      <c r="AV610">
        <f>AU610*1000/AA610</f>
        <v>37.077120526624064</v>
      </c>
      <c r="AW610">
        <f>(AV610-U610)</f>
        <v>7.795536740613322</v>
      </c>
      <c r="AX610">
        <f>IF(D610,P610,(O610+P610)/2)</f>
        <v>27.634098052978516</v>
      </c>
      <c r="AY610">
        <f>0.61365*EXP(17.502*AX610/(240.97+AX610))</f>
        <v>3.7146418990191834</v>
      </c>
      <c r="AZ610">
        <f>IF(AW610&lt;&gt;0,(1000-(AV610+U610)/2)/AW610*AP610,0)</f>
        <v>-8.0086765890310191E-2</v>
      </c>
      <c r="BA610">
        <f>U610*AA610/1000</f>
        <v>2.9705057789559071</v>
      </c>
      <c r="BB610">
        <f>(AY610-BA610)</f>
        <v>0.74413612006327634</v>
      </c>
      <c r="BC610">
        <f>1/(1.6/F610+1.37/N610)</f>
        <v>-4.9894670064266684E-2</v>
      </c>
      <c r="BD610">
        <f>G610*AA610*0.001</f>
        <v>37.575727345778631</v>
      </c>
      <c r="BE610">
        <f>G610/S610</f>
        <v>0.89905276809553591</v>
      </c>
      <c r="BF610">
        <f>(1-AP610*AA610/AU610/F610)*100</f>
        <v>77.769477792838643</v>
      </c>
      <c r="BG610">
        <f>(S610-E610/(N610/1.35))</f>
        <v>412.67314119076718</v>
      </c>
      <c r="BH610">
        <f>E610*BF610/100/BG610</f>
        <v>-3.4344955916096537E-3</v>
      </c>
    </row>
    <row r="611" spans="1:60" x14ac:dyDescent="0.25">
      <c r="A611" s="1">
        <v>215</v>
      </c>
      <c r="B611" s="1" t="s">
        <v>673</v>
      </c>
      <c r="C611" s="1">
        <v>17619.499999787658</v>
      </c>
      <c r="D611" s="1">
        <v>1</v>
      </c>
      <c r="E611">
        <f>(R611-S611*(1000-T611)/(1000-U611))*AO611</f>
        <v>-1.8822769934898211</v>
      </c>
      <c r="F611">
        <f>IF(AZ611&lt;&gt;0,1/(1/AZ611-1/N611),0)</f>
        <v>-8.0358985388390855E-2</v>
      </c>
      <c r="G611">
        <f>((BC611-AP611/2)*S611-E611)/(BC611+AP611/2)</f>
        <v>370.13373812956729</v>
      </c>
      <c r="H611">
        <f>AP611*1000</f>
        <v>-0.6604413476270532</v>
      </c>
      <c r="I611">
        <f>(AU611-BA611)</f>
        <v>0.78808974109653418</v>
      </c>
      <c r="J611">
        <f>(P611+AT611*D611)</f>
        <v>27.843565685818753</v>
      </c>
      <c r="K611" s="1">
        <v>5.690000057220459</v>
      </c>
      <c r="L611">
        <f>(K611*AI611+AJ611)</f>
        <v>2</v>
      </c>
      <c r="M611" s="1">
        <v>0.5</v>
      </c>
      <c r="N611">
        <f>L611*(M611+1)*(M611+1)/(M611*M611+1)</f>
        <v>3.6</v>
      </c>
      <c r="O611" s="1">
        <v>27.37669563293457</v>
      </c>
      <c r="P611" s="1">
        <v>27.623931884765625</v>
      </c>
      <c r="Q611" s="1">
        <v>27.006753921508789</v>
      </c>
      <c r="R611" s="1">
        <v>409.89666748046875</v>
      </c>
      <c r="S611" s="1">
        <v>411.93856811523438</v>
      </c>
      <c r="T611" s="1">
        <v>29.906702041625977</v>
      </c>
      <c r="U611" s="1">
        <v>29.299070358276367</v>
      </c>
      <c r="V611" s="1">
        <v>82.898887634277344</v>
      </c>
      <c r="W611" s="1">
        <v>81.21978759765625</v>
      </c>
      <c r="X611" s="1">
        <v>600.33209228515625</v>
      </c>
      <c r="Y611" s="1">
        <v>0.13432875275611877</v>
      </c>
      <c r="Z611" s="1">
        <v>0.14139868319034576</v>
      </c>
      <c r="AA611" s="1">
        <v>101.44622039794922</v>
      </c>
      <c r="AB611" s="1">
        <v>1.3055976629257202</v>
      </c>
      <c r="AC611" s="1">
        <v>-5.1011405885219574E-2</v>
      </c>
      <c r="AD611" s="1">
        <v>4.0487322956323624E-2</v>
      </c>
      <c r="AE611" s="1">
        <v>9.3174697831273079E-3</v>
      </c>
      <c r="AF611" s="1">
        <v>2.4259684607386589E-2</v>
      </c>
      <c r="AG611" s="1">
        <v>1.0834036394953728E-2</v>
      </c>
      <c r="AH611" s="1">
        <v>1</v>
      </c>
      <c r="AI611" s="1">
        <v>0</v>
      </c>
      <c r="AJ611" s="1">
        <v>2</v>
      </c>
      <c r="AK611" s="1">
        <v>0</v>
      </c>
      <c r="AL611" s="1">
        <v>1</v>
      </c>
      <c r="AM611" s="1">
        <v>0.18999999761581421</v>
      </c>
      <c r="AN611" s="1">
        <v>111115</v>
      </c>
      <c r="AO611">
        <f>X611*0.000001/(K611*0.0001)</f>
        <v>1.0550651779402898</v>
      </c>
      <c r="AP611">
        <f>(U611-T611)/(1000-U611)*AO611</f>
        <v>-6.6044134762705323E-4</v>
      </c>
      <c r="AQ611">
        <f>(P611+273.15)</f>
        <v>300.7739318847656</v>
      </c>
      <c r="AR611">
        <f>(O611+273.15)</f>
        <v>300.52669563293455</v>
      </c>
      <c r="AS611">
        <f>(Y611*AK611+Z611*AL611)*AM611</f>
        <v>2.6865749469044964E-2</v>
      </c>
      <c r="AT611">
        <f>((AS611+0.00000010773*(AR611^4-AQ611^4))-AP611*44100)/(L611*0.92*2*29.3+0.00000043092*AQ611^3)</f>
        <v>0.21963380105312677</v>
      </c>
      <c r="AU611">
        <f>0.61365*EXP(17.502*J611/(240.97+J611))</f>
        <v>3.7603696901172596</v>
      </c>
      <c r="AV611">
        <f>AU611*1000/AA611</f>
        <v>37.067617456483156</v>
      </c>
      <c r="AW611">
        <f>(AV611-U611)</f>
        <v>7.7685470982067883</v>
      </c>
      <c r="AX611">
        <f>IF(D611,P611,(O611+P611)/2)</f>
        <v>27.623931884765625</v>
      </c>
      <c r="AY611">
        <f>0.61365*EXP(17.502*AX611/(240.97+AX611))</f>
        <v>3.712434976794686</v>
      </c>
      <c r="AZ611">
        <f>IF(AW611&lt;&gt;0,(1000-(AV611+U611)/2)/AW611*AP611,0)</f>
        <v>-8.2193708448453903E-2</v>
      </c>
      <c r="BA611">
        <f>U611*AA611/1000</f>
        <v>2.9722799490207255</v>
      </c>
      <c r="BB611">
        <f>(AY611-BA611)</f>
        <v>0.74015502777396058</v>
      </c>
      <c r="BC611">
        <f>1/(1.6/F611+1.37/N611)</f>
        <v>-5.1203017406428034E-2</v>
      </c>
      <c r="BD611">
        <f>G611*AA611*0.001</f>
        <v>37.548668775008906</v>
      </c>
      <c r="BE611">
        <f>G611/S611</f>
        <v>0.89851683425288609</v>
      </c>
      <c r="BF611">
        <f>(1-AP611*AA611/AU611/F611)*100</f>
        <v>77.827986323663595</v>
      </c>
      <c r="BG611">
        <f>(S611-E611/(N611/1.35))</f>
        <v>412.64442198779307</v>
      </c>
      <c r="BH611">
        <f>E611*BF611/100/BG611</f>
        <v>-3.5501225825610707E-3</v>
      </c>
    </row>
    <row r="612" spans="1:60" x14ac:dyDescent="0.25">
      <c r="A612" s="1">
        <v>216</v>
      </c>
      <c r="B612" s="1" t="s">
        <v>674</v>
      </c>
      <c r="C612" s="1">
        <v>17624.999999664724</v>
      </c>
      <c r="D612" s="1">
        <v>1</v>
      </c>
      <c r="E612">
        <f>(R612-S612*(1000-T612)/(1000-U612))*AO612</f>
        <v>-1.8162767407172129</v>
      </c>
      <c r="F612">
        <f>IF(AZ612&lt;&gt;0,1/(1/AZ612-1/N612),0)</f>
        <v>-7.9338492918243617E-2</v>
      </c>
      <c r="G612">
        <f>((BC612-AP612/2)*S612-E612)/(BC612+AP612/2)</f>
        <v>370.95189021849876</v>
      </c>
      <c r="H612">
        <f>AP612*1000</f>
        <v>-0.64903356272469503</v>
      </c>
      <c r="I612">
        <f>(AU612-BA612)</f>
        <v>0.78466897344516795</v>
      </c>
      <c r="J612">
        <f>(P612+AT612*D612)</f>
        <v>27.833038572771539</v>
      </c>
      <c r="K612" s="1">
        <v>5.690000057220459</v>
      </c>
      <c r="L612">
        <f>(K612*AI612+AJ612)</f>
        <v>2</v>
      </c>
      <c r="M612" s="1">
        <v>0.5</v>
      </c>
      <c r="N612">
        <f>L612*(M612+1)*(M612+1)/(M612*M612+1)</f>
        <v>3.6</v>
      </c>
      <c r="O612" s="1">
        <v>27.37055778503418</v>
      </c>
      <c r="P612" s="1">
        <v>27.61762809753418</v>
      </c>
      <c r="Q612" s="1">
        <v>27.009801864624023</v>
      </c>
      <c r="R612" s="1">
        <v>409.94100952148438</v>
      </c>
      <c r="S612" s="1">
        <v>411.91586303710938</v>
      </c>
      <c r="T612" s="1">
        <v>29.907218933105469</v>
      </c>
      <c r="U612" s="1">
        <v>29.310096740722656</v>
      </c>
      <c r="V612" s="1">
        <v>82.935859680175781</v>
      </c>
      <c r="W612" s="1">
        <v>81.277839660644531</v>
      </c>
      <c r="X612" s="1">
        <v>600.3392333984375</v>
      </c>
      <c r="Y612" s="1">
        <v>0.11386262625455856</v>
      </c>
      <c r="Z612" s="1">
        <v>0.11985539644956589</v>
      </c>
      <c r="AA612" s="1">
        <v>101.44596099853516</v>
      </c>
      <c r="AB612" s="1">
        <v>1.3055976629257202</v>
      </c>
      <c r="AC612" s="1">
        <v>-5.1011405885219574E-2</v>
      </c>
      <c r="AD612" s="1">
        <v>4.0487322956323624E-2</v>
      </c>
      <c r="AE612" s="1">
        <v>9.3174697831273079E-3</v>
      </c>
      <c r="AF612" s="1">
        <v>2.4259684607386589E-2</v>
      </c>
      <c r="AG612" s="1">
        <v>1.0834036394953728E-2</v>
      </c>
      <c r="AH612" s="1">
        <v>1</v>
      </c>
      <c r="AI612" s="1">
        <v>0</v>
      </c>
      <c r="AJ612" s="1">
        <v>2</v>
      </c>
      <c r="AK612" s="1">
        <v>0</v>
      </c>
      <c r="AL612" s="1">
        <v>1</v>
      </c>
      <c r="AM612" s="1">
        <v>0.18999999761581421</v>
      </c>
      <c r="AN612" s="1">
        <v>111115</v>
      </c>
      <c r="AO612">
        <f>X612*0.000001/(K612*0.0001)</f>
        <v>1.0550777282271253</v>
      </c>
      <c r="AP612">
        <f>(U612-T612)/(1000-U612)*AO612</f>
        <v>-6.49033562724695E-4</v>
      </c>
      <c r="AQ612">
        <f>(P612+273.15)</f>
        <v>300.76762809753416</v>
      </c>
      <c r="AR612">
        <f>(O612+273.15)</f>
        <v>300.52055778503416</v>
      </c>
      <c r="AS612">
        <f>(Y612*AK612+Z612*AL612)*AM612</f>
        <v>2.2772525039659985E-2</v>
      </c>
      <c r="AT612">
        <f>((AS612+0.00000010773*(AR612^4-AQ612^4))-AP612*44100)/(L612*0.92*2*29.3+0.00000043092*AQ612^3)</f>
        <v>0.21541047523735915</v>
      </c>
      <c r="AU612">
        <f>0.61365*EXP(17.502*J612/(240.97+J612))</f>
        <v>3.7580599042678111</v>
      </c>
      <c r="AV612">
        <f>AU612*1000/AA612</f>
        <v>37.04494360620307</v>
      </c>
      <c r="AW612">
        <f>(AV612-U612)</f>
        <v>7.7348468654804137</v>
      </c>
      <c r="AX612">
        <f>IF(D612,P612,(O612+P612)/2)</f>
        <v>27.61762809753418</v>
      </c>
      <c r="AY612">
        <f>0.61365*EXP(17.502*AX612/(240.97+AX612))</f>
        <v>3.7110670941604873</v>
      </c>
      <c r="AZ612">
        <f>IF(AW612&lt;&gt;0,(1000-(AV612+U612)/2)/AW612*AP612,0)</f>
        <v>-8.1126394551467015E-2</v>
      </c>
      <c r="BA612">
        <f>U612*AA612/1000</f>
        <v>2.9733909308226432</v>
      </c>
      <c r="BB612">
        <f>(AY612-BA612)</f>
        <v>0.73767616333784414</v>
      </c>
      <c r="BC612">
        <f>1/(1.6/F612+1.37/N612)</f>
        <v>-5.0540275314690936E-2</v>
      </c>
      <c r="BD612">
        <f>G612*AA612*0.001</f>
        <v>37.631570987438721</v>
      </c>
      <c r="BE612">
        <f>G612/S612</f>
        <v>0.90055257275945166</v>
      </c>
      <c r="BF612">
        <f>(1-AP612*AA612/AU612/F612)*100</f>
        <v>77.917193293931192</v>
      </c>
      <c r="BG612">
        <f>(S612-E612/(N612/1.35))</f>
        <v>412.59696681487833</v>
      </c>
      <c r="BH612">
        <f>E612*BF612/100/BG612</f>
        <v>-3.4299618577959749E-3</v>
      </c>
    </row>
    <row r="613" spans="1:60" x14ac:dyDescent="0.25">
      <c r="A613" s="1">
        <v>217</v>
      </c>
      <c r="B613" s="1" t="s">
        <v>675</v>
      </c>
      <c r="C613" s="1">
        <v>17629.999999552965</v>
      </c>
      <c r="D613" s="1">
        <v>1</v>
      </c>
      <c r="E613">
        <f>(R613-S613*(1000-T613)/(1000-U613))*AO613</f>
        <v>-1.7906743749819216</v>
      </c>
      <c r="F613">
        <f>IF(AZ613&lt;&gt;0,1/(1/AZ613-1/N613),0)</f>
        <v>-7.8163225800002012E-2</v>
      </c>
      <c r="G613">
        <f>((BC613-AP613/2)*S613-E613)/(BC613+AP613/2)</f>
        <v>370.93981312710503</v>
      </c>
      <c r="H613">
        <f>AP613*1000</f>
        <v>-0.63683121341917726</v>
      </c>
      <c r="I613">
        <f>(AU613-BA613)</f>
        <v>0.78175990780557747</v>
      </c>
      <c r="J613">
        <f>(P613+AT613*D613)</f>
        <v>27.82394351520643</v>
      </c>
      <c r="K613" s="1">
        <v>5.690000057220459</v>
      </c>
      <c r="L613">
        <f>(K613*AI613+AJ613)</f>
        <v>2</v>
      </c>
      <c r="M613" s="1">
        <v>0.5</v>
      </c>
      <c r="N613">
        <f>L613*(M613+1)*(M613+1)/(M613*M613+1)</f>
        <v>3.6</v>
      </c>
      <c r="O613" s="1">
        <v>27.369447708129883</v>
      </c>
      <c r="P613" s="1">
        <v>27.612674713134766</v>
      </c>
      <c r="Q613" s="1">
        <v>27.028175354003906</v>
      </c>
      <c r="R613" s="1">
        <v>409.97540283203125</v>
      </c>
      <c r="S613" s="1">
        <v>411.92123413085938</v>
      </c>
      <c r="T613" s="1">
        <v>29.904943466186523</v>
      </c>
      <c r="U613" s="1">
        <v>29.319051742553711</v>
      </c>
      <c r="V613" s="1">
        <v>82.942649841308594</v>
      </c>
      <c r="W613" s="1">
        <v>81.312156677246094</v>
      </c>
      <c r="X613" s="1">
        <v>600.337890625</v>
      </c>
      <c r="Y613" s="1">
        <v>0.10276170074939728</v>
      </c>
      <c r="Z613" s="1">
        <v>0.10817021876573563</v>
      </c>
      <c r="AA613" s="1">
        <v>101.4461669921875</v>
      </c>
      <c r="AB613" s="1">
        <v>1.3055976629257202</v>
      </c>
      <c r="AC613" s="1">
        <v>-5.1011405885219574E-2</v>
      </c>
      <c r="AD613" s="1">
        <v>4.0487322956323624E-2</v>
      </c>
      <c r="AE613" s="1">
        <v>9.3174697831273079E-3</v>
      </c>
      <c r="AF613" s="1">
        <v>2.4259684607386589E-2</v>
      </c>
      <c r="AG613" s="1">
        <v>1.0834036394953728E-2</v>
      </c>
      <c r="AH613" s="1">
        <v>1</v>
      </c>
      <c r="AI613" s="1">
        <v>0</v>
      </c>
      <c r="AJ613" s="1">
        <v>2</v>
      </c>
      <c r="AK613" s="1">
        <v>0</v>
      </c>
      <c r="AL613" s="1">
        <v>1</v>
      </c>
      <c r="AM613" s="1">
        <v>0.18999999761581421</v>
      </c>
      <c r="AN613" s="1">
        <v>111115</v>
      </c>
      <c r="AO613">
        <f>X613*0.000001/(K613*0.0001)</f>
        <v>1.0550753683441305</v>
      </c>
      <c r="AP613">
        <f>(U613-T613)/(1000-U613)*AO613</f>
        <v>-6.3683121341917722E-4</v>
      </c>
      <c r="AQ613">
        <f>(P613+273.15)</f>
        <v>300.76267471313474</v>
      </c>
      <c r="AR613">
        <f>(O613+273.15)</f>
        <v>300.51944770812986</v>
      </c>
      <c r="AS613">
        <f>(Y613*AK613+Z613*AL613)*AM613</f>
        <v>2.055234130759187E-2</v>
      </c>
      <c r="AT613">
        <f>((AS613+0.00000010773*(AR613^4-AQ613^4))-AP613*44100)/(L613*0.92*2*29.3+0.00000043092*AQ613^3)</f>
        <v>0.21126880207166479</v>
      </c>
      <c r="AU613">
        <f>0.61365*EXP(17.502*J613/(240.97+J613))</f>
        <v>3.7560653269332671</v>
      </c>
      <c r="AV613">
        <f>AU613*1000/AA613</f>
        <v>37.025206947666405</v>
      </c>
      <c r="AW613">
        <f>(AV613-U613)</f>
        <v>7.7061552051126938</v>
      </c>
      <c r="AX613">
        <f>IF(D613,P613,(O613+P613)/2)</f>
        <v>27.612674713134766</v>
      </c>
      <c r="AY613">
        <f>0.61365*EXP(17.502*AX613/(240.97+AX613))</f>
        <v>3.709992549144677</v>
      </c>
      <c r="AZ613">
        <f>IF(AW613&lt;&gt;0,(1000-(AV613+U613)/2)/AW613*AP613,0)</f>
        <v>-7.9897971121596287E-2</v>
      </c>
      <c r="BA613">
        <f>U613*AA613/1000</f>
        <v>2.9743054191276896</v>
      </c>
      <c r="BB613">
        <f>(AY613-BA613)</f>
        <v>0.73568713001698738</v>
      </c>
      <c r="BC613">
        <f>1/(1.6/F613+1.37/N613)</f>
        <v>-4.9777423533629718E-2</v>
      </c>
      <c r="BD613">
        <f>G613*AA613*0.001</f>
        <v>37.630422226543125</v>
      </c>
      <c r="BE613">
        <f>G613/S613</f>
        <v>0.90051151140527186</v>
      </c>
      <c r="BF613">
        <f>(1-AP613*AA613/AU613/F613)*100</f>
        <v>77.994848012552623</v>
      </c>
      <c r="BG613">
        <f>(S613-E613/(N613/1.35))</f>
        <v>412.5927370214776</v>
      </c>
      <c r="BH613">
        <f>E613*BF613/100/BG613</f>
        <v>-3.3850177956336021E-3</v>
      </c>
    </row>
    <row r="614" spans="1:60" x14ac:dyDescent="0.25">
      <c r="A614" s="1">
        <v>218</v>
      </c>
      <c r="B614" s="1" t="s">
        <v>676</v>
      </c>
      <c r="C614" s="1">
        <v>17634.999999441206</v>
      </c>
      <c r="D614" s="1">
        <v>1</v>
      </c>
      <c r="E614">
        <f>(R614-S614*(1000-T614)/(1000-U614))*AO614</f>
        <v>-1.7617456822984061</v>
      </c>
      <c r="F614">
        <f>IF(AZ614&lt;&gt;0,1/(1/AZ614-1/N614),0)</f>
        <v>-7.6972333287197048E-2</v>
      </c>
      <c r="G614">
        <f>((BC614-AP614/2)*S614-E614)/(BC614+AP614/2)</f>
        <v>370.98186720247213</v>
      </c>
      <c r="H614">
        <f>AP614*1000</f>
        <v>-0.62519211516311946</v>
      </c>
      <c r="I614">
        <f>(AU614-BA614)</f>
        <v>0.77961295434417544</v>
      </c>
      <c r="J614">
        <f>(P614+AT614*D614)</f>
        <v>27.817280181828394</v>
      </c>
      <c r="K614" s="1">
        <v>5.690000057220459</v>
      </c>
      <c r="L614">
        <f>(K614*AI614+AJ614)</f>
        <v>2</v>
      </c>
      <c r="M614" s="1">
        <v>0.5</v>
      </c>
      <c r="N614">
        <f>L614*(M614+1)*(M614+1)/(M614*M614+1)</f>
        <v>3.6</v>
      </c>
      <c r="O614" s="1">
        <v>27.370346069335938</v>
      </c>
      <c r="P614" s="1">
        <v>27.610006332397461</v>
      </c>
      <c r="Q614" s="1">
        <v>27.037376403808594</v>
      </c>
      <c r="R614" s="1">
        <v>410.01248168945313</v>
      </c>
      <c r="S614" s="1">
        <v>411.92636108398438</v>
      </c>
      <c r="T614" s="1">
        <v>29.900989532470703</v>
      </c>
      <c r="U614" s="1">
        <v>29.325807571411133</v>
      </c>
      <c r="V614" s="1">
        <v>82.93206787109375</v>
      </c>
      <c r="W614" s="1">
        <v>81.331031799316406</v>
      </c>
      <c r="X614" s="1">
        <v>600.33544921875</v>
      </c>
      <c r="Y614" s="1">
        <v>7.1971073746681213E-2</v>
      </c>
      <c r="Z614" s="1">
        <v>7.5759030878543854E-2</v>
      </c>
      <c r="AA614" s="1">
        <v>101.44619750976563</v>
      </c>
      <c r="AB614" s="1">
        <v>1.3055976629257202</v>
      </c>
      <c r="AC614" s="1">
        <v>-5.1011405885219574E-2</v>
      </c>
      <c r="AD614" s="1">
        <v>4.0487322956323624E-2</v>
      </c>
      <c r="AE614" s="1">
        <v>9.3174697831273079E-3</v>
      </c>
      <c r="AF614" s="1">
        <v>2.4259684607386589E-2</v>
      </c>
      <c r="AG614" s="1">
        <v>1.0834036394953728E-2</v>
      </c>
      <c r="AH614" s="1">
        <v>1</v>
      </c>
      <c r="AI614" s="1">
        <v>0</v>
      </c>
      <c r="AJ614" s="1">
        <v>2</v>
      </c>
      <c r="AK614" s="1">
        <v>0</v>
      </c>
      <c r="AL614" s="1">
        <v>1</v>
      </c>
      <c r="AM614" s="1">
        <v>0.18999999761581421</v>
      </c>
      <c r="AN614" s="1">
        <v>111115</v>
      </c>
      <c r="AO614">
        <f>X614*0.000001/(K614*0.0001)</f>
        <v>1.0550710776477765</v>
      </c>
      <c r="AP614">
        <f>(U614-T614)/(1000-U614)*AO614</f>
        <v>-6.2519211516311949E-4</v>
      </c>
      <c r="AQ614">
        <f>(P614+273.15)</f>
        <v>300.76000633239744</v>
      </c>
      <c r="AR614">
        <f>(O614+273.15)</f>
        <v>300.52034606933591</v>
      </c>
      <c r="AS614">
        <f>(Y614*AK614+Z614*AL614)*AM614</f>
        <v>1.4394215686299727E-2</v>
      </c>
      <c r="AT614">
        <f>((AS614+0.00000010773*(AR614^4-AQ614^4))-AP614*44100)/(L614*0.92*2*29.3+0.00000043092*AQ614^3)</f>
        <v>0.20727384943093199</v>
      </c>
      <c r="AU614">
        <f>0.61365*EXP(17.502*J614/(240.97+J614))</f>
        <v>3.7546046213669295</v>
      </c>
      <c r="AV614">
        <f>AU614*1000/AA614</f>
        <v>37.010796989266119</v>
      </c>
      <c r="AW614">
        <f>(AV614-U614)</f>
        <v>7.684989417854986</v>
      </c>
      <c r="AX614">
        <f>IF(D614,P614,(O614+P614)/2)</f>
        <v>27.610006332397461</v>
      </c>
      <c r="AY614">
        <f>0.61365*EXP(17.502*AX614/(240.97+AX614))</f>
        <v>3.7094138058917663</v>
      </c>
      <c r="AZ614">
        <f>IF(AW614&lt;&gt;0,(1000-(AV614+U614)/2)/AW614*AP614,0)</f>
        <v>-7.8654051585255E-2</v>
      </c>
      <c r="BA614">
        <f>U614*AA614/1000</f>
        <v>2.9749916670227541</v>
      </c>
      <c r="BB614">
        <f>(AY614-BA614)</f>
        <v>0.7344221388690122</v>
      </c>
      <c r="BC614">
        <f>1/(1.6/F614+1.37/N614)</f>
        <v>-4.9004872638440701E-2</v>
      </c>
      <c r="BD614">
        <f>G614*AA614*0.001</f>
        <v>37.634699772763632</v>
      </c>
      <c r="BE614">
        <f>G614/S614</f>
        <v>0.90060239462760583</v>
      </c>
      <c r="BF614">
        <f>(1-AP614*AA614/AU614/F614)*100</f>
        <v>78.054251230689047</v>
      </c>
      <c r="BG614">
        <f>(S614-E614/(N614/1.35))</f>
        <v>412.5870157148463</v>
      </c>
      <c r="BH614">
        <f>E614*BF614/100/BG614</f>
        <v>-3.3329148725741962E-3</v>
      </c>
    </row>
    <row r="615" spans="1:60" x14ac:dyDescent="0.25">
      <c r="A615" s="1" t="s">
        <v>9</v>
      </c>
      <c r="B615" s="1" t="s">
        <v>677</v>
      </c>
    </row>
    <row r="616" spans="1:60" x14ac:dyDescent="0.25">
      <c r="A616" s="1" t="s">
        <v>9</v>
      </c>
      <c r="B616" s="1" t="s">
        <v>678</v>
      </c>
    </row>
    <row r="617" spans="1:60" x14ac:dyDescent="0.25">
      <c r="A617" s="1" t="s">
        <v>9</v>
      </c>
      <c r="B617" s="1" t="s">
        <v>679</v>
      </c>
    </row>
    <row r="618" spans="1:60" x14ac:dyDescent="0.25">
      <c r="A618" s="1" t="s">
        <v>9</v>
      </c>
      <c r="B618" s="1" t="s">
        <v>680</v>
      </c>
    </row>
    <row r="619" spans="1:60" x14ac:dyDescent="0.25">
      <c r="A619" s="1" t="s">
        <v>9</v>
      </c>
      <c r="B619" s="1" t="s">
        <v>681</v>
      </c>
    </row>
    <row r="620" spans="1:60" x14ac:dyDescent="0.25">
      <c r="A620" s="1" t="s">
        <v>9</v>
      </c>
      <c r="B620" s="1" t="s">
        <v>682</v>
      </c>
    </row>
    <row r="621" spans="1:60" x14ac:dyDescent="0.25">
      <c r="A621" s="1" t="s">
        <v>9</v>
      </c>
      <c r="B621" s="1" t="s">
        <v>683</v>
      </c>
    </row>
    <row r="622" spans="1:60" x14ac:dyDescent="0.25">
      <c r="A622" s="1" t="s">
        <v>9</v>
      </c>
      <c r="B622" s="1" t="s">
        <v>684</v>
      </c>
    </row>
    <row r="623" spans="1:60" x14ac:dyDescent="0.25">
      <c r="A623" s="1" t="s">
        <v>9</v>
      </c>
      <c r="B623" s="1" t="s">
        <v>685</v>
      </c>
    </row>
    <row r="624" spans="1:60" x14ac:dyDescent="0.25">
      <c r="A624" s="1">
        <v>219</v>
      </c>
      <c r="B624" s="1" t="s">
        <v>686</v>
      </c>
      <c r="C624" s="1">
        <v>18407.499999899417</v>
      </c>
      <c r="D624" s="1">
        <v>1</v>
      </c>
      <c r="E624">
        <f>(R624-S624*(1000-T624)/(1000-U624))*AO624</f>
        <v>-2.2637524398234836</v>
      </c>
      <c r="F624">
        <f>IF(AZ624&lt;&gt;0,1/(1/AZ624-1/N624),0)</f>
        <v>-6.2223784924701028E-2</v>
      </c>
      <c r="G624">
        <f>((BC624-AP624/2)*S624-E624)/(BC624+AP624/2)</f>
        <v>350.22318485154454</v>
      </c>
      <c r="H624">
        <f>AP624*1000</f>
        <v>-0.48127823160040417</v>
      </c>
      <c r="I624">
        <f>(AU624-BA624)</f>
        <v>0.74556526781929744</v>
      </c>
      <c r="J624">
        <f>(P624+AT624*D624)</f>
        <v>27.680885206892132</v>
      </c>
      <c r="K624" s="1">
        <v>5.190000057220459</v>
      </c>
      <c r="L624">
        <f>(K624*AI624+AJ624)</f>
        <v>2</v>
      </c>
      <c r="M624" s="1">
        <v>0.5</v>
      </c>
      <c r="N624">
        <f>L624*(M624+1)*(M624+1)/(M624*M624+1)</f>
        <v>3.6</v>
      </c>
      <c r="O624" s="1">
        <v>27.320962905883789</v>
      </c>
      <c r="P624" s="1">
        <v>27.522848129272461</v>
      </c>
      <c r="Q624" s="1">
        <v>27.014728546142578</v>
      </c>
      <c r="R624" s="1">
        <v>410.09036254882813</v>
      </c>
      <c r="S624" s="1">
        <v>412.21896362304688</v>
      </c>
      <c r="T624" s="1">
        <v>29.773271560668945</v>
      </c>
      <c r="U624" s="1">
        <v>29.369411468505859</v>
      </c>
      <c r="V624" s="1">
        <v>82.808326721191406</v>
      </c>
      <c r="W624" s="1">
        <v>81.682853698730469</v>
      </c>
      <c r="X624" s="1">
        <v>600.32525634765625</v>
      </c>
      <c r="Y624" s="1">
        <v>0.14658646285533905</v>
      </c>
      <c r="Z624" s="1">
        <v>0.15430153906345367</v>
      </c>
      <c r="AA624" s="1">
        <v>101.44051361083984</v>
      </c>
      <c r="AB624" s="1">
        <v>1.4292045831680298</v>
      </c>
      <c r="AC624" s="1">
        <v>-2.9048309661448002E-3</v>
      </c>
      <c r="AD624" s="1">
        <v>4.8547804355621338E-2</v>
      </c>
      <c r="AE624" s="1">
        <v>6.8772253580391407E-3</v>
      </c>
      <c r="AF624" s="1">
        <v>1.8918845802545547E-2</v>
      </c>
      <c r="AG624" s="1">
        <v>6.5356534905731678E-3</v>
      </c>
      <c r="AH624" s="1">
        <v>0.3333333432674408</v>
      </c>
      <c r="AI624" s="1">
        <v>0</v>
      </c>
      <c r="AJ624" s="1">
        <v>2</v>
      </c>
      <c r="AK624" s="1">
        <v>0</v>
      </c>
      <c r="AL624" s="1">
        <v>1</v>
      </c>
      <c r="AM624" s="1">
        <v>0.18999999761581421</v>
      </c>
      <c r="AN624" s="1">
        <v>111115</v>
      </c>
      <c r="AO624">
        <f>X624*0.000001/(K624*0.0001)</f>
        <v>1.1566960495741585</v>
      </c>
      <c r="AP624">
        <f>(U624-T624)/(1000-U624)*AO624</f>
        <v>-4.8127823160040419E-4</v>
      </c>
      <c r="AQ624">
        <f>(P624+273.15)</f>
        <v>300.67284812927244</v>
      </c>
      <c r="AR624">
        <f>(O624+273.15)</f>
        <v>300.47096290588377</v>
      </c>
      <c r="AS624">
        <f>(Y624*AK624+Z624*AL624)*AM624</f>
        <v>2.9317292054172661E-2</v>
      </c>
      <c r="AT624">
        <f>((AS624+0.00000010773*(AR624^4-AQ624^4))-AP624*44100)/(L624*0.92*2*29.3+0.00000043092*AQ624^3)</f>
        <v>0.15803707761967214</v>
      </c>
      <c r="AU624">
        <f>0.61365*EXP(17.502*J624/(240.97+J624))</f>
        <v>3.7248134516326217</v>
      </c>
      <c r="AV624">
        <f>AU624*1000/AA624</f>
        <v>36.719189592456793</v>
      </c>
      <c r="AW624">
        <f>(AV624-U624)</f>
        <v>7.3497781239509337</v>
      </c>
      <c r="AX624">
        <f>IF(D624,P624,(O624+P624)/2)</f>
        <v>27.522848129272461</v>
      </c>
      <c r="AY624">
        <f>0.61365*EXP(17.502*AX624/(240.97+AX624))</f>
        <v>3.6905533849304892</v>
      </c>
      <c r="AZ624">
        <f>IF(AW624&lt;&gt;0,(1000-(AV624+U624)/2)/AW624*AP624,0)</f>
        <v>-6.3318201070599919E-2</v>
      </c>
      <c r="BA624">
        <f>U624*AA624/1000</f>
        <v>2.9792481838133242</v>
      </c>
      <c r="BB624">
        <f>(AY624-BA624)</f>
        <v>0.711305201117165</v>
      </c>
      <c r="BC624">
        <f>1/(1.6/F624+1.37/N624)</f>
        <v>-3.9474072150959688E-2</v>
      </c>
      <c r="BD624">
        <f>G624*AA624*0.001</f>
        <v>35.526819749764783</v>
      </c>
      <c r="BE624">
        <f>G624/S624</f>
        <v>0.84960473864032537</v>
      </c>
      <c r="BF624">
        <f>(1-AP624*AA624/AU624/F624)*100</f>
        <v>78.935715755919972</v>
      </c>
      <c r="BG624">
        <f>(S624-E624/(N624/1.35))</f>
        <v>413.06787078798067</v>
      </c>
      <c r="BH624">
        <f>E624*BF624/100/BG624</f>
        <v>-4.3259457287443022E-3</v>
      </c>
    </row>
    <row r="625" spans="1:60" x14ac:dyDescent="0.25">
      <c r="A625" s="1">
        <v>220</v>
      </c>
      <c r="B625" s="1" t="s">
        <v>687</v>
      </c>
      <c r="C625" s="1">
        <v>18412.499999787658</v>
      </c>
      <c r="D625" s="1">
        <v>1</v>
      </c>
      <c r="E625">
        <f>(R625-S625*(1000-T625)/(1000-U625))*AO625</f>
        <v>-2.2582751065221824</v>
      </c>
      <c r="F625">
        <f>IF(AZ625&lt;&gt;0,1/(1/AZ625-1/N625),0)</f>
        <v>-6.0909041223213875E-2</v>
      </c>
      <c r="G625">
        <f>((BC625-AP625/2)*S625-E625)/(BC625+AP625/2)</f>
        <v>349.12233864739409</v>
      </c>
      <c r="H625">
        <f>AP625*1000</f>
        <v>-0.4694867859659167</v>
      </c>
      <c r="I625">
        <f>(AU625-BA625)</f>
        <v>0.74327789857313409</v>
      </c>
      <c r="J625">
        <f>(P625+AT625*D625)</f>
        <v>27.673241858159376</v>
      </c>
      <c r="K625" s="1">
        <v>5.190000057220459</v>
      </c>
      <c r="L625">
        <f>(K625*AI625+AJ625)</f>
        <v>2</v>
      </c>
      <c r="M625" s="1">
        <v>0.5</v>
      </c>
      <c r="N625">
        <f>L625*(M625+1)*(M625+1)/(M625*M625+1)</f>
        <v>3.6</v>
      </c>
      <c r="O625" s="1">
        <v>27.317481994628906</v>
      </c>
      <c r="P625" s="1">
        <v>27.5196533203125</v>
      </c>
      <c r="Q625" s="1">
        <v>27.008136749267578</v>
      </c>
      <c r="R625" s="1">
        <v>410.09194946289063</v>
      </c>
      <c r="S625" s="1">
        <v>412.21151733398438</v>
      </c>
      <c r="T625" s="1">
        <v>29.769504547119141</v>
      </c>
      <c r="U625" s="1">
        <v>29.375558853149414</v>
      </c>
      <c r="V625" s="1">
        <v>82.815025329589844</v>
      </c>
      <c r="W625" s="1">
        <v>81.714874267578125</v>
      </c>
      <c r="X625" s="1">
        <v>600.35150146484375</v>
      </c>
      <c r="Y625" s="1">
        <v>0.10382639616727829</v>
      </c>
      <c r="Z625" s="1">
        <v>0.10929094254970551</v>
      </c>
      <c r="AA625" s="1">
        <v>101.44052886962891</v>
      </c>
      <c r="AB625" s="1">
        <v>1.4292045831680298</v>
      </c>
      <c r="AC625" s="1">
        <v>-2.9048309661448002E-3</v>
      </c>
      <c r="AD625" s="1">
        <v>4.8547804355621338E-2</v>
      </c>
      <c r="AE625" s="1">
        <v>6.8772253580391407E-3</v>
      </c>
      <c r="AF625" s="1">
        <v>1.8918845802545547E-2</v>
      </c>
      <c r="AG625" s="1">
        <v>6.5356534905731678E-3</v>
      </c>
      <c r="AH625" s="1">
        <v>1</v>
      </c>
      <c r="AI625" s="1">
        <v>0</v>
      </c>
      <c r="AJ625" s="1">
        <v>2</v>
      </c>
      <c r="AK625" s="1">
        <v>0</v>
      </c>
      <c r="AL625" s="1">
        <v>1</v>
      </c>
      <c r="AM625" s="1">
        <v>0.18999999761581421</v>
      </c>
      <c r="AN625" s="1">
        <v>111115</v>
      </c>
      <c r="AO625">
        <f>X625*0.000001/(K625*0.0001)</f>
        <v>1.1567466182001667</v>
      </c>
      <c r="AP625">
        <f>(U625-T625)/(1000-U625)*AO625</f>
        <v>-4.6948678596591672E-4</v>
      </c>
      <c r="AQ625">
        <f>(P625+273.15)</f>
        <v>300.66965332031248</v>
      </c>
      <c r="AR625">
        <f>(O625+273.15)</f>
        <v>300.46748199462888</v>
      </c>
      <c r="AS625">
        <f>(Y625*AK625+Z625*AL625)*AM625</f>
        <v>2.0765278823874134E-2</v>
      </c>
      <c r="AT625">
        <f>((AS625+0.00000010773*(AR625^4-AQ625^4))-AP625*44100)/(L625*0.92*2*29.3+0.00000043092*AQ625^3)</f>
        <v>0.15358853784687501</v>
      </c>
      <c r="AU625">
        <f>0.61365*EXP(17.502*J625/(240.97+J625))</f>
        <v>3.7231501244775203</v>
      </c>
      <c r="AV625">
        <f>AU625*1000/AA625</f>
        <v>36.702787002052233</v>
      </c>
      <c r="AW625">
        <f>(AV625-U625)</f>
        <v>7.3272281489028188</v>
      </c>
      <c r="AX625">
        <f>IF(D625,P625,(O625+P625)/2)</f>
        <v>27.5196533203125</v>
      </c>
      <c r="AY625">
        <f>0.61365*EXP(17.502*AX625/(240.97+AX625))</f>
        <v>3.6898636437114924</v>
      </c>
      <c r="AZ625">
        <f>IF(AW625&lt;&gt;0,(1000-(AV625+U625)/2)/AW625*AP625,0)</f>
        <v>-6.1957307952140626E-2</v>
      </c>
      <c r="BA625">
        <f>U625*AA625/1000</f>
        <v>2.9798722259043862</v>
      </c>
      <c r="BB625">
        <f>(AY625-BA625)</f>
        <v>0.70999141780710628</v>
      </c>
      <c r="BC625">
        <f>1/(1.6/F625+1.37/N625)</f>
        <v>-3.8627752806457742E-2</v>
      </c>
      <c r="BD625">
        <f>G625*AA625*0.001</f>
        <v>35.415154672593339</v>
      </c>
      <c r="BE625">
        <f>G625/S625</f>
        <v>0.84694950035693983</v>
      </c>
      <c r="BF625">
        <f>(1-AP625*AA625/AU625/F625)*100</f>
        <v>78.9988746749016</v>
      </c>
      <c r="BG625">
        <f>(S625-E625/(N625/1.35))</f>
        <v>413.05837049893017</v>
      </c>
      <c r="BH625">
        <f>E625*BF625/100/BG625</f>
        <v>-4.3190310344299876E-3</v>
      </c>
    </row>
    <row r="626" spans="1:60" x14ac:dyDescent="0.25">
      <c r="A626" s="1">
        <v>221</v>
      </c>
      <c r="B626" s="1" t="s">
        <v>688</v>
      </c>
      <c r="C626" s="1">
        <v>18417.999999664724</v>
      </c>
      <c r="D626" s="1">
        <v>1</v>
      </c>
      <c r="E626">
        <f>(R626-S626*(1000-T626)/(1000-U626))*AO626</f>
        <v>-2.2616026144702261</v>
      </c>
      <c r="F626">
        <f>IF(AZ626&lt;&gt;0,1/(1/AZ626-1/N626),0)</f>
        <v>-5.9562265304283324E-2</v>
      </c>
      <c r="G626">
        <f>((BC626-AP626/2)*S626-E626)/(BC626+AP626/2)</f>
        <v>347.70714266065238</v>
      </c>
      <c r="H626">
        <f>AP626*1000</f>
        <v>-0.4572874029096704</v>
      </c>
      <c r="I626">
        <f>(AU626-BA626)</f>
        <v>0.74062063234424391</v>
      </c>
      <c r="J626">
        <f>(P626+AT626*D626)</f>
        <v>27.663740874456835</v>
      </c>
      <c r="K626" s="1">
        <v>5.190000057220459</v>
      </c>
      <c r="L626">
        <f>(K626*AI626+AJ626)</f>
        <v>2</v>
      </c>
      <c r="M626" s="1">
        <v>0.5</v>
      </c>
      <c r="N626">
        <f>L626*(M626+1)*(M626+1)/(M626*M626+1)</f>
        <v>3.6</v>
      </c>
      <c r="O626" s="1">
        <v>27.313596725463867</v>
      </c>
      <c r="P626" s="1">
        <v>27.514591217041016</v>
      </c>
      <c r="Q626" s="1">
        <v>27.011857986450195</v>
      </c>
      <c r="R626" s="1">
        <v>410.08224487304688</v>
      </c>
      <c r="S626" s="1">
        <v>412.2003173828125</v>
      </c>
      <c r="T626" s="1">
        <v>29.765106201171875</v>
      </c>
      <c r="U626" s="1">
        <v>29.381402969360352</v>
      </c>
      <c r="V626" s="1">
        <v>82.821037292480469</v>
      </c>
      <c r="W626" s="1">
        <v>81.74853515625</v>
      </c>
      <c r="X626" s="1">
        <v>600.35723876953125</v>
      </c>
      <c r="Y626" s="1">
        <v>7.0922084152698517E-2</v>
      </c>
      <c r="Z626" s="1">
        <v>7.4654825031757355E-2</v>
      </c>
      <c r="AA626" s="1">
        <v>101.44045257568359</v>
      </c>
      <c r="AB626" s="1">
        <v>1.4292045831680298</v>
      </c>
      <c r="AC626" s="1">
        <v>-2.9048309661448002E-3</v>
      </c>
      <c r="AD626" s="1">
        <v>4.8547804355621338E-2</v>
      </c>
      <c r="AE626" s="1">
        <v>6.8772253580391407E-3</v>
      </c>
      <c r="AF626" s="1">
        <v>1.8918845802545547E-2</v>
      </c>
      <c r="AG626" s="1">
        <v>6.5356534905731678E-3</v>
      </c>
      <c r="AH626" s="1">
        <v>1</v>
      </c>
      <c r="AI626" s="1">
        <v>0</v>
      </c>
      <c r="AJ626" s="1">
        <v>2</v>
      </c>
      <c r="AK626" s="1">
        <v>0</v>
      </c>
      <c r="AL626" s="1">
        <v>1</v>
      </c>
      <c r="AM626" s="1">
        <v>0.18999999761581421</v>
      </c>
      <c r="AN626" s="1">
        <v>111115</v>
      </c>
      <c r="AO626">
        <f>X626*0.000001/(K626*0.0001)</f>
        <v>1.1567576727370148</v>
      </c>
      <c r="AP626">
        <f>(U626-T626)/(1000-U626)*AO626</f>
        <v>-4.5728740290967043E-4</v>
      </c>
      <c r="AQ626">
        <f>(P626+273.15)</f>
        <v>300.66459121704099</v>
      </c>
      <c r="AR626">
        <f>(O626+273.15)</f>
        <v>300.46359672546384</v>
      </c>
      <c r="AS626">
        <f>(Y626*AK626+Z626*AL626)*AM626</f>
        <v>1.4184416578042924E-2</v>
      </c>
      <c r="AT626">
        <f>((AS626+0.00000010773*(AR626^4-AQ626^4))-AP626*44100)/(L626*0.92*2*29.3+0.00000043092*AQ626^3)</f>
        <v>0.14914965741581826</v>
      </c>
      <c r="AU626">
        <f>0.61365*EXP(17.502*J626/(240.97+J626))</f>
        <v>3.7210834468646916</v>
      </c>
      <c r="AV626">
        <f>AU626*1000/AA626</f>
        <v>36.682441298144177</v>
      </c>
      <c r="AW626">
        <f>(AV626-U626)</f>
        <v>7.3010383287838252</v>
      </c>
      <c r="AX626">
        <f>IF(D626,P626,(O626+P626)/2)</f>
        <v>27.514591217041016</v>
      </c>
      <c r="AY626">
        <f>0.61365*EXP(17.502*AX626/(240.97+AX626))</f>
        <v>3.6887709945280407</v>
      </c>
      <c r="AZ626">
        <f>IF(AW626&lt;&gt;0,(1000-(AV626+U626)/2)/AW626*AP626,0)</f>
        <v>-6.0564306213917549E-2</v>
      </c>
      <c r="BA626">
        <f>U626*AA626/1000</f>
        <v>2.9804628145204477</v>
      </c>
      <c r="BB626">
        <f>(AY626-BA626)</f>
        <v>0.70830818000759299</v>
      </c>
      <c r="BC626">
        <f>1/(1.6/F626+1.37/N626)</f>
        <v>-3.776137055416047E-2</v>
      </c>
      <c r="BD626">
        <f>G626*AA626*0.001</f>
        <v>35.271569915294357</v>
      </c>
      <c r="BE626">
        <f>G626/S626</f>
        <v>0.843539240504114</v>
      </c>
      <c r="BF626">
        <f>(1-AP626*AA626/AU626/F626)*100</f>
        <v>79.070454380355187</v>
      </c>
      <c r="BG626">
        <f>(S626-E626/(N626/1.35))</f>
        <v>413.04841836323885</v>
      </c>
      <c r="BH626">
        <f>E626*BF626/100/BG626</f>
        <v>-4.3294184992302455E-3</v>
      </c>
    </row>
    <row r="627" spans="1:60" x14ac:dyDescent="0.25">
      <c r="A627" s="1">
        <v>222</v>
      </c>
      <c r="B627" s="1" t="s">
        <v>689</v>
      </c>
      <c r="C627" s="1">
        <v>18422.999999552965</v>
      </c>
      <c r="D627" s="1">
        <v>1</v>
      </c>
      <c r="E627">
        <f>(R627-S627*(1000-T627)/(1000-U627))*AO627</f>
        <v>-2.3658343446400729</v>
      </c>
      <c r="F627">
        <f>IF(AZ627&lt;&gt;0,1/(1/AZ627-1/N627),0)</f>
        <v>-5.8567167085511504E-2</v>
      </c>
      <c r="G627">
        <f>((BC627-AP627/2)*S627-E627)/(BC627+AP627/2)</f>
        <v>343.87573795790797</v>
      </c>
      <c r="H627">
        <f>AP627*1000</f>
        <v>-0.44806784253714471</v>
      </c>
      <c r="I627">
        <f>(AU627-BA627)</f>
        <v>0.73823064127811433</v>
      </c>
      <c r="J627">
        <f>(P627+AT627*D627)</f>
        <v>27.654929213046465</v>
      </c>
      <c r="K627" s="1">
        <v>5.190000057220459</v>
      </c>
      <c r="L627">
        <f>(K627*AI627+AJ627)</f>
        <v>2</v>
      </c>
      <c r="M627" s="1">
        <v>0.5</v>
      </c>
      <c r="N627">
        <f>L627*(M627+1)*(M627+1)/(M627*M627+1)</f>
        <v>3.6</v>
      </c>
      <c r="O627" s="1">
        <v>27.312953948974609</v>
      </c>
      <c r="P627" s="1">
        <v>27.508691787719727</v>
      </c>
      <c r="Q627" s="1">
        <v>27.029455184936523</v>
      </c>
      <c r="R627" s="1">
        <v>409.9656982421875</v>
      </c>
      <c r="S627" s="1">
        <v>412.17062377929688</v>
      </c>
      <c r="T627" s="1">
        <v>29.762083053588867</v>
      </c>
      <c r="U627" s="1">
        <v>29.386110305786133</v>
      </c>
      <c r="V627" s="1">
        <v>82.817726135253906</v>
      </c>
      <c r="W627" s="1">
        <v>81.767051696777344</v>
      </c>
      <c r="X627" s="1">
        <v>600.34552001953125</v>
      </c>
      <c r="Y627" s="1">
        <v>5.4839488118886948E-2</v>
      </c>
      <c r="Z627" s="1">
        <v>5.7725775986909866E-2</v>
      </c>
      <c r="AA627" s="1">
        <v>101.44033813476563</v>
      </c>
      <c r="AB627" s="1">
        <v>1.4292045831680298</v>
      </c>
      <c r="AC627" s="1">
        <v>-2.9048309661448002E-3</v>
      </c>
      <c r="AD627" s="1">
        <v>4.8547804355621338E-2</v>
      </c>
      <c r="AE627" s="1">
        <v>6.8772253580391407E-3</v>
      </c>
      <c r="AF627" s="1">
        <v>1.8918845802545547E-2</v>
      </c>
      <c r="AG627" s="1">
        <v>6.5356534905731678E-3</v>
      </c>
      <c r="AH627" s="1">
        <v>1</v>
      </c>
      <c r="AI627" s="1">
        <v>0</v>
      </c>
      <c r="AJ627" s="1">
        <v>2</v>
      </c>
      <c r="AK627" s="1">
        <v>0</v>
      </c>
      <c r="AL627" s="1">
        <v>1</v>
      </c>
      <c r="AM627" s="1">
        <v>0.18999999761581421</v>
      </c>
      <c r="AN627" s="1">
        <v>111115</v>
      </c>
      <c r="AO627">
        <f>X627*0.000001/(K627*0.0001)</f>
        <v>1.1567350932574949</v>
      </c>
      <c r="AP627">
        <f>(U627-T627)/(1000-U627)*AO627</f>
        <v>-4.4806784253714473E-4</v>
      </c>
      <c r="AQ627">
        <f>(P627+273.15)</f>
        <v>300.6586917877197</v>
      </c>
      <c r="AR627">
        <f>(O627+273.15)</f>
        <v>300.46295394897459</v>
      </c>
      <c r="AS627">
        <f>(Y627*AK627+Z627*AL627)*AM627</f>
        <v>1.09678972998839E-2</v>
      </c>
      <c r="AT627">
        <f>((AS627+0.00000010773*(AR627^4-AQ627^4))-AP627*44100)/(L627*0.92*2*29.3+0.00000043092*AQ627^3)</f>
        <v>0.14623742532673703</v>
      </c>
      <c r="AU627">
        <f>0.61365*EXP(17.502*J627/(240.97+J627))</f>
        <v>3.7191676071625803</v>
      </c>
      <c r="AV627">
        <f>AU627*1000/AA627</f>
        <v>36.663596312362323</v>
      </c>
      <c r="AW627">
        <f>(AV627-U627)</f>
        <v>7.2774860065761899</v>
      </c>
      <c r="AX627">
        <f>IF(D627,P627,(O627+P627)/2)</f>
        <v>27.508691787719727</v>
      </c>
      <c r="AY627">
        <f>0.61365*EXP(17.502*AX627/(240.97+AX627))</f>
        <v>3.6874979657696092</v>
      </c>
      <c r="AZ627">
        <f>IF(AW627&lt;&gt;0,(1000-(AV627+U627)/2)/AW627*AP627,0)</f>
        <v>-5.9535733544980214E-2</v>
      </c>
      <c r="BA627">
        <f>U627*AA627/1000</f>
        <v>2.980936965884466</v>
      </c>
      <c r="BB627">
        <f>(AY627-BA627)</f>
        <v>0.7065609998851432</v>
      </c>
      <c r="BC627">
        <f>1/(1.6/F627+1.37/N627)</f>
        <v>-3.7121584511484867E-2</v>
      </c>
      <c r="BD627">
        <f>G627*AA627*0.001</f>
        <v>34.882871134792246</v>
      </c>
      <c r="BE627">
        <f>G627/S627</f>
        <v>0.83430433446426677</v>
      </c>
      <c r="BF627">
        <f>(1-AP627*AA627/AU627/F627)*100</f>
        <v>79.133265221652294</v>
      </c>
      <c r="BG627">
        <f>(S627-E627/(N627/1.35))</f>
        <v>413.05781165853688</v>
      </c>
      <c r="BH627">
        <f>E627*BF627/100/BG627</f>
        <v>-4.5324453715854945E-3</v>
      </c>
    </row>
    <row r="628" spans="1:60" x14ac:dyDescent="0.25">
      <c r="A628" s="1">
        <v>223</v>
      </c>
      <c r="B628" s="1" t="s">
        <v>690</v>
      </c>
      <c r="C628" s="1">
        <v>18427.999999441206</v>
      </c>
      <c r="D628" s="1">
        <v>1</v>
      </c>
      <c r="E628">
        <f>(R628-S628*(1000-T628)/(1000-U628))*AO628</f>
        <v>-2.3550580954036446</v>
      </c>
      <c r="F628">
        <f>IF(AZ628&lt;&gt;0,1/(1/AZ628-1/N628),0)</f>
        <v>-5.7531493863113542E-2</v>
      </c>
      <c r="G628">
        <f>((BC628-AP628/2)*S628-E628)/(BC628+AP628/2)</f>
        <v>342.98637923918693</v>
      </c>
      <c r="H628">
        <f>AP628*1000</f>
        <v>-0.43893078615946673</v>
      </c>
      <c r="I628">
        <f>(AU628-BA628)</f>
        <v>0.73641341408724825</v>
      </c>
      <c r="J628">
        <f>(P628+AT628*D628)</f>
        <v>27.648630470377995</v>
      </c>
      <c r="K628" s="1">
        <v>5.190000057220459</v>
      </c>
      <c r="L628">
        <f>(K628*AI628+AJ628)</f>
        <v>2</v>
      </c>
      <c r="M628" s="1">
        <v>0.5</v>
      </c>
      <c r="N628">
        <f>L628*(M628+1)*(M628+1)/(M628*M628+1)</f>
        <v>3.6</v>
      </c>
      <c r="O628" s="1">
        <v>27.314830780029297</v>
      </c>
      <c r="P628" s="1">
        <v>27.505172729492188</v>
      </c>
      <c r="Q628" s="1">
        <v>27.038074493408203</v>
      </c>
      <c r="R628" s="1">
        <v>409.93972778320313</v>
      </c>
      <c r="S628" s="1">
        <v>412.13214111328125</v>
      </c>
      <c r="T628" s="1">
        <v>29.758861541748047</v>
      </c>
      <c r="U628" s="1">
        <v>29.390544891357422</v>
      </c>
      <c r="V628" s="1">
        <v>82.802047729492188</v>
      </c>
      <c r="W628" s="1">
        <v>81.773124694824219</v>
      </c>
      <c r="X628" s="1">
        <v>600.3251953125</v>
      </c>
      <c r="Y628" s="1">
        <v>9.2151939868927002E-2</v>
      </c>
      <c r="Z628" s="1">
        <v>9.7002044320106506E-2</v>
      </c>
      <c r="AA628" s="1">
        <v>101.44028472900391</v>
      </c>
      <c r="AB628" s="1">
        <v>1.4292045831680298</v>
      </c>
      <c r="AC628" s="1">
        <v>-2.9048309661448002E-3</v>
      </c>
      <c r="AD628" s="1">
        <v>4.8547804355621338E-2</v>
      </c>
      <c r="AE628" s="1">
        <v>6.8772253580391407E-3</v>
      </c>
      <c r="AF628" s="1">
        <v>1.8918845802545547E-2</v>
      </c>
      <c r="AG628" s="1">
        <v>6.5356534905731678E-3</v>
      </c>
      <c r="AH628" s="1">
        <v>1</v>
      </c>
      <c r="AI628" s="1">
        <v>0</v>
      </c>
      <c r="AJ628" s="1">
        <v>2</v>
      </c>
      <c r="AK628" s="1">
        <v>0</v>
      </c>
      <c r="AL628" s="1">
        <v>1</v>
      </c>
      <c r="AM628" s="1">
        <v>0.18999999761581421</v>
      </c>
      <c r="AN628" s="1">
        <v>111115</v>
      </c>
      <c r="AO628">
        <f>X628*0.000001/(K628*0.0001)</f>
        <v>1.1566959319727028</v>
      </c>
      <c r="AP628">
        <f>(U628-T628)/(1000-U628)*AO628</f>
        <v>-4.3893078615946671E-4</v>
      </c>
      <c r="AQ628">
        <f>(P628+273.15)</f>
        <v>300.65517272949216</v>
      </c>
      <c r="AR628">
        <f>(O628+273.15)</f>
        <v>300.46483078002927</v>
      </c>
      <c r="AS628">
        <f>(Y628*AK628+Z628*AL628)*AM628</f>
        <v>1.843038818954934E-2</v>
      </c>
      <c r="AT628">
        <f>((AS628+0.00000010773*(AR628^4-AQ628^4))-AP628*44100)/(L628*0.92*2*29.3+0.00000043092*AQ628^3)</f>
        <v>0.14345774088580793</v>
      </c>
      <c r="AU628">
        <f>0.61365*EXP(17.502*J628/(240.97+J628))</f>
        <v>3.7177986562071164</v>
      </c>
      <c r="AV628">
        <f>AU628*1000/AA628</f>
        <v>36.650120473726545</v>
      </c>
      <c r="AW628">
        <f>(AV628-U628)</f>
        <v>7.2595755823691235</v>
      </c>
      <c r="AX628">
        <f>IF(D628,P628,(O628+P628)/2)</f>
        <v>27.505172729492188</v>
      </c>
      <c r="AY628">
        <f>0.61365*EXP(17.502*AX628/(240.97+AX628))</f>
        <v>3.6867387761952726</v>
      </c>
      <c r="AZ628">
        <f>IF(AW628&lt;&gt;0,(1000-(AV628+U628)/2)/AW628*AP628,0)</f>
        <v>-5.8465834642823386E-2</v>
      </c>
      <c r="BA628">
        <f>U628*AA628/1000</f>
        <v>2.9813852421198681</v>
      </c>
      <c r="BB628">
        <f>(AY628-BA628)</f>
        <v>0.70535353407540446</v>
      </c>
      <c r="BC628">
        <f>1/(1.6/F628+1.37/N628)</f>
        <v>-3.6456037361835822E-2</v>
      </c>
      <c r="BD628">
        <f>G628*AA628*0.001</f>
        <v>34.792635968193238</v>
      </c>
      <c r="BE628">
        <f>G628/S628</f>
        <v>0.83222429173489654</v>
      </c>
      <c r="BF628">
        <f>(1-AP628*AA628/AU628/F628)*100</f>
        <v>79.183151321262514</v>
      </c>
      <c r="BG628">
        <f>(S628-E628/(N628/1.35))</f>
        <v>413.01528789905763</v>
      </c>
      <c r="BH628">
        <f>E628*BF628/100/BG628</f>
        <v>-4.5151094161019929E-3</v>
      </c>
    </row>
    <row r="629" spans="1:60" x14ac:dyDescent="0.25">
      <c r="A629" s="1" t="s">
        <v>9</v>
      </c>
      <c r="B629" s="1" t="s">
        <v>691</v>
      </c>
    </row>
    <row r="630" spans="1:60" x14ac:dyDescent="0.25">
      <c r="A630" s="1" t="s">
        <v>9</v>
      </c>
      <c r="B630" s="1" t="s">
        <v>692</v>
      </c>
    </row>
    <row r="631" spans="1:60" x14ac:dyDescent="0.25">
      <c r="A631" s="1" t="s">
        <v>9</v>
      </c>
      <c r="B631" s="1" t="s">
        <v>693</v>
      </c>
    </row>
    <row r="632" spans="1:60" x14ac:dyDescent="0.25">
      <c r="A632" s="1" t="s">
        <v>9</v>
      </c>
      <c r="B632" s="1" t="s">
        <v>694</v>
      </c>
    </row>
    <row r="633" spans="1:60" x14ac:dyDescent="0.25">
      <c r="A633" s="1" t="s">
        <v>9</v>
      </c>
      <c r="B633" s="1" t="s">
        <v>695</v>
      </c>
    </row>
    <row r="634" spans="1:60" x14ac:dyDescent="0.25">
      <c r="A634" s="1" t="s">
        <v>9</v>
      </c>
      <c r="B634" s="1" t="s">
        <v>696</v>
      </c>
    </row>
    <row r="635" spans="1:60" x14ac:dyDescent="0.25">
      <c r="A635" s="1" t="s">
        <v>9</v>
      </c>
      <c r="B635" s="1" t="s">
        <v>697</v>
      </c>
    </row>
    <row r="636" spans="1:60" x14ac:dyDescent="0.25">
      <c r="A636" s="1" t="s">
        <v>9</v>
      </c>
      <c r="B636" s="1" t="s">
        <v>698</v>
      </c>
    </row>
    <row r="637" spans="1:60" x14ac:dyDescent="0.25">
      <c r="A637" s="1" t="s">
        <v>9</v>
      </c>
      <c r="B637" s="1" t="s">
        <v>699</v>
      </c>
    </row>
    <row r="638" spans="1:60" x14ac:dyDescent="0.25">
      <c r="A638" s="1">
        <v>224</v>
      </c>
      <c r="B638" s="1" t="s">
        <v>700</v>
      </c>
      <c r="C638" s="1">
        <v>18704.499999899417</v>
      </c>
      <c r="D638" s="1">
        <v>1</v>
      </c>
      <c r="E638">
        <f>(R638-S638*(1000-T638)/(1000-U638))*AO638</f>
        <v>-1.9065200759662189</v>
      </c>
      <c r="F638">
        <f>IF(AZ638&lt;&gt;0,1/(1/AZ638-1/N638),0)</f>
        <v>-5.4117309265462224E-2</v>
      </c>
      <c r="G638">
        <f>((BC638-AP638/2)*S638-E638)/(BC638+AP638/2)</f>
        <v>352.98740141504214</v>
      </c>
      <c r="H638">
        <f>AP638*1000</f>
        <v>-0.4216311089674793</v>
      </c>
      <c r="I638">
        <f>(AU638-BA638)</f>
        <v>0.75278837462336901</v>
      </c>
      <c r="J638">
        <f>(P638+AT638*D638)</f>
        <v>27.643647952410785</v>
      </c>
      <c r="K638" s="1">
        <v>8.7399997711181641</v>
      </c>
      <c r="L638">
        <f>(K638*AI638+AJ638)</f>
        <v>2</v>
      </c>
      <c r="M638" s="1">
        <v>0.5</v>
      </c>
      <c r="N638">
        <f>L638*(M638+1)*(M638+1)/(M638*M638+1)</f>
        <v>3.6</v>
      </c>
      <c r="O638" s="1">
        <v>27.328702926635742</v>
      </c>
      <c r="P638" s="1">
        <v>27.505178451538086</v>
      </c>
      <c r="Q638" s="1">
        <v>27.04865837097168</v>
      </c>
      <c r="R638" s="1">
        <v>410.314453125</v>
      </c>
      <c r="S638" s="1">
        <v>413.34384155273438</v>
      </c>
      <c r="T638" s="1">
        <v>29.815282821655273</v>
      </c>
      <c r="U638" s="1">
        <v>29.219375610351563</v>
      </c>
      <c r="V638" s="1">
        <v>82.88751220703125</v>
      </c>
      <c r="W638" s="1">
        <v>81.225563049316406</v>
      </c>
      <c r="X638" s="1">
        <v>600.32513427734375</v>
      </c>
      <c r="Y638" s="1">
        <v>0.1148998886346817</v>
      </c>
      <c r="Z638" s="1">
        <v>0.12094725668430328</v>
      </c>
      <c r="AA638" s="1">
        <v>101.43706512451172</v>
      </c>
      <c r="AB638" s="1">
        <v>1.2889595031738281</v>
      </c>
      <c r="AC638" s="1">
        <v>-5.0888285040855408E-2</v>
      </c>
      <c r="AD638" s="1">
        <v>3.5228680819272995E-2</v>
      </c>
      <c r="AE638" s="1">
        <v>9.8110288381576538E-3</v>
      </c>
      <c r="AF638" s="1">
        <v>2.1469645202159882E-2</v>
      </c>
      <c r="AG638" s="1">
        <v>1.1437411420047283E-2</v>
      </c>
      <c r="AH638" s="1">
        <v>0.66666668653488159</v>
      </c>
      <c r="AI638" s="1">
        <v>0</v>
      </c>
      <c r="AJ638" s="1">
        <v>2</v>
      </c>
      <c r="AK638" s="1">
        <v>0</v>
      </c>
      <c r="AL638" s="1">
        <v>1</v>
      </c>
      <c r="AM638" s="1">
        <v>0.18999999761581421</v>
      </c>
      <c r="AN638" s="1">
        <v>111115</v>
      </c>
      <c r="AO638">
        <f>X638*0.000001/(K638*0.0001)</f>
        <v>0.68687088100522953</v>
      </c>
      <c r="AP638">
        <f>(U638-T638)/(1000-U638)*AO638</f>
        <v>-4.216311089674793E-4</v>
      </c>
      <c r="AQ638">
        <f>(P638+273.15)</f>
        <v>300.65517845153806</v>
      </c>
      <c r="AR638">
        <f>(O638+273.15)</f>
        <v>300.47870292663572</v>
      </c>
      <c r="AS638">
        <f>(Y638*AK638+Z638*AL638)*AM638</f>
        <v>2.2979978481656893E-2</v>
      </c>
      <c r="AT638">
        <f>((AS638+0.00000010773*(AR638^4-AQ638^4))-AP638*44100)/(L638*0.92*2*29.3+0.00000043092*AQ638^3)</f>
        <v>0.13846950087269935</v>
      </c>
      <c r="AU638">
        <f>0.61365*EXP(17.502*J638/(240.97+J638))</f>
        <v>3.7167160813081699</v>
      </c>
      <c r="AV638">
        <f>AU638*1000/AA638</f>
        <v>36.640611365736817</v>
      </c>
      <c r="AW638">
        <f>(AV638-U638)</f>
        <v>7.4212357553852542</v>
      </c>
      <c r="AX638">
        <f>IF(D638,P638,(O638+P638)/2)</f>
        <v>27.505178451538086</v>
      </c>
      <c r="AY638">
        <f>0.61365*EXP(17.502*AX638/(240.97+AX638))</f>
        <v>3.6867400105391392</v>
      </c>
      <c r="AZ638">
        <f>IF(AW638&lt;&gt;0,(1000-(AV638+U638)/2)/AW638*AP638,0)</f>
        <v>-5.4943248366545967E-2</v>
      </c>
      <c r="BA638">
        <f>U638*AA638/1000</f>
        <v>2.9639277066848009</v>
      </c>
      <c r="BB638">
        <f>(AY638-BA638)</f>
        <v>0.72281230385433837</v>
      </c>
      <c r="BC638">
        <f>1/(1.6/F638+1.37/N638)</f>
        <v>-3.426435716143543E-2</v>
      </c>
      <c r="BD638">
        <f>G638*AA638*0.001</f>
        <v>35.806006025469792</v>
      </c>
      <c r="BE638">
        <f>G638/S638</f>
        <v>0.85398006678661997</v>
      </c>
      <c r="BF638">
        <f>(1-AP638*AA638/AU638/F638)*100</f>
        <v>78.736549521655022</v>
      </c>
      <c r="BG638">
        <f>(S638-E638/(N638/1.35))</f>
        <v>414.05878658122168</v>
      </c>
      <c r="BH638">
        <f>E638*BF638/100/BG638</f>
        <v>-3.6253985482300011E-3</v>
      </c>
    </row>
    <row r="639" spans="1:60" x14ac:dyDescent="0.25">
      <c r="A639" s="1">
        <v>225</v>
      </c>
      <c r="B639" s="1" t="s">
        <v>701</v>
      </c>
      <c r="C639" s="1">
        <v>18709.999999776483</v>
      </c>
      <c r="D639" s="1">
        <v>1</v>
      </c>
      <c r="E639">
        <f>(R639-S639*(1000-T639)/(1000-U639))*AO639</f>
        <v>-1.9474218299339296</v>
      </c>
      <c r="F639">
        <f>IF(AZ639&lt;&gt;0,1/(1/AZ639-1/N639),0)</f>
        <v>-5.2448829215525516E-2</v>
      </c>
      <c r="G639">
        <f>((BC639-AP639/2)*S639-E639)/(BC639+AP639/2)</f>
        <v>350.03119860899415</v>
      </c>
      <c r="H639">
        <f>AP639*1000</f>
        <v>-0.40719724314325162</v>
      </c>
      <c r="I639">
        <f>(AU639-BA639)</f>
        <v>0.75049626643159861</v>
      </c>
      <c r="J639">
        <f>(P639+AT639*D639)</f>
        <v>27.641429968502894</v>
      </c>
      <c r="K639" s="1">
        <v>8.7399997711181641</v>
      </c>
      <c r="L639">
        <f>(K639*AI639+AJ639)</f>
        <v>2</v>
      </c>
      <c r="M639" s="1">
        <v>0.5</v>
      </c>
      <c r="N639">
        <f>L639*(M639+1)*(M639+1)/(M639*M639+1)</f>
        <v>3.6</v>
      </c>
      <c r="O639" s="1">
        <v>27.33253288269043</v>
      </c>
      <c r="P639" s="1">
        <v>27.508249282836914</v>
      </c>
      <c r="Q639" s="1">
        <v>27.061223983764648</v>
      </c>
      <c r="R639" s="1">
        <v>410.30014038085938</v>
      </c>
      <c r="S639" s="1">
        <v>413.38037109375</v>
      </c>
      <c r="T639" s="1">
        <v>29.812601089477539</v>
      </c>
      <c r="U639" s="1">
        <v>29.237112045288086</v>
      </c>
      <c r="V639" s="1">
        <v>82.864326477050781</v>
      </c>
      <c r="W639" s="1">
        <v>81.257087707519531</v>
      </c>
      <c r="X639" s="1">
        <v>600.33319091796875</v>
      </c>
      <c r="Y639" s="1">
        <v>9.2749126255512238E-2</v>
      </c>
      <c r="Z639" s="1">
        <v>9.7630657255649567E-2</v>
      </c>
      <c r="AA639" s="1">
        <v>101.43744659423828</v>
      </c>
      <c r="AB639" s="1">
        <v>1.2889595031738281</v>
      </c>
      <c r="AC639" s="1">
        <v>-5.0888285040855408E-2</v>
      </c>
      <c r="AD639" s="1">
        <v>3.5228680819272995E-2</v>
      </c>
      <c r="AE639" s="1">
        <v>9.8110288381576538E-3</v>
      </c>
      <c r="AF639" s="1">
        <v>2.1469645202159882E-2</v>
      </c>
      <c r="AG639" s="1">
        <v>1.1437411420047283E-2</v>
      </c>
      <c r="AH639" s="1">
        <v>1</v>
      </c>
      <c r="AI639" s="1">
        <v>0</v>
      </c>
      <c r="AJ639" s="1">
        <v>2</v>
      </c>
      <c r="AK639" s="1">
        <v>0</v>
      </c>
      <c r="AL639" s="1">
        <v>1</v>
      </c>
      <c r="AM639" s="1">
        <v>0.18999999761581421</v>
      </c>
      <c r="AN639" s="1">
        <v>111115</v>
      </c>
      <c r="AO639">
        <f>X639*0.000001/(K639*0.0001)</f>
        <v>0.68688009912975567</v>
      </c>
      <c r="AP639">
        <f>(U639-T639)/(1000-U639)*AO639</f>
        <v>-4.0719724314325161E-4</v>
      </c>
      <c r="AQ639">
        <f>(P639+273.15)</f>
        <v>300.65824928283689</v>
      </c>
      <c r="AR639">
        <f>(O639+273.15)</f>
        <v>300.48253288269041</v>
      </c>
      <c r="AS639">
        <f>(Y639*AK639+Z639*AL639)*AM639</f>
        <v>1.8549824645803792E-2</v>
      </c>
      <c r="AT639">
        <f>((AS639+0.00000010773*(AR639^4-AQ639^4))-AP639*44100)/(L639*0.92*2*29.3+0.00000043092*AQ639^3)</f>
        <v>0.13318068566597968</v>
      </c>
      <c r="AU639">
        <f>0.61365*EXP(17.502*J639/(240.97+J639))</f>
        <v>3.7162342580952696</v>
      </c>
      <c r="AV639">
        <f>AU639*1000/AA639</f>
        <v>36.635723619509506</v>
      </c>
      <c r="AW639">
        <f>(AV639-U639)</f>
        <v>7.3986115742214196</v>
      </c>
      <c r="AX639">
        <f>IF(D639,P639,(O639+P639)/2)</f>
        <v>27.508249282836914</v>
      </c>
      <c r="AY639">
        <f>0.61365*EXP(17.502*AX639/(240.97+AX639))</f>
        <v>3.6874024937825709</v>
      </c>
      <c r="AZ639">
        <f>IF(AW639&lt;&gt;0,(1000-(AV639+U639)/2)/AW639*AP639,0)</f>
        <v>-5.3224259802329733E-2</v>
      </c>
      <c r="BA639">
        <f>U639*AA639/1000</f>
        <v>2.965737991663671</v>
      </c>
      <c r="BB639">
        <f>(AY639-BA639)</f>
        <v>0.72166450211889988</v>
      </c>
      <c r="BC639">
        <f>1/(1.6/F639+1.37/N639)</f>
        <v>-3.3194614716131665E-2</v>
      </c>
      <c r="BD639">
        <f>G639*AA639*0.001</f>
        <v>35.506271015217052</v>
      </c>
      <c r="BE639">
        <f>G639/S639</f>
        <v>0.84675331265211673</v>
      </c>
      <c r="BF639">
        <f>(1-AP639*AA639/AU639/F639)*100</f>
        <v>78.808375164499182</v>
      </c>
      <c r="BG639">
        <f>(S639-E639/(N639/1.35))</f>
        <v>414.11065427997522</v>
      </c>
      <c r="BH639">
        <f>E639*BF639/100/BG639</f>
        <v>-3.7060903550964258E-3</v>
      </c>
    </row>
    <row r="640" spans="1:60" x14ac:dyDescent="0.25">
      <c r="A640" s="1">
        <v>226</v>
      </c>
      <c r="B640" s="1" t="s">
        <v>702</v>
      </c>
      <c r="C640" s="1">
        <v>18714.999999664724</v>
      </c>
      <c r="D640" s="1">
        <v>1</v>
      </c>
      <c r="E640">
        <f>(R640-S640*(1000-T640)/(1000-U640))*AO640</f>
        <v>-2.0601308650087971</v>
      </c>
      <c r="F640">
        <f>IF(AZ640&lt;&gt;0,1/(1/AZ640-1/N640),0)</f>
        <v>-5.1127676216032647E-2</v>
      </c>
      <c r="G640">
        <f>((BC640-AP640/2)*S640-E640)/(BC640+AP640/2)</f>
        <v>345.06658609383976</v>
      </c>
      <c r="H640">
        <f>AP640*1000</f>
        <v>-0.39557671532715333</v>
      </c>
      <c r="I640">
        <f>(AU640-BA640)</f>
        <v>0.74819476707283661</v>
      </c>
      <c r="J640">
        <f>(P640+AT640*D640)</f>
        <v>27.636794210604748</v>
      </c>
      <c r="K640" s="1">
        <v>8.7399997711181641</v>
      </c>
      <c r="L640">
        <f>(K640*AI640+AJ640)</f>
        <v>2</v>
      </c>
      <c r="M640" s="1">
        <v>0.5</v>
      </c>
      <c r="N640">
        <f>L640*(M640+1)*(M640+1)/(M640*M640+1)</f>
        <v>3.6</v>
      </c>
      <c r="O640" s="1">
        <v>27.335216522216797</v>
      </c>
      <c r="P640" s="1">
        <v>27.507583618164063</v>
      </c>
      <c r="Q640" s="1">
        <v>27.057493209838867</v>
      </c>
      <c r="R640" s="1">
        <v>410.15289306640625</v>
      </c>
      <c r="S640" s="1">
        <v>413.39022827148438</v>
      </c>
      <c r="T640" s="1">
        <v>29.808971405029297</v>
      </c>
      <c r="U640" s="1">
        <v>29.249912261962891</v>
      </c>
      <c r="V640" s="1">
        <v>82.842025756835938</v>
      </c>
      <c r="W640" s="1">
        <v>81.279777526855469</v>
      </c>
      <c r="X640" s="1">
        <v>600.33245849609375</v>
      </c>
      <c r="Y640" s="1">
        <v>8.6332924664020538E-2</v>
      </c>
      <c r="Z640" s="1">
        <v>9.0876758098602295E-2</v>
      </c>
      <c r="AA640" s="1">
        <v>101.43731689453125</v>
      </c>
      <c r="AB640" s="1">
        <v>1.2889595031738281</v>
      </c>
      <c r="AC640" s="1">
        <v>-5.0888285040855408E-2</v>
      </c>
      <c r="AD640" s="1">
        <v>3.5228680819272995E-2</v>
      </c>
      <c r="AE640" s="1">
        <v>9.8110288381576538E-3</v>
      </c>
      <c r="AF640" s="1">
        <v>2.1469645202159882E-2</v>
      </c>
      <c r="AG640" s="1">
        <v>1.1437411420047283E-2</v>
      </c>
      <c r="AH640" s="1">
        <v>1</v>
      </c>
      <c r="AI640" s="1">
        <v>0</v>
      </c>
      <c r="AJ640" s="1">
        <v>2</v>
      </c>
      <c r="AK640" s="1">
        <v>0</v>
      </c>
      <c r="AL640" s="1">
        <v>1</v>
      </c>
      <c r="AM640" s="1">
        <v>0.18999999761581421</v>
      </c>
      <c r="AN640" s="1">
        <v>111115</v>
      </c>
      <c r="AO640">
        <f>X640*0.000001/(K640*0.0001)</f>
        <v>0.68687926111843511</v>
      </c>
      <c r="AP640">
        <f>(U640-T640)/(1000-U640)*AO640</f>
        <v>-3.9557671532715333E-4</v>
      </c>
      <c r="AQ640">
        <f>(P640+273.15)</f>
        <v>300.65758361816404</v>
      </c>
      <c r="AR640">
        <f>(O640+273.15)</f>
        <v>300.48521652221677</v>
      </c>
      <c r="AS640">
        <f>(Y640*AK640+Z640*AL640)*AM640</f>
        <v>1.7266583822067361E-2</v>
      </c>
      <c r="AT640">
        <f>((AS640+0.00000010773*(AR640^4-AQ640^4))-AP640*44100)/(L640*0.92*2*29.3+0.00000043092*AQ640^3)</f>
        <v>0.12921059244068567</v>
      </c>
      <c r="AU640">
        <f>0.61365*EXP(17.502*J640/(240.97+J640))</f>
        <v>3.7152273863268017</v>
      </c>
      <c r="AV640">
        <f>AU640*1000/AA640</f>
        <v>36.625844413744538</v>
      </c>
      <c r="AW640">
        <f>(AV640-U640)</f>
        <v>7.3759321517816474</v>
      </c>
      <c r="AX640">
        <f>IF(D640,P640,(O640+P640)/2)</f>
        <v>27.507583618164063</v>
      </c>
      <c r="AY640">
        <f>0.61365*EXP(17.502*AX640/(240.97+AX640))</f>
        <v>3.6872588783480635</v>
      </c>
      <c r="AZ640">
        <f>IF(AW640&lt;&gt;0,(1000-(AV640+U640)/2)/AW640*AP640,0)</f>
        <v>-5.1864259287148676E-2</v>
      </c>
      <c r="BA640">
        <f>U640*AA640/1000</f>
        <v>2.9670326192539651</v>
      </c>
      <c r="BB640">
        <f>(AY640-BA640)</f>
        <v>0.72022625909409843</v>
      </c>
      <c r="BC640">
        <f>1/(1.6/F640+1.37/N640)</f>
        <v>-3.2348170007307081E-2</v>
      </c>
      <c r="BD640">
        <f>G640*AA640*0.001</f>
        <v>35.002628643314871</v>
      </c>
      <c r="BE640">
        <f>G640/S640</f>
        <v>0.83472361583550869</v>
      </c>
      <c r="BF640">
        <f>(1-AP640*AA640/AU640/F640)*100</f>
        <v>78.875471729187467</v>
      </c>
      <c r="BG640">
        <f>(S640-E640/(N640/1.35))</f>
        <v>414.16277734586265</v>
      </c>
      <c r="BH640">
        <f>E640*BF640/100/BG640</f>
        <v>-3.9234282434254392E-3</v>
      </c>
    </row>
    <row r="641" spans="1:60" x14ac:dyDescent="0.25">
      <c r="A641" s="1">
        <v>227</v>
      </c>
      <c r="B641" s="1" t="s">
        <v>703</v>
      </c>
      <c r="C641" s="1">
        <v>18719.999999552965</v>
      </c>
      <c r="D641" s="1">
        <v>1</v>
      </c>
      <c r="E641">
        <f>(R641-S641*(1000-T641)/(1000-U641))*AO641</f>
        <v>-2.1708930358097187</v>
      </c>
      <c r="F641">
        <f>IF(AZ641&lt;&gt;0,1/(1/AZ641-1/N641),0)</f>
        <v>-5.0251033803638011E-2</v>
      </c>
      <c r="G641">
        <f>((BC641-AP641/2)*S641-E641)/(BC641+AP641/2)</f>
        <v>340.44322800910078</v>
      </c>
      <c r="H641">
        <f>AP641*1000</f>
        <v>-0.38783151833812374</v>
      </c>
      <c r="I641">
        <f>(AU641-BA641)</f>
        <v>0.74652726224816268</v>
      </c>
      <c r="J641">
        <f>(P641+AT641*D641)</f>
        <v>27.632847397692622</v>
      </c>
      <c r="K641" s="1">
        <v>8.7399997711181641</v>
      </c>
      <c r="L641">
        <f>(K641*AI641+AJ641)</f>
        <v>2</v>
      </c>
      <c r="M641" s="1">
        <v>0.5</v>
      </c>
      <c r="N641">
        <f>L641*(M641+1)*(M641+1)/(M641*M641+1)</f>
        <v>3.6</v>
      </c>
      <c r="O641" s="1">
        <v>27.334070205688477</v>
      </c>
      <c r="P641" s="1">
        <v>27.506465911865234</v>
      </c>
      <c r="Q641" s="1">
        <v>27.035724639892578</v>
      </c>
      <c r="R641" s="1">
        <v>409.94302368164063</v>
      </c>
      <c r="S641" s="1">
        <v>413.33706665039063</v>
      </c>
      <c r="T641" s="1">
        <v>29.806020736694336</v>
      </c>
      <c r="U641" s="1">
        <v>29.257888793945313</v>
      </c>
      <c r="V641" s="1">
        <v>82.835197448730469</v>
      </c>
      <c r="W641" s="1">
        <v>81.304916381835938</v>
      </c>
      <c r="X641" s="1">
        <v>600.30682373046875</v>
      </c>
      <c r="Y641" s="1">
        <v>0.10473265498876572</v>
      </c>
      <c r="Z641" s="1">
        <v>0.11024490743875504</v>
      </c>
      <c r="AA641" s="1">
        <v>101.43736267089844</v>
      </c>
      <c r="AB641" s="1">
        <v>1.2889595031738281</v>
      </c>
      <c r="AC641" s="1">
        <v>-5.0888285040855408E-2</v>
      </c>
      <c r="AD641" s="1">
        <v>3.5228680819272995E-2</v>
      </c>
      <c r="AE641" s="1">
        <v>9.8110288381576538E-3</v>
      </c>
      <c r="AF641" s="1">
        <v>2.1469645202159882E-2</v>
      </c>
      <c r="AG641" s="1">
        <v>1.1437411420047283E-2</v>
      </c>
      <c r="AH641" s="1">
        <v>1</v>
      </c>
      <c r="AI641" s="1">
        <v>0</v>
      </c>
      <c r="AJ641" s="1">
        <v>2</v>
      </c>
      <c r="AK641" s="1">
        <v>0</v>
      </c>
      <c r="AL641" s="1">
        <v>1</v>
      </c>
      <c r="AM641" s="1">
        <v>0.18999999761581421</v>
      </c>
      <c r="AN641" s="1">
        <v>111115</v>
      </c>
      <c r="AO641">
        <f>X641*0.000001/(K641*0.0001)</f>
        <v>0.68684993072221512</v>
      </c>
      <c r="AP641">
        <f>(U641-T641)/(1000-U641)*AO641</f>
        <v>-3.8783151833812372E-4</v>
      </c>
      <c r="AQ641">
        <f>(P641+273.15)</f>
        <v>300.65646591186521</v>
      </c>
      <c r="AR641">
        <f>(O641+273.15)</f>
        <v>300.48407020568845</v>
      </c>
      <c r="AS641">
        <f>(Y641*AK641+Z641*AL641)*AM641</f>
        <v>2.0946532150519115E-2</v>
      </c>
      <c r="AT641">
        <f>((AS641+0.00000010773*(AR641^4-AQ641^4))-AP641*44100)/(L641*0.92*2*29.3+0.00000043092*AQ641^3)</f>
        <v>0.12638148582738803</v>
      </c>
      <c r="AU641">
        <f>0.61365*EXP(17.502*J641/(240.97+J641))</f>
        <v>3.7143703388244087</v>
      </c>
      <c r="AV641">
        <f>AU641*1000/AA641</f>
        <v>36.617378853541823</v>
      </c>
      <c r="AW641">
        <f>(AV641-U641)</f>
        <v>7.35949005959651</v>
      </c>
      <c r="AX641">
        <f>IF(D641,P641,(O641+P641)/2)</f>
        <v>27.506465911865234</v>
      </c>
      <c r="AY641">
        <f>0.61365*EXP(17.502*AX641/(240.97+AX641))</f>
        <v>3.68701774707894</v>
      </c>
      <c r="AZ641">
        <f>IF(AW641&lt;&gt;0,(1000-(AV641+U641)/2)/AW641*AP641,0)</f>
        <v>-5.0962398585311618E-2</v>
      </c>
      <c r="BA641">
        <f>U641*AA641/1000</f>
        <v>2.967843076576246</v>
      </c>
      <c r="BB641">
        <f>(AY641-BA641)</f>
        <v>0.71917467050269401</v>
      </c>
      <c r="BC641">
        <f>1/(1.6/F641+1.37/N641)</f>
        <v>-3.1786814319075006E-2</v>
      </c>
      <c r="BD641">
        <f>G641*AA641*0.001</f>
        <v>34.533663188410522</v>
      </c>
      <c r="BE641">
        <f>G641/S641</f>
        <v>0.82364553164319754</v>
      </c>
      <c r="BF641">
        <f>(1-AP641*AA641/AU641/F641)*100</f>
        <v>78.922900475119377</v>
      </c>
      <c r="BG641">
        <f>(S641-E641/(N641/1.35))</f>
        <v>414.15115153881925</v>
      </c>
      <c r="BH641">
        <f>E641*BF641/100/BG641</f>
        <v>-4.1369720782070745E-3</v>
      </c>
    </row>
    <row r="642" spans="1:60" x14ac:dyDescent="0.25">
      <c r="A642" s="1">
        <v>228</v>
      </c>
      <c r="B642" s="1" t="s">
        <v>704</v>
      </c>
      <c r="C642" s="1">
        <v>18725.499999430031</v>
      </c>
      <c r="D642" s="1">
        <v>1</v>
      </c>
      <c r="E642">
        <f>(R642-S642*(1000-T642)/(1000-U642))*AO642</f>
        <v>-2.1470419066702586</v>
      </c>
      <c r="F642">
        <f>IF(AZ642&lt;&gt;0,1/(1/AZ642-1/N642),0)</f>
        <v>-4.9495548191444368E-2</v>
      </c>
      <c r="G642">
        <f>((BC642-AP642/2)*S642-E642)/(BC642+AP642/2)</f>
        <v>340.09513365888023</v>
      </c>
      <c r="H642">
        <f>AP642*1000</f>
        <v>-0.38081645298359335</v>
      </c>
      <c r="I642">
        <f>(AU642-BA642)</f>
        <v>0.74437459526799588</v>
      </c>
      <c r="J642">
        <f>(P642+AT642*D642)</f>
        <v>27.626491836095212</v>
      </c>
      <c r="K642" s="1">
        <v>8.7399997711181641</v>
      </c>
      <c r="L642">
        <f>(K642*AI642+AJ642)</f>
        <v>2</v>
      </c>
      <c r="M642" s="1">
        <v>0.5</v>
      </c>
      <c r="N642">
        <f>L642*(M642+1)*(M642+1)/(M642*M642+1)</f>
        <v>3.6</v>
      </c>
      <c r="O642" s="1">
        <v>27.328496932983398</v>
      </c>
      <c r="P642" s="1">
        <v>27.502872467041016</v>
      </c>
      <c r="Q642" s="1">
        <v>27.026212692260742</v>
      </c>
      <c r="R642" s="1">
        <v>409.91104125976563</v>
      </c>
      <c r="S642" s="1">
        <v>413.26611328125</v>
      </c>
      <c r="T642" s="1">
        <v>29.803682327270508</v>
      </c>
      <c r="U642" s="1">
        <v>29.265466690063477</v>
      </c>
      <c r="V642" s="1">
        <v>82.852058410644531</v>
      </c>
      <c r="W642" s="1">
        <v>81.350227355957031</v>
      </c>
      <c r="X642" s="1">
        <v>600.3040771484375</v>
      </c>
      <c r="Y642" s="1">
        <v>0.11580783128738403</v>
      </c>
      <c r="Z642" s="1">
        <v>0.12190297991037369</v>
      </c>
      <c r="AA642" s="1">
        <v>101.43750762939453</v>
      </c>
      <c r="AB642" s="1">
        <v>1.2889595031738281</v>
      </c>
      <c r="AC642" s="1">
        <v>-5.0888285040855408E-2</v>
      </c>
      <c r="AD642" s="1">
        <v>3.5228680819272995E-2</v>
      </c>
      <c r="AE642" s="1">
        <v>9.8110288381576538E-3</v>
      </c>
      <c r="AF642" s="1">
        <v>2.1469645202159882E-2</v>
      </c>
      <c r="AG642" s="1">
        <v>1.1437411420047283E-2</v>
      </c>
      <c r="AH642" s="1">
        <v>1</v>
      </c>
      <c r="AI642" s="1">
        <v>0</v>
      </c>
      <c r="AJ642" s="1">
        <v>2</v>
      </c>
      <c r="AK642" s="1">
        <v>0</v>
      </c>
      <c r="AL642" s="1">
        <v>1</v>
      </c>
      <c r="AM642" s="1">
        <v>0.18999999761581421</v>
      </c>
      <c r="AN642" s="1">
        <v>111115</v>
      </c>
      <c r="AO642">
        <f>X642*0.000001/(K642*0.0001)</f>
        <v>0.68684678817976297</v>
      </c>
      <c r="AP642">
        <f>(U642-T642)/(1000-U642)*AO642</f>
        <v>-3.8081645298359336E-4</v>
      </c>
      <c r="AQ642">
        <f>(P642+273.15)</f>
        <v>300.65287246704099</v>
      </c>
      <c r="AR642">
        <f>(O642+273.15)</f>
        <v>300.47849693298338</v>
      </c>
      <c r="AS642">
        <f>(Y642*AK642+Z642*AL642)*AM642</f>
        <v>2.3161565892331648E-2</v>
      </c>
      <c r="AT642">
        <f>((AS642+0.00000010773*(AR642^4-AQ642^4))-AP642*44100)/(L642*0.92*2*29.3+0.00000043092*AQ642^3)</f>
        <v>0.12361936905419763</v>
      </c>
      <c r="AU642">
        <f>0.61365*EXP(17.502*J642/(240.97+J642))</f>
        <v>3.7129905959191012</v>
      </c>
      <c r="AV642">
        <f>AU642*1000/AA642</f>
        <v>36.603724625063165</v>
      </c>
      <c r="AW642">
        <f>(AV642-U642)</f>
        <v>7.3382579349996888</v>
      </c>
      <c r="AX642">
        <f>IF(D642,P642,(O642+P642)/2)</f>
        <v>27.502872467041016</v>
      </c>
      <c r="AY642">
        <f>0.61365*EXP(17.502*AX642/(240.97+AX642))</f>
        <v>3.6862425991735446</v>
      </c>
      <c r="AZ642">
        <f>IF(AW642&lt;&gt;0,(1000-(AV642+U642)/2)/AW642*AP642,0)</f>
        <v>-5.0185537268777794E-2</v>
      </c>
      <c r="BA642">
        <f>U642*AA642/1000</f>
        <v>2.9686160006511053</v>
      </c>
      <c r="BB642">
        <f>(AY642-BA642)</f>
        <v>0.71762659852243926</v>
      </c>
      <c r="BC642">
        <f>1/(1.6/F642+1.37/N642)</f>
        <v>-3.1303231109229689E-2</v>
      </c>
      <c r="BD642">
        <f>G642*AA642*0.001</f>
        <v>34.498402715242612</v>
      </c>
      <c r="BE642">
        <f>G642/S642</f>
        <v>0.82294464203365991</v>
      </c>
      <c r="BF642">
        <f>(1-AP642*AA642/AU642/F642)*100</f>
        <v>78.980407827300056</v>
      </c>
      <c r="BG642">
        <f>(S642-E642/(N642/1.35))</f>
        <v>414.07125399625136</v>
      </c>
      <c r="BH642">
        <f>E642*BF642/100/BG642</f>
        <v>-4.0952914208494196E-3</v>
      </c>
    </row>
    <row r="643" spans="1:60" x14ac:dyDescent="0.25">
      <c r="A643" s="1" t="s">
        <v>9</v>
      </c>
      <c r="B643" s="1" t="s">
        <v>705</v>
      </c>
    </row>
    <row r="644" spans="1:60" x14ac:dyDescent="0.25">
      <c r="A644" s="1" t="s">
        <v>9</v>
      </c>
      <c r="B644" s="1" t="s">
        <v>706</v>
      </c>
    </row>
    <row r="645" spans="1:60" x14ac:dyDescent="0.25">
      <c r="A645" s="1" t="s">
        <v>9</v>
      </c>
      <c r="B645" s="1" t="s">
        <v>707</v>
      </c>
    </row>
    <row r="646" spans="1:60" x14ac:dyDescent="0.25">
      <c r="A646" s="1" t="s">
        <v>9</v>
      </c>
      <c r="B646" s="1" t="s">
        <v>708</v>
      </c>
    </row>
    <row r="647" spans="1:60" x14ac:dyDescent="0.25">
      <c r="A647" s="1" t="s">
        <v>9</v>
      </c>
      <c r="B647" s="1" t="s">
        <v>709</v>
      </c>
    </row>
    <row r="648" spans="1:60" x14ac:dyDescent="0.25">
      <c r="A648" s="1" t="s">
        <v>9</v>
      </c>
      <c r="B648" s="1" t="s">
        <v>710</v>
      </c>
    </row>
    <row r="649" spans="1:60" x14ac:dyDescent="0.25">
      <c r="A649" s="1" t="s">
        <v>9</v>
      </c>
      <c r="B649" s="1" t="s">
        <v>711</v>
      </c>
    </row>
    <row r="650" spans="1:60" x14ac:dyDescent="0.25">
      <c r="A650" s="1" t="s">
        <v>9</v>
      </c>
      <c r="B650" s="1" t="s">
        <v>712</v>
      </c>
    </row>
    <row r="651" spans="1:60" x14ac:dyDescent="0.25">
      <c r="A651" s="1" t="s">
        <v>9</v>
      </c>
      <c r="B651" s="1" t="s">
        <v>713</v>
      </c>
    </row>
    <row r="652" spans="1:60" x14ac:dyDescent="0.25">
      <c r="A652" s="1">
        <v>229</v>
      </c>
      <c r="B652" s="1" t="s">
        <v>714</v>
      </c>
      <c r="C652" s="1">
        <v>19053.499999899417</v>
      </c>
      <c r="D652" s="1">
        <v>1</v>
      </c>
      <c r="E652">
        <f>(R652-S652*(1000-T652)/(1000-U652))*AO652</f>
        <v>-1.7710861577272485</v>
      </c>
      <c r="F652">
        <f>IF(AZ652&lt;&gt;0,1/(1/AZ652-1/N652),0)</f>
        <v>-3.5670732859874335E-2</v>
      </c>
      <c r="G652">
        <f>((BC652-AP652/2)*S652-E652)/(BC652+AP652/2)</f>
        <v>329.8808711065617</v>
      </c>
      <c r="H652">
        <f>AP652*1000</f>
        <v>-0.27350909228774023</v>
      </c>
      <c r="I652">
        <f>(AU652-BA652)</f>
        <v>0.74467973077799154</v>
      </c>
      <c r="J652">
        <f>(P652+AT652*D652)</f>
        <v>27.654352728842898</v>
      </c>
      <c r="K652" s="1">
        <v>10.329999923706055</v>
      </c>
      <c r="L652">
        <f>(K652*AI652+AJ652)</f>
        <v>2</v>
      </c>
      <c r="M652" s="1">
        <v>0.5</v>
      </c>
      <c r="N652">
        <f>L652*(M652+1)*(M652+1)/(M652*M652+1)</f>
        <v>3.6</v>
      </c>
      <c r="O652" s="1">
        <v>27.345495223999023</v>
      </c>
      <c r="P652" s="1">
        <v>27.575803756713867</v>
      </c>
      <c r="Q652" s="1">
        <v>27.048917770385742</v>
      </c>
      <c r="R652" s="1">
        <v>409.92575073242188</v>
      </c>
      <c r="S652" s="1">
        <v>413.16766357421875</v>
      </c>
      <c r="T652" s="1">
        <v>29.778535842895508</v>
      </c>
      <c r="U652" s="1">
        <v>29.321714401245117</v>
      </c>
      <c r="V652" s="1">
        <v>82.699966430664063</v>
      </c>
      <c r="W652" s="1">
        <v>81.433494567871094</v>
      </c>
      <c r="X652" s="1">
        <v>600.34503173828125</v>
      </c>
      <c r="Y652" s="1">
        <v>0.12133487313985825</v>
      </c>
      <c r="Z652" s="1">
        <v>0.12772092223167419</v>
      </c>
      <c r="AA652" s="1">
        <v>101.43890380859375</v>
      </c>
      <c r="AB652" s="1">
        <v>1.3736366033554077</v>
      </c>
      <c r="AC652" s="1">
        <v>-1.7645295709371567E-2</v>
      </c>
      <c r="AD652" s="1">
        <v>2.1106811240315437E-2</v>
      </c>
      <c r="AE652" s="1">
        <v>5.432558711618185E-3</v>
      </c>
      <c r="AF652" s="1">
        <v>1.378600113093853E-2</v>
      </c>
      <c r="AG652" s="1">
        <v>5.7761799544095993E-3</v>
      </c>
      <c r="AH652" s="1">
        <v>0.66666668653488159</v>
      </c>
      <c r="AI652" s="1">
        <v>0</v>
      </c>
      <c r="AJ652" s="1">
        <v>2</v>
      </c>
      <c r="AK652" s="1">
        <v>0</v>
      </c>
      <c r="AL652" s="1">
        <v>1</v>
      </c>
      <c r="AM652" s="1">
        <v>0.18999999761581421</v>
      </c>
      <c r="AN652" s="1">
        <v>111115</v>
      </c>
      <c r="AO652">
        <f>X652*0.000001/(K652*0.0001)</f>
        <v>0.5811665403409777</v>
      </c>
      <c r="AP652">
        <f>(U652-T652)/(1000-U652)*AO652</f>
        <v>-2.7350909228774023E-4</v>
      </c>
      <c r="AQ652">
        <f>(P652+273.15)</f>
        <v>300.72580375671384</v>
      </c>
      <c r="AR652">
        <f>(O652+273.15)</f>
        <v>300.495495223999</v>
      </c>
      <c r="AS652">
        <f>(Y652*AK652+Z652*AL652)*AM652</f>
        <v>2.4266974919507689E-2</v>
      </c>
      <c r="AT652">
        <f>((AS652+0.00000010773*(AR652^4-AQ652^4))-AP652*44100)/(L652*0.92*2*29.3+0.00000043092*AQ652^3)</f>
        <v>7.8548972129030795E-2</v>
      </c>
      <c r="AU652">
        <f>0.61365*EXP(17.502*J652/(240.97+J652))</f>
        <v>3.719042297428953</v>
      </c>
      <c r="AV652">
        <f>AU652*1000/AA652</f>
        <v>36.662879406173964</v>
      </c>
      <c r="AW652">
        <f>(AV652-U652)</f>
        <v>7.3411650049288468</v>
      </c>
      <c r="AX652">
        <f>IF(D652,P652,(O652+P652)/2)</f>
        <v>27.575803756713867</v>
      </c>
      <c r="AY652">
        <f>0.61365*EXP(17.502*AX652/(240.97+AX652))</f>
        <v>3.7020026065648932</v>
      </c>
      <c r="AZ652">
        <f>IF(AW652&lt;&gt;0,(1000-(AV652+U652)/2)/AW652*AP652,0)</f>
        <v>-3.6027714801607637E-2</v>
      </c>
      <c r="BA652">
        <f>U652*AA652/1000</f>
        <v>2.9743625666509614</v>
      </c>
      <c r="BB652">
        <f>(AY652-BA652)</f>
        <v>0.72764003991393178</v>
      </c>
      <c r="BC652">
        <f>1/(1.6/F652+1.37/N652)</f>
        <v>-2.2484974716460781E-2</v>
      </c>
      <c r="BD652">
        <f>G652*AA652*0.001</f>
        <v>33.462753952473626</v>
      </c>
      <c r="BE652">
        <f>G652/S652</f>
        <v>0.79841889912883768</v>
      </c>
      <c r="BF652">
        <f>(1-AP652*AA652/AU652/F652)*100</f>
        <v>79.086189631861416</v>
      </c>
      <c r="BG652">
        <f>(S652-E652/(N652/1.35))</f>
        <v>413.83182088336645</v>
      </c>
      <c r="BH652">
        <f>E652*BF652/100/BG652</f>
        <v>-3.3846709860394864E-3</v>
      </c>
    </row>
    <row r="653" spans="1:60" x14ac:dyDescent="0.25">
      <c r="A653" s="1">
        <v>230</v>
      </c>
      <c r="B653" s="1" t="s">
        <v>715</v>
      </c>
      <c r="C653" s="1">
        <v>19058.499999787658</v>
      </c>
      <c r="D653" s="1">
        <v>1</v>
      </c>
      <c r="E653">
        <f>(R653-S653*(1000-T653)/(1000-U653))*AO653</f>
        <v>-1.7199384952468983</v>
      </c>
      <c r="F653">
        <f>IF(AZ653&lt;&gt;0,1/(1/AZ653-1/N653),0)</f>
        <v>-3.5238797600040492E-2</v>
      </c>
      <c r="G653">
        <f>((BC653-AP653/2)*S653-E653)/(BC653+AP653/2)</f>
        <v>331.22521084732222</v>
      </c>
      <c r="H653">
        <f>AP653*1000</f>
        <v>-0.26967835290200681</v>
      </c>
      <c r="I653">
        <f>(AU653-BA653)</f>
        <v>0.74334065390802495</v>
      </c>
      <c r="J653">
        <f>(P653+AT653*D653)</f>
        <v>27.650516617564907</v>
      </c>
      <c r="K653" s="1">
        <v>10.329999923706055</v>
      </c>
      <c r="L653">
        <f>(K653*AI653+AJ653)</f>
        <v>2</v>
      </c>
      <c r="M653" s="1">
        <v>0.5</v>
      </c>
      <c r="N653">
        <f>L653*(M653+1)*(M653+1)/(M653*M653+1)</f>
        <v>3.6</v>
      </c>
      <c r="O653" s="1">
        <v>27.346708297729492</v>
      </c>
      <c r="P653" s="1">
        <v>27.572990417480469</v>
      </c>
      <c r="Q653" s="1">
        <v>27.055635452270508</v>
      </c>
      <c r="R653" s="1">
        <v>410.03173828125</v>
      </c>
      <c r="S653" s="1">
        <v>413.18292236328125</v>
      </c>
      <c r="T653" s="1">
        <v>29.777133941650391</v>
      </c>
      <c r="U653" s="1">
        <v>29.326713562011719</v>
      </c>
      <c r="V653" s="1">
        <v>82.696662902832031</v>
      </c>
      <c r="W653" s="1">
        <v>81.441879272460938</v>
      </c>
      <c r="X653" s="1">
        <v>600.34576416015625</v>
      </c>
      <c r="Y653" s="1">
        <v>0.11878424137830734</v>
      </c>
      <c r="Z653" s="1">
        <v>0.12503604590892792</v>
      </c>
      <c r="AA653" s="1">
        <v>101.4388427734375</v>
      </c>
      <c r="AB653" s="1">
        <v>1.3736366033554077</v>
      </c>
      <c r="AC653" s="1">
        <v>-1.7645295709371567E-2</v>
      </c>
      <c r="AD653" s="1">
        <v>2.1106811240315437E-2</v>
      </c>
      <c r="AE653" s="1">
        <v>5.432558711618185E-3</v>
      </c>
      <c r="AF653" s="1">
        <v>1.378600113093853E-2</v>
      </c>
      <c r="AG653" s="1">
        <v>5.7761799544095993E-3</v>
      </c>
      <c r="AH653" s="1">
        <v>1</v>
      </c>
      <c r="AI653" s="1">
        <v>0</v>
      </c>
      <c r="AJ653" s="1">
        <v>2</v>
      </c>
      <c r="AK653" s="1">
        <v>0</v>
      </c>
      <c r="AL653" s="1">
        <v>1</v>
      </c>
      <c r="AM653" s="1">
        <v>0.18999999761581421</v>
      </c>
      <c r="AN653" s="1">
        <v>111115</v>
      </c>
      <c r="AO653">
        <f>X653*0.000001/(K653*0.0001)</f>
        <v>0.58116724936506337</v>
      </c>
      <c r="AP653">
        <f>(U653-T653)/(1000-U653)*AO653</f>
        <v>-2.696783529020068E-4</v>
      </c>
      <c r="AQ653">
        <f>(P653+273.15)</f>
        <v>300.72299041748045</v>
      </c>
      <c r="AR653">
        <f>(O653+273.15)</f>
        <v>300.49670829772947</v>
      </c>
      <c r="AS653">
        <f>(Y653*AK653+Z653*AL653)*AM653</f>
        <v>2.375684842458714E-2</v>
      </c>
      <c r="AT653">
        <f>((AS653+0.00000010773*(AR653^4-AQ653^4))-AP653*44100)/(L653*0.92*2*29.3+0.00000043092*AQ653^3)</f>
        <v>7.7526200084438099E-2</v>
      </c>
      <c r="AU653">
        <f>0.61365*EXP(17.502*J653/(240.97+J653))</f>
        <v>3.718208539986569</v>
      </c>
      <c r="AV653">
        <f>AU653*1000/AA653</f>
        <v>36.654682154558344</v>
      </c>
      <c r="AW653">
        <f>(AV653-U653)</f>
        <v>7.3279685925466254</v>
      </c>
      <c r="AX653">
        <f>IF(D653,P653,(O653+P653)/2)</f>
        <v>27.572990417480469</v>
      </c>
      <c r="AY653">
        <f>0.61365*EXP(17.502*AX653/(240.97+AX653))</f>
        <v>3.7013935725311597</v>
      </c>
      <c r="AZ653">
        <f>IF(AW653&lt;&gt;0,(1000-(AV653+U653)/2)/AW653*AP653,0)</f>
        <v>-3.558714431551209E-2</v>
      </c>
      <c r="BA653">
        <f>U653*AA653/1000</f>
        <v>2.974867886078544</v>
      </c>
      <c r="BB653">
        <f>(AY653-BA653)</f>
        <v>0.72652568645261573</v>
      </c>
      <c r="BC653">
        <f>1/(1.6/F653+1.37/N653)</f>
        <v>-2.2210403892475562E-2</v>
      </c>
      <c r="BD653">
        <f>G653*AA653*0.001</f>
        <v>33.599102085740206</v>
      </c>
      <c r="BE653">
        <f>G653/S653</f>
        <v>0.80164303246807556</v>
      </c>
      <c r="BF653">
        <f>(1-AP653*AA653/AU653/F653)*100</f>
        <v>79.121680088725711</v>
      </c>
      <c r="BG653">
        <f>(S653-E653/(N653/1.35))</f>
        <v>413.82789929899883</v>
      </c>
      <c r="BH653">
        <f>E653*BF653/100/BG653</f>
        <v>-3.2884303746491899E-3</v>
      </c>
    </row>
    <row r="654" spans="1:60" x14ac:dyDescent="0.25">
      <c r="A654" s="1">
        <v>231</v>
      </c>
      <c r="B654" s="1" t="s">
        <v>716</v>
      </c>
      <c r="C654" s="1">
        <v>19063.4999996759</v>
      </c>
      <c r="D654" s="1">
        <v>1</v>
      </c>
      <c r="E654">
        <f>(R654-S654*(1000-T654)/(1000-U654))*AO654</f>
        <v>-1.6785372853003573</v>
      </c>
      <c r="F654">
        <f>IF(AZ654&lt;&gt;0,1/(1/AZ654-1/N654),0)</f>
        <v>-3.4504074771843168E-2</v>
      </c>
      <c r="G654">
        <f>((BC654-AP654/2)*S654-E654)/(BC654+AP654/2)</f>
        <v>331.50625311333215</v>
      </c>
      <c r="H654">
        <f>AP654*1000</f>
        <v>-0.26347330735979291</v>
      </c>
      <c r="I654">
        <f>(AU654-BA654)</f>
        <v>0.74185809359926091</v>
      </c>
      <c r="J654">
        <f>(P654+AT654*D654)</f>
        <v>27.646341865259629</v>
      </c>
      <c r="K654" s="1">
        <v>10.329999923706055</v>
      </c>
      <c r="L654">
        <f>(K654*AI654+AJ654)</f>
        <v>2</v>
      </c>
      <c r="M654" s="1">
        <v>0.5</v>
      </c>
      <c r="N654">
        <f>L654*(M654+1)*(M654+1)/(M654*M654+1)</f>
        <v>3.6</v>
      </c>
      <c r="O654" s="1">
        <v>27.347749710083008</v>
      </c>
      <c r="P654" s="1">
        <v>27.570747375488281</v>
      </c>
      <c r="Q654" s="1">
        <v>27.053377151489258</v>
      </c>
      <c r="R654" s="1">
        <v>410.13995361328125</v>
      </c>
      <c r="S654" s="1">
        <v>413.21551513671875</v>
      </c>
      <c r="T654" s="1">
        <v>29.772344589233398</v>
      </c>
      <c r="U654" s="1">
        <v>29.33228874206543</v>
      </c>
      <c r="V654" s="1">
        <v>82.679405212402344</v>
      </c>
      <c r="W654" s="1">
        <v>81.452339172363281</v>
      </c>
      <c r="X654" s="1">
        <v>600.3433837890625</v>
      </c>
      <c r="Y654" s="1">
        <v>0.1399674117565155</v>
      </c>
      <c r="Z654" s="1">
        <v>0.14733412861824036</v>
      </c>
      <c r="AA654" s="1">
        <v>101.43917846679688</v>
      </c>
      <c r="AB654" s="1">
        <v>1.3736366033554077</v>
      </c>
      <c r="AC654" s="1">
        <v>-1.7645295709371567E-2</v>
      </c>
      <c r="AD654" s="1">
        <v>2.1106811240315437E-2</v>
      </c>
      <c r="AE654" s="1">
        <v>5.432558711618185E-3</v>
      </c>
      <c r="AF654" s="1">
        <v>1.378600113093853E-2</v>
      </c>
      <c r="AG654" s="1">
        <v>5.7761799544095993E-3</v>
      </c>
      <c r="AH654" s="1">
        <v>1</v>
      </c>
      <c r="AI654" s="1">
        <v>0</v>
      </c>
      <c r="AJ654" s="1">
        <v>2</v>
      </c>
      <c r="AK654" s="1">
        <v>0</v>
      </c>
      <c r="AL654" s="1">
        <v>1</v>
      </c>
      <c r="AM654" s="1">
        <v>0.18999999761581421</v>
      </c>
      <c r="AN654" s="1">
        <v>111115</v>
      </c>
      <c r="AO654">
        <f>X654*0.000001/(K654*0.0001)</f>
        <v>0.58116494503678517</v>
      </c>
      <c r="AP654">
        <f>(U654-T654)/(1000-U654)*AO654</f>
        <v>-2.6347330735979291E-4</v>
      </c>
      <c r="AQ654">
        <f>(P654+273.15)</f>
        <v>300.72074737548826</v>
      </c>
      <c r="AR654">
        <f>(O654+273.15)</f>
        <v>300.49774971008299</v>
      </c>
      <c r="AS654">
        <f>(Y654*AK654+Z654*AL654)*AM654</f>
        <v>2.7993484086193732E-2</v>
      </c>
      <c r="AT654">
        <f>((AS654+0.00000010773*(AR654^4-AQ654^4))-AP654*44100)/(L654*0.92*2*29.3+0.00000043092*AQ654^3)</f>
        <v>7.5594489771346404E-2</v>
      </c>
      <c r="AU654">
        <f>0.61365*EXP(17.502*J654/(240.97+J654))</f>
        <v>3.7173013661452528</v>
      </c>
      <c r="AV654">
        <f>AU654*1000/AA654</f>
        <v>36.645617820751596</v>
      </c>
      <c r="AW654">
        <f>(AV654-U654)</f>
        <v>7.3133290786861664</v>
      </c>
      <c r="AX654">
        <f>IF(D654,P654,(O654+P654)/2)</f>
        <v>27.570747375488281</v>
      </c>
      <c r="AY654">
        <f>0.61365*EXP(17.502*AX654/(240.97+AX654))</f>
        <v>3.7009080595692847</v>
      </c>
      <c r="AZ654">
        <f>IF(AW654&lt;&gt;0,(1000-(AV654+U654)/2)/AW654*AP654,0)</f>
        <v>-3.4837978161673784E-2</v>
      </c>
      <c r="BA654">
        <f>U654*AA654/1000</f>
        <v>2.9754432725459918</v>
      </c>
      <c r="BB654">
        <f>(AY654-BA654)</f>
        <v>0.72546478702329287</v>
      </c>
      <c r="BC654">
        <f>1/(1.6/F654+1.37/N654)</f>
        <v>-2.1743488987376811E-2</v>
      </c>
      <c r="BD654">
        <f>G654*AA654*0.001</f>
        <v>33.627721972422435</v>
      </c>
      <c r="BE654">
        <f>G654/S654</f>
        <v>0.80225993693302677</v>
      </c>
      <c r="BF654">
        <f>(1-AP654*AA654/AU654/F654)*100</f>
        <v>79.162568322461695</v>
      </c>
      <c r="BG654">
        <f>(S654-E654/(N654/1.35))</f>
        <v>413.84496661870639</v>
      </c>
      <c r="BH654">
        <f>E654*BF654/100/BG654</f>
        <v>-3.210799532372099E-3</v>
      </c>
    </row>
    <row r="655" spans="1:60" x14ac:dyDescent="0.25">
      <c r="A655" s="1">
        <v>232</v>
      </c>
      <c r="B655" s="1" t="s">
        <v>717</v>
      </c>
      <c r="C655" s="1">
        <v>19068.999999552965</v>
      </c>
      <c r="D655" s="1">
        <v>1</v>
      </c>
      <c r="E655">
        <f>(R655-S655*(1000-T655)/(1000-U655))*AO655</f>
        <v>-1.7324349805612207</v>
      </c>
      <c r="F655">
        <f>IF(AZ655&lt;&gt;0,1/(1/AZ655-1/N655),0)</f>
        <v>-3.3888719970994075E-2</v>
      </c>
      <c r="G655">
        <f>((BC655-AP655/2)*S655-E655)/(BC655+AP655/2)</f>
        <v>327.64288437406373</v>
      </c>
      <c r="H655">
        <f>AP655*1000</f>
        <v>-0.25818836105204712</v>
      </c>
      <c r="I655">
        <f>(AU655-BA655)</f>
        <v>0.74030881213325506</v>
      </c>
      <c r="J655">
        <f>(P655+AT655*D655)</f>
        <v>27.641529749144347</v>
      </c>
      <c r="K655" s="1">
        <v>10.329999923706055</v>
      </c>
      <c r="L655">
        <f>(K655*AI655+AJ655)</f>
        <v>2</v>
      </c>
      <c r="M655" s="1">
        <v>0.5</v>
      </c>
      <c r="N655">
        <f>L655*(M655+1)*(M655+1)/(M655*M655+1)</f>
        <v>3.6</v>
      </c>
      <c r="O655" s="1">
        <v>27.347309112548828</v>
      </c>
      <c r="P655" s="1">
        <v>27.567636489868164</v>
      </c>
      <c r="Q655" s="1">
        <v>27.036983489990234</v>
      </c>
      <c r="R655" s="1">
        <v>410.09231567382813</v>
      </c>
      <c r="S655" s="1">
        <v>413.25701904296875</v>
      </c>
      <c r="T655" s="1">
        <v>29.768457412719727</v>
      </c>
      <c r="U655" s="1">
        <v>29.337211608886719</v>
      </c>
      <c r="V655" s="1">
        <v>82.669097900390625</v>
      </c>
      <c r="W655" s="1">
        <v>81.466644287109375</v>
      </c>
      <c r="X655" s="1">
        <v>600.3167724609375</v>
      </c>
      <c r="Y655" s="1">
        <v>0.1317947655916214</v>
      </c>
      <c r="Z655" s="1">
        <v>0.13873134553432465</v>
      </c>
      <c r="AA655" s="1">
        <v>101.4393310546875</v>
      </c>
      <c r="AB655" s="1">
        <v>1.3736366033554077</v>
      </c>
      <c r="AC655" s="1">
        <v>-1.7645295709371567E-2</v>
      </c>
      <c r="AD655" s="1">
        <v>2.1106811240315437E-2</v>
      </c>
      <c r="AE655" s="1">
        <v>5.432558711618185E-3</v>
      </c>
      <c r="AF655" s="1">
        <v>1.378600113093853E-2</v>
      </c>
      <c r="AG655" s="1">
        <v>5.7761799544095993E-3</v>
      </c>
      <c r="AH655" s="1">
        <v>1</v>
      </c>
      <c r="AI655" s="1">
        <v>0</v>
      </c>
      <c r="AJ655" s="1">
        <v>2</v>
      </c>
      <c r="AK655" s="1">
        <v>0</v>
      </c>
      <c r="AL655" s="1">
        <v>1</v>
      </c>
      <c r="AM655" s="1">
        <v>0.18999999761581421</v>
      </c>
      <c r="AN655" s="1">
        <v>111115</v>
      </c>
      <c r="AO655">
        <f>X655*0.000001/(K655*0.0001)</f>
        <v>0.58113918382834229</v>
      </c>
      <c r="AP655">
        <f>(U655-T655)/(1000-U655)*AO655</f>
        <v>-2.5818836105204711E-4</v>
      </c>
      <c r="AQ655">
        <f>(P655+273.15)</f>
        <v>300.71763648986814</v>
      </c>
      <c r="AR655">
        <f>(O655+273.15)</f>
        <v>300.49730911254881</v>
      </c>
      <c r="AS655">
        <f>(Y655*AK655+Z655*AL655)*AM655</f>
        <v>2.635895532076038E-2</v>
      </c>
      <c r="AT655">
        <f>((AS655+0.00000010773*(AR655^4-AQ655^4))-AP655*44100)/(L655*0.92*2*29.3+0.00000043092*AQ655^3)</f>
        <v>7.389325927618233E-2</v>
      </c>
      <c r="AU655">
        <f>0.61365*EXP(17.502*J655/(240.97+J655))</f>
        <v>3.7162559327485361</v>
      </c>
      <c r="AV655">
        <f>AU655*1000/AA655</f>
        <v>36.635256700825892</v>
      </c>
      <c r="AW655">
        <f>(AV655-U655)</f>
        <v>7.2980450919391728</v>
      </c>
      <c r="AX655">
        <f>IF(D655,P655,(O655+P655)/2)</f>
        <v>27.567636489868164</v>
      </c>
      <c r="AY655">
        <f>0.61365*EXP(17.502*AX655/(240.97+AX655))</f>
        <v>3.7002347913185503</v>
      </c>
      <c r="AZ655">
        <f>IF(AW655&lt;&gt;0,(1000-(AV655+U655)/2)/AW655*AP655,0)</f>
        <v>-3.421076413930256E-2</v>
      </c>
      <c r="BA655">
        <f>U655*AA655/1000</f>
        <v>2.975947120615281</v>
      </c>
      <c r="BB655">
        <f>(AY655-BA655)</f>
        <v>0.72428767070326927</v>
      </c>
      <c r="BC655">
        <f>1/(1.6/F655+1.37/N655)</f>
        <v>-2.1352558821208425E-2</v>
      </c>
      <c r="BD655">
        <f>G655*AA655*0.001</f>
        <v>33.235875015733349</v>
      </c>
      <c r="BE655">
        <f>G655/S655</f>
        <v>0.79283077909439403</v>
      </c>
      <c r="BF655">
        <f>(1-AP655*AA655/AU655/F655)*100</f>
        <v>79.203882788451381</v>
      </c>
      <c r="BG655">
        <f>(S655-E655/(N655/1.35))</f>
        <v>413.90668216067922</v>
      </c>
      <c r="BH655">
        <f>E655*BF655/100/BG655</f>
        <v>-3.3151331701795688E-3</v>
      </c>
    </row>
    <row r="656" spans="1:60" x14ac:dyDescent="0.25">
      <c r="A656" s="1">
        <v>233</v>
      </c>
      <c r="B656" s="1" t="s">
        <v>718</v>
      </c>
      <c r="C656" s="1">
        <v>19073.999999441206</v>
      </c>
      <c r="D656" s="1">
        <v>1</v>
      </c>
      <c r="E656">
        <f>(R656-S656*(1000-T656)/(1000-U656))*AO656</f>
        <v>-1.7568518254704952</v>
      </c>
      <c r="F656">
        <f>IF(AZ656&lt;&gt;0,1/(1/AZ656-1/N656),0)</f>
        <v>-3.3408624991003971E-2</v>
      </c>
      <c r="G656">
        <f>((BC656-AP656/2)*S656-E656)/(BC656+AP656/2)</f>
        <v>325.35069217724543</v>
      </c>
      <c r="H656">
        <f>AP656*1000</f>
        <v>-0.25386610123674702</v>
      </c>
      <c r="I656">
        <f>(AU656-BA656)</f>
        <v>0.73848110748613038</v>
      </c>
      <c r="J656">
        <f>(P656+AT656*D656)</f>
        <v>27.634498821046751</v>
      </c>
      <c r="K656" s="1">
        <v>10.329999923706055</v>
      </c>
      <c r="L656">
        <f>(K656*AI656+AJ656)</f>
        <v>2</v>
      </c>
      <c r="M656" s="1">
        <v>0.5</v>
      </c>
      <c r="N656">
        <f>L656*(M656+1)*(M656+1)/(M656*M656+1)</f>
        <v>3.6</v>
      </c>
      <c r="O656" s="1">
        <v>27.343360900878906</v>
      </c>
      <c r="P656" s="1">
        <v>27.562032699584961</v>
      </c>
      <c r="Q656" s="1">
        <v>27.027830123901367</v>
      </c>
      <c r="R656" s="1">
        <v>410.07168579101563</v>
      </c>
      <c r="S656" s="1">
        <v>413.27542114257813</v>
      </c>
      <c r="T656" s="1">
        <v>29.764167785644531</v>
      </c>
      <c r="U656" s="1">
        <v>29.340131759643555</v>
      </c>
      <c r="V656" s="1">
        <v>82.67388916015625</v>
      </c>
      <c r="W656" s="1">
        <v>81.491722106933594</v>
      </c>
      <c r="X656" s="1">
        <v>600.3013916015625</v>
      </c>
      <c r="Y656" s="1">
        <v>0.13408906757831573</v>
      </c>
      <c r="Z656" s="1">
        <v>0.14114639163017273</v>
      </c>
      <c r="AA656" s="1">
        <v>101.43948364257813</v>
      </c>
      <c r="AB656" s="1">
        <v>1.3736366033554077</v>
      </c>
      <c r="AC656" s="1">
        <v>-1.7645295709371567E-2</v>
      </c>
      <c r="AD656" s="1">
        <v>2.1106811240315437E-2</v>
      </c>
      <c r="AE656" s="1">
        <v>5.432558711618185E-3</v>
      </c>
      <c r="AF656" s="1">
        <v>1.378600113093853E-2</v>
      </c>
      <c r="AG656" s="1">
        <v>5.7761799544095993E-3</v>
      </c>
      <c r="AH656" s="1">
        <v>1</v>
      </c>
      <c r="AI656" s="1">
        <v>0</v>
      </c>
      <c r="AJ656" s="1">
        <v>2</v>
      </c>
      <c r="AK656" s="1">
        <v>0</v>
      </c>
      <c r="AL656" s="1">
        <v>1</v>
      </c>
      <c r="AM656" s="1">
        <v>0.18999999761581421</v>
      </c>
      <c r="AN656" s="1">
        <v>111115</v>
      </c>
      <c r="AO656">
        <f>X656*0.000001/(K656*0.0001)</f>
        <v>0.58112429432254498</v>
      </c>
      <c r="AP656">
        <f>(U656-T656)/(1000-U656)*AO656</f>
        <v>-2.5386610123674701E-4</v>
      </c>
      <c r="AQ656">
        <f>(P656+273.15)</f>
        <v>300.71203269958494</v>
      </c>
      <c r="AR656">
        <f>(O656+273.15)</f>
        <v>300.49336090087888</v>
      </c>
      <c r="AS656">
        <f>(Y656*AK656+Z656*AL656)*AM656</f>
        <v>2.6817814073213597E-2</v>
      </c>
      <c r="AT656">
        <f>((AS656+0.00000010773*(AR656^4-AQ656^4))-AP656*44100)/(L656*0.92*2*29.3+0.00000043092*AQ656^3)</f>
        <v>7.2466121461790961E-2</v>
      </c>
      <c r="AU656">
        <f>0.61365*EXP(17.502*J656/(240.97+J656))</f>
        <v>3.7147289231895795</v>
      </c>
      <c r="AV656">
        <f>AU656*1000/AA656</f>
        <v>36.620148188829717</v>
      </c>
      <c r="AW656">
        <f>(AV656-U656)</f>
        <v>7.280016429186162</v>
      </c>
      <c r="AX656">
        <f>IF(D656,P656,(O656+P656)/2)</f>
        <v>27.562032699584961</v>
      </c>
      <c r="AY656">
        <f>0.61365*EXP(17.502*AX656/(240.97+AX656))</f>
        <v>3.6990222699931667</v>
      </c>
      <c r="AZ656">
        <f>IF(AW656&lt;&gt;0,(1000-(AV656+U656)/2)/AW656*AP656,0)</f>
        <v>-3.3721566986997756E-2</v>
      </c>
      <c r="BA656">
        <f>U656*AA656/1000</f>
        <v>2.9762478157034491</v>
      </c>
      <c r="BB656">
        <f>(AY656-BA656)</f>
        <v>0.72277445428971765</v>
      </c>
      <c r="BC656">
        <f>1/(1.6/F656+1.37/N656)</f>
        <v>-2.1047638281947233E-2</v>
      </c>
      <c r="BD656">
        <f>G656*AA656*0.001</f>
        <v>33.003406217215158</v>
      </c>
      <c r="BE656">
        <f>G656/S656</f>
        <v>0.78724907297354352</v>
      </c>
      <c r="BF656">
        <f>(1-AP656*AA656/AU656/F656)*100</f>
        <v>79.249621910080364</v>
      </c>
      <c r="BG656">
        <f>(S656-E656/(N656/1.35))</f>
        <v>413.93424057712957</v>
      </c>
      <c r="BH656">
        <f>E656*BF656/100/BG656</f>
        <v>-3.3635739514191782E-3</v>
      </c>
    </row>
    <row r="657" spans="1:60" x14ac:dyDescent="0.25">
      <c r="A657" s="1" t="s">
        <v>9</v>
      </c>
      <c r="B657" s="1" t="s">
        <v>719</v>
      </c>
    </row>
    <row r="658" spans="1:60" x14ac:dyDescent="0.25">
      <c r="A658" s="1" t="s">
        <v>9</v>
      </c>
      <c r="B658" s="1" t="s">
        <v>720</v>
      </c>
    </row>
    <row r="659" spans="1:60" x14ac:dyDescent="0.25">
      <c r="A659" s="1" t="s">
        <v>9</v>
      </c>
      <c r="B659" s="1" t="s">
        <v>721</v>
      </c>
    </row>
    <row r="660" spans="1:60" x14ac:dyDescent="0.25">
      <c r="A660" s="1" t="s">
        <v>9</v>
      </c>
      <c r="B660" s="1" t="s">
        <v>722</v>
      </c>
    </row>
    <row r="661" spans="1:60" x14ac:dyDescent="0.25">
      <c r="A661" s="1" t="s">
        <v>9</v>
      </c>
      <c r="B661" s="1" t="s">
        <v>723</v>
      </c>
    </row>
    <row r="662" spans="1:60" x14ac:dyDescent="0.25">
      <c r="A662" s="1" t="s">
        <v>9</v>
      </c>
      <c r="B662" s="1" t="s">
        <v>724</v>
      </c>
    </row>
    <row r="663" spans="1:60" x14ac:dyDescent="0.25">
      <c r="A663" s="1" t="s">
        <v>9</v>
      </c>
      <c r="B663" s="1" t="s">
        <v>725</v>
      </c>
    </row>
    <row r="664" spans="1:60" x14ac:dyDescent="0.25">
      <c r="A664" s="1" t="s">
        <v>9</v>
      </c>
      <c r="B664" s="1" t="s">
        <v>726</v>
      </c>
    </row>
    <row r="665" spans="1:60" x14ac:dyDescent="0.25">
      <c r="A665" s="1" t="s">
        <v>9</v>
      </c>
      <c r="B665" s="1" t="s">
        <v>727</v>
      </c>
    </row>
    <row r="666" spans="1:60" x14ac:dyDescent="0.25">
      <c r="A666" s="1">
        <v>234</v>
      </c>
      <c r="B666" s="1" t="s">
        <v>728</v>
      </c>
      <c r="C666" s="1">
        <v>19344.499999899417</v>
      </c>
      <c r="D666" s="1">
        <v>1</v>
      </c>
      <c r="E666">
        <f>(R666-S666*(1000-T666)/(1000-U666))*AO666</f>
        <v>-1.2371129879173468</v>
      </c>
      <c r="F666">
        <f>IF(AZ666&lt;&gt;0,1/(1/AZ666-1/N666),0)</f>
        <v>-4.764777622608872E-2</v>
      </c>
      <c r="G666">
        <f>((BC666-AP666/2)*S666-E666)/(BC666+AP666/2)</f>
        <v>367.09157935655657</v>
      </c>
      <c r="H666">
        <f>AP666*1000</f>
        <v>-0.33668691562537023</v>
      </c>
      <c r="I666">
        <f>(AU666-BA666)</f>
        <v>0.68431876695102822</v>
      </c>
      <c r="J666">
        <f>(P666+AT666*D666)</f>
        <v>27.283861744449556</v>
      </c>
      <c r="K666" s="1">
        <v>10.670000076293945</v>
      </c>
      <c r="L666">
        <f>(K666*AI666+AJ666)</f>
        <v>2</v>
      </c>
      <c r="M666" s="1">
        <v>0.5</v>
      </c>
      <c r="N666">
        <f>L666*(M666+1)*(M666+1)/(M666*M666+1)</f>
        <v>3.6</v>
      </c>
      <c r="O666" s="1">
        <v>27.352437973022461</v>
      </c>
      <c r="P666" s="1">
        <v>27.138469696044922</v>
      </c>
      <c r="Q666" s="1">
        <v>27.041465759277344</v>
      </c>
      <c r="R666" s="1">
        <v>410.07431030273438</v>
      </c>
      <c r="S666" s="1">
        <v>412.51986694335938</v>
      </c>
      <c r="T666" s="1">
        <v>29.710809707641602</v>
      </c>
      <c r="U666" s="1">
        <v>29.129850387573242</v>
      </c>
      <c r="V666" s="1">
        <v>82.484855651855469</v>
      </c>
      <c r="W666" s="1">
        <v>80.866950988769531</v>
      </c>
      <c r="X666" s="1">
        <v>600.3521728515625</v>
      </c>
      <c r="Y666" s="1">
        <v>0.130061075091362</v>
      </c>
      <c r="Z666" s="1">
        <v>0.13690640032291412</v>
      </c>
      <c r="AA666" s="1">
        <v>101.44055938720703</v>
      </c>
      <c r="AB666" s="1">
        <v>1.1900962591171265</v>
      </c>
      <c r="AC666" s="1">
        <v>-5.3093273192644119E-2</v>
      </c>
      <c r="AD666" s="1">
        <v>7.1880944073200226E-2</v>
      </c>
      <c r="AE666" s="1">
        <v>9.873630478978157E-3</v>
      </c>
      <c r="AF666" s="1">
        <v>1.6510045155882835E-2</v>
      </c>
      <c r="AG666" s="1">
        <v>1.0788546875119209E-2</v>
      </c>
      <c r="AH666" s="1">
        <v>0.66666668653488159</v>
      </c>
      <c r="AI666" s="1">
        <v>0</v>
      </c>
      <c r="AJ666" s="1">
        <v>2</v>
      </c>
      <c r="AK666" s="1">
        <v>0</v>
      </c>
      <c r="AL666" s="1">
        <v>1</v>
      </c>
      <c r="AM666" s="1">
        <v>0.18999999761581421</v>
      </c>
      <c r="AN666" s="1">
        <v>111115</v>
      </c>
      <c r="AO666">
        <f>X666*0.000001/(K666*0.0001)</f>
        <v>0.56265432854625175</v>
      </c>
      <c r="AP666">
        <f>(U666-T666)/(1000-U666)*AO666</f>
        <v>-3.3668691562537022E-4</v>
      </c>
      <c r="AQ666">
        <f>(P666+273.15)</f>
        <v>300.2884696960449</v>
      </c>
      <c r="AR666">
        <f>(O666+273.15)</f>
        <v>300.50243797302244</v>
      </c>
      <c r="AS666">
        <f>(Y666*AK666+Z666*AL666)*AM666</f>
        <v>2.6012215734943389E-2</v>
      </c>
      <c r="AT666">
        <f>((AS666+0.00000010773*(AR666^4-AQ666^4))-AP666*44100)/(L666*0.92*2*29.3+0.00000043092*AQ666^3)</f>
        <v>0.14539204840463527</v>
      </c>
      <c r="AU666">
        <f>0.61365*EXP(17.502*J666/(240.97+J666))</f>
        <v>3.6392670851321074</v>
      </c>
      <c r="AV666">
        <f>AU666*1000/AA666</f>
        <v>35.875857813842714</v>
      </c>
      <c r="AW666">
        <f>(AV666-U666)</f>
        <v>6.7460074262694718</v>
      </c>
      <c r="AX666">
        <f>IF(D666,P666,(O666+P666)/2)</f>
        <v>27.138469696044922</v>
      </c>
      <c r="AY666">
        <f>0.61365*EXP(17.502*AX666/(240.97+AX666))</f>
        <v>3.6083713389669714</v>
      </c>
      <c r="AZ666">
        <f>IF(AW666&lt;&gt;0,(1000-(AV666+U666)/2)/AW666*AP666,0)</f>
        <v>-4.8286876865968262E-2</v>
      </c>
      <c r="BA666">
        <f>U666*AA666/1000</f>
        <v>2.9549483181810792</v>
      </c>
      <c r="BB666">
        <f>(AY666-BA666)</f>
        <v>0.65342302078589221</v>
      </c>
      <c r="BC666">
        <f>1/(1.6/F666+1.37/N666)</f>
        <v>-3.0121220658454621E-2</v>
      </c>
      <c r="BD666">
        <f>G666*AA666*0.001</f>
        <v>37.237975156262401</v>
      </c>
      <c r="BE666">
        <f>G666/S666</f>
        <v>0.88987612178920761</v>
      </c>
      <c r="BF666">
        <f>(1-AP666*AA666/AU666/F666)*100</f>
        <v>80.303851565433021</v>
      </c>
      <c r="BG666">
        <f>(S666-E666/(N666/1.35))</f>
        <v>412.98378431382838</v>
      </c>
      <c r="BH666">
        <f>E666*BF666/100/BG666</f>
        <v>-2.4055408838011727E-3</v>
      </c>
    </row>
    <row r="667" spans="1:60" x14ac:dyDescent="0.25">
      <c r="A667" s="1">
        <v>235</v>
      </c>
      <c r="B667" s="1" t="s">
        <v>729</v>
      </c>
      <c r="C667" s="1">
        <v>19349.499999787658</v>
      </c>
      <c r="D667" s="1">
        <v>1</v>
      </c>
      <c r="E667">
        <f>(R667-S667*(1000-T667)/(1000-U667))*AO667</f>
        <v>-1.1802484273056078</v>
      </c>
      <c r="F667">
        <f>IF(AZ667&lt;&gt;0,1/(1/AZ667-1/N667),0)</f>
        <v>-4.6259707009483217E-2</v>
      </c>
      <c r="G667">
        <f>((BC667-AP667/2)*S667-E667)/(BC667+AP667/2)</f>
        <v>367.79132392192872</v>
      </c>
      <c r="H667">
        <f>AP667*1000</f>
        <v>-0.3265692048994443</v>
      </c>
      <c r="I667">
        <f>(AU667-BA667)</f>
        <v>0.68393183254333767</v>
      </c>
      <c r="J667">
        <f>(P667+AT667*D667)</f>
        <v>27.287921625212221</v>
      </c>
      <c r="K667" s="1">
        <v>10.670000076293945</v>
      </c>
      <c r="L667">
        <f>(K667*AI667+AJ667)</f>
        <v>2</v>
      </c>
      <c r="M667" s="1">
        <v>0.5</v>
      </c>
      <c r="N667">
        <f>L667*(M667+1)*(M667+1)/(M667*M667+1)</f>
        <v>3.6</v>
      </c>
      <c r="O667" s="1">
        <v>27.354063034057617</v>
      </c>
      <c r="P667" s="1">
        <v>27.147003173828125</v>
      </c>
      <c r="Q667" s="1">
        <v>27.049676895141602</v>
      </c>
      <c r="R667" s="1">
        <v>410.18515014648438</v>
      </c>
      <c r="S667" s="1">
        <v>412.522216796875</v>
      </c>
      <c r="T667" s="1">
        <v>29.705652236938477</v>
      </c>
      <c r="U667" s="1">
        <v>29.142160415649414</v>
      </c>
      <c r="V667" s="1">
        <v>82.465293884277344</v>
      </c>
      <c r="W667" s="1">
        <v>80.893302917480469</v>
      </c>
      <c r="X667" s="1">
        <v>600.3543701171875</v>
      </c>
      <c r="Y667" s="1">
        <v>9.1781914234161377E-2</v>
      </c>
      <c r="Z667" s="1">
        <v>9.6612542867660522E-2</v>
      </c>
      <c r="AA667" s="1">
        <v>101.44070434570313</v>
      </c>
      <c r="AB667" s="1">
        <v>1.1900962591171265</v>
      </c>
      <c r="AC667" s="1">
        <v>-5.3093273192644119E-2</v>
      </c>
      <c r="AD667" s="1">
        <v>7.1880944073200226E-2</v>
      </c>
      <c r="AE667" s="1">
        <v>9.873630478978157E-3</v>
      </c>
      <c r="AF667" s="1">
        <v>1.6510045155882835E-2</v>
      </c>
      <c r="AG667" s="1">
        <v>1.0788546875119209E-2</v>
      </c>
      <c r="AH667" s="1">
        <v>1</v>
      </c>
      <c r="AI667" s="1">
        <v>0</v>
      </c>
      <c r="AJ667" s="1">
        <v>2</v>
      </c>
      <c r="AK667" s="1">
        <v>0</v>
      </c>
      <c r="AL667" s="1">
        <v>1</v>
      </c>
      <c r="AM667" s="1">
        <v>0.18999999761581421</v>
      </c>
      <c r="AN667" s="1">
        <v>111115</v>
      </c>
      <c r="AO667">
        <f>X667*0.000001/(K667*0.0001)</f>
        <v>0.56265638783923133</v>
      </c>
      <c r="AP667">
        <f>(U667-T667)/(1000-U667)*AO667</f>
        <v>-3.2656920489944428E-4</v>
      </c>
      <c r="AQ667">
        <f>(P667+273.15)</f>
        <v>300.2970031738281</v>
      </c>
      <c r="AR667">
        <f>(O667+273.15)</f>
        <v>300.50406303405759</v>
      </c>
      <c r="AS667">
        <f>(Y667*AK667+Z667*AL667)*AM667</f>
        <v>1.8356382914513247E-2</v>
      </c>
      <c r="AT667">
        <f>((AS667+0.00000010773*(AR667^4-AQ667^4))-AP667*44100)/(L667*0.92*2*29.3+0.00000043092*AQ667^3)</f>
        <v>0.14091845138409445</v>
      </c>
      <c r="AU667">
        <f>0.61365*EXP(17.502*J667/(240.97+J667))</f>
        <v>3.6401331112622826</v>
      </c>
      <c r="AV667">
        <f>AU667*1000/AA667</f>
        <v>35.884343811897764</v>
      </c>
      <c r="AW667">
        <f>(AV667-U667)</f>
        <v>6.7421833962483504</v>
      </c>
      <c r="AX667">
        <f>IF(D667,P667,(O667+P667)/2)</f>
        <v>27.147003173828125</v>
      </c>
      <c r="AY667">
        <f>0.61365*EXP(17.502*AX667/(240.97+AX667))</f>
        <v>3.6101783540383203</v>
      </c>
      <c r="AZ667">
        <f>IF(AW667&lt;&gt;0,(1000-(AV667+U667)/2)/AW667*AP667,0)</f>
        <v>-4.6861878332138431E-2</v>
      </c>
      <c r="BA667">
        <f>U667*AA667/1000</f>
        <v>2.9562012787189449</v>
      </c>
      <c r="BB667">
        <f>(AY667-BA667)</f>
        <v>0.65397707531937543</v>
      </c>
      <c r="BC667">
        <f>1/(1.6/F667+1.37/N667)</f>
        <v>-2.9233970742409066E-2</v>
      </c>
      <c r="BD667">
        <f>G667*AA667*0.001</f>
        <v>37.309010950879099</v>
      </c>
      <c r="BE667">
        <f>G667/S667</f>
        <v>0.89156731188378235</v>
      </c>
      <c r="BF667">
        <f>(1-AP667*AA667/AU667/F667)*100</f>
        <v>80.327147217446978</v>
      </c>
      <c r="BG667">
        <f>(S667-E667/(N667/1.35))</f>
        <v>412.9648099571146</v>
      </c>
      <c r="BH667">
        <f>E667*BF667/100/BG667</f>
        <v>-2.2957401426814839E-3</v>
      </c>
    </row>
    <row r="668" spans="1:60" x14ac:dyDescent="0.25">
      <c r="A668" s="1">
        <v>236</v>
      </c>
      <c r="B668" s="1" t="s">
        <v>730</v>
      </c>
      <c r="C668" s="1">
        <v>19354.999999664724</v>
      </c>
      <c r="D668" s="1">
        <v>1</v>
      </c>
      <c r="E668">
        <f>(R668-S668*(1000-T668)/(1000-U668))*AO668</f>
        <v>-1.1400290633192236</v>
      </c>
      <c r="F668">
        <f>IF(AZ668&lt;&gt;0,1/(1/AZ668-1/N668),0)</f>
        <v>-4.4861485668006504E-2</v>
      </c>
      <c r="G668">
        <f>((BC668-AP668/2)*S668-E668)/(BC668+AP668/2)</f>
        <v>367.97257717460826</v>
      </c>
      <c r="H668">
        <f>AP668*1000</f>
        <v>-0.31574589142687842</v>
      </c>
      <c r="I668">
        <f>(AU668-BA668)</f>
        <v>0.68213820582308315</v>
      </c>
      <c r="J668">
        <f>(P668+AT668*D668)</f>
        <v>27.285345153410873</v>
      </c>
      <c r="K668" s="1">
        <v>10.670000076293945</v>
      </c>
      <c r="L668">
        <f>(K668*AI668+AJ668)</f>
        <v>2</v>
      </c>
      <c r="M668" s="1">
        <v>0.5</v>
      </c>
      <c r="N668">
        <f>L668*(M668+1)*(M668+1)/(M668*M668+1)</f>
        <v>3.6</v>
      </c>
      <c r="O668" s="1">
        <v>27.355430603027344</v>
      </c>
      <c r="P668" s="1">
        <v>27.148447036743164</v>
      </c>
      <c r="Q668" s="1">
        <v>27.048515319824219</v>
      </c>
      <c r="R668" s="1">
        <v>410.28836059570313</v>
      </c>
      <c r="S668" s="1">
        <v>412.546142578125</v>
      </c>
      <c r="T668" s="1">
        <v>29.699356079101563</v>
      </c>
      <c r="U668" s="1">
        <v>29.154518127441406</v>
      </c>
      <c r="V668" s="1">
        <v>82.442314147949219</v>
      </c>
      <c r="W668" s="1">
        <v>80.920372009277344</v>
      </c>
      <c r="X668" s="1">
        <v>600.3228759765625</v>
      </c>
      <c r="Y668" s="1">
        <v>8.0706246197223663E-2</v>
      </c>
      <c r="Z668" s="1">
        <v>8.4953948855400085E-2</v>
      </c>
      <c r="AA668" s="1">
        <v>101.44037628173828</v>
      </c>
      <c r="AB668" s="1">
        <v>1.1900962591171265</v>
      </c>
      <c r="AC668" s="1">
        <v>-5.3093273192644119E-2</v>
      </c>
      <c r="AD668" s="1">
        <v>7.1880944073200226E-2</v>
      </c>
      <c r="AE668" s="1">
        <v>9.873630478978157E-3</v>
      </c>
      <c r="AF668" s="1">
        <v>1.6510045155882835E-2</v>
      </c>
      <c r="AG668" s="1">
        <v>1.0788546875119209E-2</v>
      </c>
      <c r="AH668" s="1">
        <v>1</v>
      </c>
      <c r="AI668" s="1">
        <v>0</v>
      </c>
      <c r="AJ668" s="1">
        <v>2</v>
      </c>
      <c r="AK668" s="1">
        <v>0</v>
      </c>
      <c r="AL668" s="1">
        <v>1</v>
      </c>
      <c r="AM668" s="1">
        <v>0.18999999761581421</v>
      </c>
      <c r="AN668" s="1">
        <v>111115</v>
      </c>
      <c r="AO668">
        <f>X668*0.000001/(K668*0.0001)</f>
        <v>0.562626871306523</v>
      </c>
      <c r="AP668">
        <f>(U668-T668)/(1000-U668)*AO668</f>
        <v>-3.1574589142687842E-4</v>
      </c>
      <c r="AQ668">
        <f>(P668+273.15)</f>
        <v>300.29844703674314</v>
      </c>
      <c r="AR668">
        <f>(O668+273.15)</f>
        <v>300.50543060302732</v>
      </c>
      <c r="AS668">
        <f>(Y668*AK668+Z668*AL668)*AM668</f>
        <v>1.6141250079980018E-2</v>
      </c>
      <c r="AT668">
        <f>((AS668+0.00000010773*(AR668^4-AQ668^4))-AP668*44100)/(L668*0.92*2*29.3+0.00000043092*AQ668^3)</f>
        <v>0.1368981166677099</v>
      </c>
      <c r="AU668">
        <f>0.61365*EXP(17.502*J668/(240.97+J668))</f>
        <v>3.6395834949834991</v>
      </c>
      <c r="AV668">
        <f>AU668*1000/AA668</f>
        <v>35.879041742461595</v>
      </c>
      <c r="AW668">
        <f>(AV668-U668)</f>
        <v>6.724523615020189</v>
      </c>
      <c r="AX668">
        <f>IF(D668,P668,(O668+P668)/2)</f>
        <v>27.148447036743164</v>
      </c>
      <c r="AY668">
        <f>0.61365*EXP(17.502*AX668/(240.97+AX668))</f>
        <v>3.6104841787813569</v>
      </c>
      <c r="AZ668">
        <f>IF(AW668&lt;&gt;0,(1000-(AV668+U668)/2)/AW668*AP668,0)</f>
        <v>-4.5427582569217938E-2</v>
      </c>
      <c r="BA668">
        <f>U668*AA668/1000</f>
        <v>2.9574452891604159</v>
      </c>
      <c r="BB668">
        <f>(AY668-BA668)</f>
        <v>0.65303888962094092</v>
      </c>
      <c r="BC668">
        <f>1/(1.6/F668+1.37/N668)</f>
        <v>-2.8340830296052617E-2</v>
      </c>
      <c r="BD668">
        <f>G668*AA668*0.001</f>
        <v>37.327276689953244</v>
      </c>
      <c r="BE668">
        <f>G668/S668</f>
        <v>0.89195495775342093</v>
      </c>
      <c r="BF668">
        <f>(1-AP668*AA668/AU668/F668)*100</f>
        <v>80.38342329473997</v>
      </c>
      <c r="BG668">
        <f>(S668-E668/(N668/1.35))</f>
        <v>412.97365347686969</v>
      </c>
      <c r="BH668">
        <f>E668*BF668/100/BG668</f>
        <v>-2.21901416697101E-3</v>
      </c>
    </row>
    <row r="669" spans="1:60" x14ac:dyDescent="0.25">
      <c r="A669" s="1">
        <v>237</v>
      </c>
      <c r="B669" s="1" t="s">
        <v>731</v>
      </c>
      <c r="C669" s="1">
        <v>19359.999999552965</v>
      </c>
      <c r="D669" s="1">
        <v>1</v>
      </c>
      <c r="E669">
        <f>(R669-S669*(1000-T669)/(1000-U669))*AO669</f>
        <v>-1.2155856483281824</v>
      </c>
      <c r="F669">
        <f>IF(AZ669&lt;&gt;0,1/(1/AZ669-1/N669),0)</f>
        <v>-4.4109872490974471E-2</v>
      </c>
      <c r="G669">
        <f>((BC669-AP669/2)*S669-E669)/(BC669+AP669/2)</f>
        <v>364.62943285269256</v>
      </c>
      <c r="H669">
        <f>AP669*1000</f>
        <v>-0.30867680741448411</v>
      </c>
      <c r="I669">
        <f>(AU669-BA669)</f>
        <v>0.67837971319711876</v>
      </c>
      <c r="J669">
        <f>(P669+AT669*D669)</f>
        <v>27.271481675786077</v>
      </c>
      <c r="K669" s="1">
        <v>10.670000076293945</v>
      </c>
      <c r="L669">
        <f>(K669*AI669+AJ669)</f>
        <v>2</v>
      </c>
      <c r="M669" s="1">
        <v>0.5</v>
      </c>
      <c r="N669">
        <f>L669*(M669+1)*(M669+1)/(M669*M669+1)</f>
        <v>3.6</v>
      </c>
      <c r="O669" s="1">
        <v>27.355287551879883</v>
      </c>
      <c r="P669" s="1">
        <v>27.135917663574219</v>
      </c>
      <c r="Q669" s="1">
        <v>27.035926818847656</v>
      </c>
      <c r="R669" s="1">
        <v>410.17825317382813</v>
      </c>
      <c r="S669" s="1">
        <v>412.565185546875</v>
      </c>
      <c r="T669" s="1">
        <v>29.695085525512695</v>
      </c>
      <c r="U669" s="1">
        <v>29.162443161010742</v>
      </c>
      <c r="V669" s="1">
        <v>82.428062438964844</v>
      </c>
      <c r="W669" s="1">
        <v>80.942001342773438</v>
      </c>
      <c r="X669" s="1">
        <v>600.31512451171875</v>
      </c>
      <c r="Y669" s="1">
        <v>0.11871053278446198</v>
      </c>
      <c r="Z669" s="1">
        <v>0.12495845556259155</v>
      </c>
      <c r="AA669" s="1">
        <v>101.44032287597656</v>
      </c>
      <c r="AB669" s="1">
        <v>1.1900962591171265</v>
      </c>
      <c r="AC669" s="1">
        <v>-5.3093273192644119E-2</v>
      </c>
      <c r="AD669" s="1">
        <v>7.1880944073200226E-2</v>
      </c>
      <c r="AE669" s="1">
        <v>9.873630478978157E-3</v>
      </c>
      <c r="AF669" s="1">
        <v>1.6510045155882835E-2</v>
      </c>
      <c r="AG669" s="1">
        <v>1.0788546875119209E-2</v>
      </c>
      <c r="AH669" s="1">
        <v>1</v>
      </c>
      <c r="AI669" s="1">
        <v>0</v>
      </c>
      <c r="AJ669" s="1">
        <v>2</v>
      </c>
      <c r="AK669" s="1">
        <v>0</v>
      </c>
      <c r="AL669" s="1">
        <v>1</v>
      </c>
      <c r="AM669" s="1">
        <v>0.18999999761581421</v>
      </c>
      <c r="AN669" s="1">
        <v>111115</v>
      </c>
      <c r="AO669">
        <f>X669*0.000001/(K669*0.0001)</f>
        <v>0.5626196065785114</v>
      </c>
      <c r="AP669">
        <f>(U669-T669)/(1000-U669)*AO669</f>
        <v>-3.0867680741448409E-4</v>
      </c>
      <c r="AQ669">
        <f>(P669+273.15)</f>
        <v>300.2859176635742</v>
      </c>
      <c r="AR669">
        <f>(O669+273.15)</f>
        <v>300.50528755187986</v>
      </c>
      <c r="AS669">
        <f>(Y669*AK669+Z669*AL669)*AM669</f>
        <v>2.3742106258968221E-2</v>
      </c>
      <c r="AT669">
        <f>((AS669+0.00000010773*(AR669^4-AQ669^4))-AP669*44100)/(L669*0.92*2*29.3+0.00000043092*AQ669^3)</f>
        <v>0.13556401221185835</v>
      </c>
      <c r="AU669">
        <f>0.61365*EXP(17.502*J669/(240.97+J669))</f>
        <v>3.6366273633023631</v>
      </c>
      <c r="AV669">
        <f>AU669*1000/AA669</f>
        <v>35.849919047956831</v>
      </c>
      <c r="AW669">
        <f>(AV669-U669)</f>
        <v>6.6874758869460891</v>
      </c>
      <c r="AX669">
        <f>IF(D669,P669,(O669+P669)/2)</f>
        <v>27.135917663574219</v>
      </c>
      <c r="AY669">
        <f>0.61365*EXP(17.502*AX669/(240.97+AX669))</f>
        <v>3.6078310841721306</v>
      </c>
      <c r="AZ669">
        <f>IF(AW669&lt;&gt;0,(1000-(AV669+U669)/2)/AW669*AP669,0)</f>
        <v>-4.4657043742447597E-2</v>
      </c>
      <c r="BA669">
        <f>U669*AA669/1000</f>
        <v>2.9582476501052444</v>
      </c>
      <c r="BB669">
        <f>(AY669-BA669)</f>
        <v>0.64958343406688623</v>
      </c>
      <c r="BC669">
        <f>1/(1.6/F669+1.37/N669)</f>
        <v>-2.7860971196639092E-2</v>
      </c>
      <c r="BD669">
        <f>G669*AA669*0.001</f>
        <v>36.988127398661355</v>
      </c>
      <c r="BE669">
        <f>G669/S669</f>
        <v>0.88381047559638048</v>
      </c>
      <c r="BF669">
        <f>(1-AP669*AA669/AU669/F669)*100</f>
        <v>80.479990797047634</v>
      </c>
      <c r="BG669">
        <f>(S669-E669/(N669/1.35))</f>
        <v>413.02103016499808</v>
      </c>
      <c r="BH669">
        <f>E669*BF669/100/BG669</f>
        <v>-2.3686523117574178E-3</v>
      </c>
    </row>
    <row r="670" spans="1:60" x14ac:dyDescent="0.25">
      <c r="A670" s="1">
        <v>238</v>
      </c>
      <c r="B670" s="1" t="s">
        <v>732</v>
      </c>
      <c r="C670" s="1">
        <v>19364.999999441206</v>
      </c>
      <c r="D670" s="1">
        <v>1</v>
      </c>
      <c r="E670">
        <f>(R670-S670*(1000-T670)/(1000-U670))*AO670</f>
        <v>-1.2335075853166646</v>
      </c>
      <c r="F670">
        <f>IF(AZ670&lt;&gt;0,1/(1/AZ670-1/N670),0)</f>
        <v>-4.3483244153422709E-2</v>
      </c>
      <c r="G670">
        <f>((BC670-AP670/2)*S670-E670)/(BC670+AP670/2)</f>
        <v>363.36358330278131</v>
      </c>
      <c r="H670">
        <f>AP670*1000</f>
        <v>-0.30287460496584728</v>
      </c>
      <c r="I670">
        <f>(AU670-BA670)</f>
        <v>0.67534840909325755</v>
      </c>
      <c r="J670">
        <f>(P670+AT670*D670)</f>
        <v>27.26017479985709</v>
      </c>
      <c r="K670" s="1">
        <v>10.670000076293945</v>
      </c>
      <c r="L670">
        <f>(K670*AI670+AJ670)</f>
        <v>2</v>
      </c>
      <c r="M670" s="1">
        <v>0.5</v>
      </c>
      <c r="N670">
        <f>L670*(M670+1)*(M670+1)/(M670*M670+1)</f>
        <v>3.6</v>
      </c>
      <c r="O670" s="1">
        <v>27.351472854614258</v>
      </c>
      <c r="P670" s="1">
        <v>27.126163482666016</v>
      </c>
      <c r="Q670" s="1">
        <v>27.028650283813477</v>
      </c>
      <c r="R670" s="1">
        <v>410.14645385742188</v>
      </c>
      <c r="S670" s="1">
        <v>412.56097412109375</v>
      </c>
      <c r="T670" s="1">
        <v>29.691080093383789</v>
      </c>
      <c r="U670" s="1">
        <v>29.168455123901367</v>
      </c>
      <c r="V670" s="1">
        <v>82.432334899902344</v>
      </c>
      <c r="W670" s="1">
        <v>80.975440979003906</v>
      </c>
      <c r="X670" s="1">
        <v>600.3175048828125</v>
      </c>
      <c r="Y670" s="1">
        <v>0.12365809082984924</v>
      </c>
      <c r="Z670" s="1">
        <v>0.13016641139984131</v>
      </c>
      <c r="AA670" s="1">
        <v>101.44073486328125</v>
      </c>
      <c r="AB670" s="1">
        <v>1.1900962591171265</v>
      </c>
      <c r="AC670" s="1">
        <v>-5.3093273192644119E-2</v>
      </c>
      <c r="AD670" s="1">
        <v>7.1880944073200226E-2</v>
      </c>
      <c r="AE670" s="1">
        <v>9.873630478978157E-3</v>
      </c>
      <c r="AF670" s="1">
        <v>1.6510045155882835E-2</v>
      </c>
      <c r="AG670" s="1">
        <v>1.0788546875119209E-2</v>
      </c>
      <c r="AH670" s="1">
        <v>1</v>
      </c>
      <c r="AI670" s="1">
        <v>0</v>
      </c>
      <c r="AJ670" s="1">
        <v>2</v>
      </c>
      <c r="AK670" s="1">
        <v>0</v>
      </c>
      <c r="AL670" s="1">
        <v>1</v>
      </c>
      <c r="AM670" s="1">
        <v>0.18999999761581421</v>
      </c>
      <c r="AN670" s="1">
        <v>111115</v>
      </c>
      <c r="AO670">
        <f>X670*0.000001/(K670*0.0001)</f>
        <v>0.56262183747923944</v>
      </c>
      <c r="AP670">
        <f>(U670-T670)/(1000-U670)*AO670</f>
        <v>-3.0287460496584729E-4</v>
      </c>
      <c r="AQ670">
        <f>(P670+273.15)</f>
        <v>300.27616348266599</v>
      </c>
      <c r="AR670">
        <f>(O670+273.15)</f>
        <v>300.50147285461424</v>
      </c>
      <c r="AS670">
        <f>(Y670*AK670+Z670*AL670)*AM670</f>
        <v>2.473161785562894E-2</v>
      </c>
      <c r="AT670">
        <f>((AS670+0.00000010773*(AR670^4-AQ670^4))-AP670*44100)/(L670*0.92*2*29.3+0.00000043092*AQ670^3)</f>
        <v>0.13401131719107426</v>
      </c>
      <c r="AU670">
        <f>0.61365*EXP(17.502*J670/(240.97+J670))</f>
        <v>3.6342179316884535</v>
      </c>
      <c r="AV670">
        <f>AU670*1000/AA670</f>
        <v>35.826021337350745</v>
      </c>
      <c r="AW670">
        <f>(AV670-U670)</f>
        <v>6.6575662134493783</v>
      </c>
      <c r="AX670">
        <f>IF(D670,P670,(O670+P670)/2)</f>
        <v>27.126163482666016</v>
      </c>
      <c r="AY670">
        <f>0.61365*EXP(17.502*AX670/(240.97+AX670))</f>
        <v>3.605766814714892</v>
      </c>
      <c r="AZ670">
        <f>IF(AW670&lt;&gt;0,(1000-(AV670+U670)/2)/AW670*AP670,0)</f>
        <v>-4.4014885827540477E-2</v>
      </c>
      <c r="BA670">
        <f>U670*AA670/1000</f>
        <v>2.958869522595196</v>
      </c>
      <c r="BB670">
        <f>(AY670-BA670)</f>
        <v>0.64689729211969604</v>
      </c>
      <c r="BC670">
        <f>1/(1.6/F670+1.37/N670)</f>
        <v>-2.7461039798076316E-2</v>
      </c>
      <c r="BD670">
        <f>G670*AA670*0.001</f>
        <v>36.859868912789253</v>
      </c>
      <c r="BE670">
        <f>G670/S670</f>
        <v>0.88075122489925051</v>
      </c>
      <c r="BF670">
        <f>(1-AP670*AA670/AU670/F670)*100</f>
        <v>80.557937162295204</v>
      </c>
      <c r="BG670">
        <f>(S670-E670/(N670/1.35))</f>
        <v>413.02353946558748</v>
      </c>
      <c r="BH670">
        <f>E670*BF670/100/BG670</f>
        <v>-2.4058877292012946E-3</v>
      </c>
    </row>
    <row r="671" spans="1:60" x14ac:dyDescent="0.25">
      <c r="A671" s="1" t="s">
        <v>9</v>
      </c>
      <c r="B671" s="1" t="s">
        <v>733</v>
      </c>
    </row>
    <row r="672" spans="1:60" x14ac:dyDescent="0.25">
      <c r="A672" s="1" t="s">
        <v>9</v>
      </c>
      <c r="B672" s="1" t="s">
        <v>734</v>
      </c>
    </row>
    <row r="673" spans="1:60" x14ac:dyDescent="0.25">
      <c r="A673" s="1" t="s">
        <v>9</v>
      </c>
      <c r="B673" s="1" t="s">
        <v>735</v>
      </c>
    </row>
    <row r="674" spans="1:60" x14ac:dyDescent="0.25">
      <c r="A674" s="1" t="s">
        <v>9</v>
      </c>
      <c r="B674" s="1" t="s">
        <v>736</v>
      </c>
    </row>
    <row r="675" spans="1:60" x14ac:dyDescent="0.25">
      <c r="A675" s="1" t="s">
        <v>9</v>
      </c>
      <c r="B675" s="1" t="s">
        <v>737</v>
      </c>
    </row>
    <row r="676" spans="1:60" x14ac:dyDescent="0.25">
      <c r="A676" s="1" t="s">
        <v>9</v>
      </c>
      <c r="B676" s="1" t="s">
        <v>738</v>
      </c>
    </row>
    <row r="677" spans="1:60" x14ac:dyDescent="0.25">
      <c r="A677" s="1" t="s">
        <v>9</v>
      </c>
      <c r="B677" s="1" t="s">
        <v>739</v>
      </c>
    </row>
    <row r="678" spans="1:60" x14ac:dyDescent="0.25">
      <c r="A678" s="1" t="s">
        <v>9</v>
      </c>
      <c r="B678" s="1" t="s">
        <v>740</v>
      </c>
    </row>
    <row r="679" spans="1:60" x14ac:dyDescent="0.25">
      <c r="A679" s="1" t="s">
        <v>9</v>
      </c>
      <c r="B679" s="1" t="s">
        <v>741</v>
      </c>
    </row>
    <row r="680" spans="1:60" x14ac:dyDescent="0.25">
      <c r="A680" s="1">
        <v>239</v>
      </c>
      <c r="B680" s="1" t="s">
        <v>742</v>
      </c>
      <c r="C680" s="1">
        <v>19651.499999899417</v>
      </c>
      <c r="D680" s="1">
        <v>1</v>
      </c>
      <c r="E680">
        <f>(R680-S680*(1000-T680)/(1000-U680))*AO680</f>
        <v>-1.9757290783453216</v>
      </c>
      <c r="F680">
        <f>IF(AZ680&lt;&gt;0,1/(1/AZ680-1/N680),0)</f>
        <v>-5.0084553351196229E-2</v>
      </c>
      <c r="G680">
        <f>((BC680-AP680/2)*S680-E680)/(BC680+AP680/2)</f>
        <v>346.2581426348263</v>
      </c>
      <c r="H680">
        <f>AP680*1000</f>
        <v>-0.35305985524339895</v>
      </c>
      <c r="I680">
        <f>(AU680-BA680)</f>
        <v>0.68221889162570148</v>
      </c>
      <c r="J680">
        <f>(P680+AT680*D680)</f>
        <v>27.303601551530171</v>
      </c>
      <c r="K680" s="1">
        <v>7.869999885559082</v>
      </c>
      <c r="L680">
        <f>(K680*AI680+AJ680)</f>
        <v>2</v>
      </c>
      <c r="M680" s="1">
        <v>0.5</v>
      </c>
      <c r="N680">
        <f>L680*(M680+1)*(M680+1)/(M680*M680+1)</f>
        <v>3.6</v>
      </c>
      <c r="O680" s="1">
        <v>27.353033065795898</v>
      </c>
      <c r="P680" s="1">
        <v>27.153623580932617</v>
      </c>
      <c r="Q680" s="1">
        <v>27.05024528503418</v>
      </c>
      <c r="R680" s="1">
        <v>410.07171630859375</v>
      </c>
      <c r="S680" s="1">
        <v>412.85281372070313</v>
      </c>
      <c r="T680" s="1">
        <v>29.639730453491211</v>
      </c>
      <c r="U680" s="1">
        <v>29.190408706665039</v>
      </c>
      <c r="V680" s="1">
        <v>82.243865966796875</v>
      </c>
      <c r="W680" s="1">
        <v>81.037864685058594</v>
      </c>
      <c r="X680" s="1">
        <v>600.34332275390625</v>
      </c>
      <c r="Y680" s="1">
        <v>0.11045188456773758</v>
      </c>
      <c r="Z680" s="1">
        <v>0.11626514047384262</v>
      </c>
      <c r="AA680" s="1">
        <v>101.44635772705078</v>
      </c>
      <c r="AB680" s="1">
        <v>1.2790199518203735</v>
      </c>
      <c r="AC680" s="1">
        <v>-4.6103030443191528E-2</v>
      </c>
      <c r="AD680" s="1">
        <v>3.7106703966856003E-2</v>
      </c>
      <c r="AE680" s="1">
        <v>6.6165011376142502E-3</v>
      </c>
      <c r="AF680" s="1">
        <v>1.7158662900328636E-2</v>
      </c>
      <c r="AG680" s="1">
        <v>8.4971059113740921E-3</v>
      </c>
      <c r="AH680" s="1">
        <v>0.66666668653488159</v>
      </c>
      <c r="AI680" s="1">
        <v>0</v>
      </c>
      <c r="AJ680" s="1">
        <v>2</v>
      </c>
      <c r="AK680" s="1">
        <v>0</v>
      </c>
      <c r="AL680" s="1">
        <v>1</v>
      </c>
      <c r="AM680" s="1">
        <v>0.18999999761581421</v>
      </c>
      <c r="AN680" s="1">
        <v>111115</v>
      </c>
      <c r="AO680">
        <f>X680*0.000001/(K680*0.0001)</f>
        <v>0.76282507177096104</v>
      </c>
      <c r="AP680">
        <f>(U680-T680)/(1000-U680)*AO680</f>
        <v>-3.5305985524339896E-4</v>
      </c>
      <c r="AQ680">
        <f>(P680+273.15)</f>
        <v>300.30362358093259</v>
      </c>
      <c r="AR680">
        <f>(O680+273.15)</f>
        <v>300.50303306579588</v>
      </c>
      <c r="AS680">
        <f>(Y680*AK680+Z680*AL680)*AM680</f>
        <v>2.2090376412832402E-2</v>
      </c>
      <c r="AT680">
        <f>((AS680+0.00000010773*(AR680^4-AQ680^4))-AP680*44100)/(L680*0.92*2*29.3+0.00000043092*AQ680^3)</f>
        <v>0.14997797059755552</v>
      </c>
      <c r="AU680">
        <f>0.61365*EXP(17.502*J680/(240.97+J680))</f>
        <v>3.6434795354808607</v>
      </c>
      <c r="AV680">
        <f>AU680*1000/AA680</f>
        <v>35.915331186989704</v>
      </c>
      <c r="AW680">
        <f>(AV680-U680)</f>
        <v>6.7249224803246648</v>
      </c>
      <c r="AX680">
        <f>IF(D680,P680,(O680+P680)/2)</f>
        <v>27.153623580932617</v>
      </c>
      <c r="AY680">
        <f>0.61365*EXP(17.502*AX680/(240.97+AX680))</f>
        <v>3.6115808089786618</v>
      </c>
      <c r="AZ680">
        <f>IF(AW680&lt;&gt;0,(1000-(AV680+U680)/2)/AW680*AP680,0)</f>
        <v>-5.0791179332036668E-2</v>
      </c>
      <c r="BA680">
        <f>U680*AA680/1000</f>
        <v>2.9612606438551592</v>
      </c>
      <c r="BB680">
        <f>(AY680-BA680)</f>
        <v>0.65032016512350266</v>
      </c>
      <c r="BC680">
        <f>1/(1.6/F680+1.37/N680)</f>
        <v>-3.168023576251322E-2</v>
      </c>
      <c r="BD680">
        <f>G680*AA680*0.001</f>
        <v>35.126627403636761</v>
      </c>
      <c r="BE680">
        <f>G680/S680</f>
        <v>0.83869633711415503</v>
      </c>
      <c r="BF680">
        <f>(1-AP680*AA680/AU680/F680)*100</f>
        <v>80.372514819750052</v>
      </c>
      <c r="BG680">
        <f>(S680-E680/(N680/1.35))</f>
        <v>413.59371212508262</v>
      </c>
      <c r="BH680">
        <f>E680*BF680/100/BG680</f>
        <v>-3.8393793226018992E-3</v>
      </c>
    </row>
    <row r="681" spans="1:60" x14ac:dyDescent="0.25">
      <c r="A681" s="1">
        <v>240</v>
      </c>
      <c r="B681" s="1" t="s">
        <v>743</v>
      </c>
      <c r="C681" s="1">
        <v>19656.499999787658</v>
      </c>
      <c r="D681" s="1">
        <v>1</v>
      </c>
      <c r="E681">
        <f>(R681-S681*(1000-T681)/(1000-U681))*AO681</f>
        <v>-2.0436046280911522</v>
      </c>
      <c r="F681">
        <f>IF(AZ681&lt;&gt;0,1/(1/AZ681-1/N681),0)</f>
        <v>-5.1183210927531961E-2</v>
      </c>
      <c r="G681">
        <f>((BC681-AP681/2)*S681-E681)/(BC681+AP681/2)</f>
        <v>345.46913283530199</v>
      </c>
      <c r="H681">
        <f>AP681*1000</f>
        <v>-0.36186013885003387</v>
      </c>
      <c r="I681">
        <f>(AU681-BA681)</f>
        <v>0.6839861595333967</v>
      </c>
      <c r="J681">
        <f>(P681+AT681*D681)</f>
        <v>27.318147757284635</v>
      </c>
      <c r="K681" s="1">
        <v>7.869999885559082</v>
      </c>
      <c r="L681">
        <f>(K681*AI681+AJ681)</f>
        <v>2</v>
      </c>
      <c r="M681" s="1">
        <v>0.5</v>
      </c>
      <c r="N681">
        <f>L681*(M681+1)*(M681+1)/(M681*M681+1)</f>
        <v>3.6</v>
      </c>
      <c r="O681" s="1">
        <v>27.356657028198242</v>
      </c>
      <c r="P681" s="1">
        <v>27.165737152099609</v>
      </c>
      <c r="Q681" s="1">
        <v>27.063034057617188</v>
      </c>
      <c r="R681" s="1">
        <v>409.93667602539063</v>
      </c>
      <c r="S681" s="1">
        <v>412.81158447265625</v>
      </c>
      <c r="T681" s="1">
        <v>29.66419792175293</v>
      </c>
      <c r="U681" s="1">
        <v>29.203668594360352</v>
      </c>
      <c r="V681" s="1">
        <v>82.337364196777344</v>
      </c>
      <c r="W681" s="1">
        <v>81.058021545410156</v>
      </c>
      <c r="X681" s="1">
        <v>600.3248291015625</v>
      </c>
      <c r="Y681" s="1">
        <v>0.11948888748884201</v>
      </c>
      <c r="Z681" s="1">
        <v>0.12577778100967407</v>
      </c>
      <c r="AA681" s="1">
        <v>101.4461669921875</v>
      </c>
      <c r="AB681" s="1">
        <v>1.2790199518203735</v>
      </c>
      <c r="AC681" s="1">
        <v>-4.6103030443191528E-2</v>
      </c>
      <c r="AD681" s="1">
        <v>3.7106703966856003E-2</v>
      </c>
      <c r="AE681" s="1">
        <v>6.6165011376142502E-3</v>
      </c>
      <c r="AF681" s="1">
        <v>1.7158662900328636E-2</v>
      </c>
      <c r="AG681" s="1">
        <v>8.4971059113740921E-3</v>
      </c>
      <c r="AH681" s="1">
        <v>1</v>
      </c>
      <c r="AI681" s="1">
        <v>0</v>
      </c>
      <c r="AJ681" s="1">
        <v>2</v>
      </c>
      <c r="AK681" s="1">
        <v>0</v>
      </c>
      <c r="AL681" s="1">
        <v>1</v>
      </c>
      <c r="AM681" s="1">
        <v>0.18999999761581421</v>
      </c>
      <c r="AN681" s="1">
        <v>111115</v>
      </c>
      <c r="AO681">
        <f>X681*0.000001/(K681*0.0001)</f>
        <v>0.76280157284769201</v>
      </c>
      <c r="AP681">
        <f>(U681-T681)/(1000-U681)*AO681</f>
        <v>-3.6186013885003388E-4</v>
      </c>
      <c r="AQ681">
        <f>(P681+273.15)</f>
        <v>300.31573715209959</v>
      </c>
      <c r="AR681">
        <f>(O681+273.15)</f>
        <v>300.50665702819822</v>
      </c>
      <c r="AS681">
        <f>(Y681*AK681+Z681*AL681)*AM681</f>
        <v>2.3897778091960475E-2</v>
      </c>
      <c r="AT681">
        <f>((AS681+0.00000010773*(AR681^4-AQ681^4))-AP681*44100)/(L681*0.92*2*29.3+0.00000043092*AQ681^3)</f>
        <v>0.15241060518502478</v>
      </c>
      <c r="AU681">
        <f>0.61365*EXP(17.502*J681/(240.97+J681))</f>
        <v>3.6465864005413784</v>
      </c>
      <c r="AV681">
        <f>AU681*1000/AA681</f>
        <v>35.946024464603049</v>
      </c>
      <c r="AW681">
        <f>(AV681-U681)</f>
        <v>6.7423558702426973</v>
      </c>
      <c r="AX681">
        <f>IF(D681,P681,(O681+P681)/2)</f>
        <v>27.165737152099609</v>
      </c>
      <c r="AY681">
        <f>0.61365*EXP(17.502*AX681/(240.97+AX681))</f>
        <v>3.6141481568862042</v>
      </c>
      <c r="AZ681">
        <f>IF(AW681&lt;&gt;0,(1000-(AV681+U681)/2)/AW681*AP681,0)</f>
        <v>-5.1921406567531997E-2</v>
      </c>
      <c r="BA681">
        <f>U681*AA681/1000</f>
        <v>2.9626002410079817</v>
      </c>
      <c r="BB681">
        <f>(AY681-BA681)</f>
        <v>0.65154791587822247</v>
      </c>
      <c r="BC681">
        <f>1/(1.6/F681+1.37/N681)</f>
        <v>-3.2383739497058389E-2</v>
      </c>
      <c r="BD681">
        <f>G681*AA681*0.001</f>
        <v>35.046519340256253</v>
      </c>
      <c r="BE681">
        <f>G681/S681</f>
        <v>0.83686879397199943</v>
      </c>
      <c r="BF681">
        <f>(1-AP681*AA681/AU681/F681)*100</f>
        <v>80.331902501166624</v>
      </c>
      <c r="BG681">
        <f>(S681-E681/(N681/1.35))</f>
        <v>413.57793620819041</v>
      </c>
      <c r="BH681">
        <f>E681*BF681/100/BG681</f>
        <v>-3.9694247048061024E-3</v>
      </c>
    </row>
    <row r="682" spans="1:60" x14ac:dyDescent="0.25">
      <c r="A682" s="1">
        <v>241</v>
      </c>
      <c r="B682" s="1" t="s">
        <v>744</v>
      </c>
      <c r="C682" s="1">
        <v>19661.4999996759</v>
      </c>
      <c r="D682" s="1">
        <v>1</v>
      </c>
      <c r="E682">
        <f>(R682-S682*(1000-T682)/(1000-U682))*AO682</f>
        <v>-2.021054798812187</v>
      </c>
      <c r="F682">
        <f>IF(AZ682&lt;&gt;0,1/(1/AZ682-1/N682),0)</f>
        <v>-4.993923116001265E-2</v>
      </c>
      <c r="G682">
        <f>((BC682-AP682/2)*S682-E682)/(BC682+AP682/2)</f>
        <v>344.57292623508783</v>
      </c>
      <c r="H682">
        <f>AP682*1000</f>
        <v>-0.35184924734272499</v>
      </c>
      <c r="I682">
        <f>(AU682-BA682)</f>
        <v>0.68186881857535653</v>
      </c>
      <c r="J682">
        <f>(P682+AT682*D682)</f>
        <v>27.31352561419137</v>
      </c>
      <c r="K682" s="1">
        <v>7.869999885559082</v>
      </c>
      <c r="L682">
        <f>(K682*AI682+AJ682)</f>
        <v>2</v>
      </c>
      <c r="M682" s="1">
        <v>0.5</v>
      </c>
      <c r="N682">
        <f>L682*(M682+1)*(M682+1)/(M682*M682+1)</f>
        <v>3.6</v>
      </c>
      <c r="O682" s="1">
        <v>27.360389709472656</v>
      </c>
      <c r="P682" s="1">
        <v>27.164274215698242</v>
      </c>
      <c r="Q682" s="1">
        <v>27.062829971313477</v>
      </c>
      <c r="R682" s="1">
        <v>409.93438720703125</v>
      </c>
      <c r="S682" s="1">
        <v>412.7742919921875</v>
      </c>
      <c r="T682" s="1">
        <v>29.66258430480957</v>
      </c>
      <c r="U682" s="1">
        <v>29.214801788330078</v>
      </c>
      <c r="V682" s="1">
        <v>82.316612243652344</v>
      </c>
      <c r="W682" s="1">
        <v>81.070442199707031</v>
      </c>
      <c r="X682" s="1">
        <v>600.3262939453125</v>
      </c>
      <c r="Y682" s="1">
        <v>0.13558109104633331</v>
      </c>
      <c r="Z682" s="1">
        <v>0.14271692931652069</v>
      </c>
      <c r="AA682" s="1">
        <v>101.44618225097656</v>
      </c>
      <c r="AB682" s="1">
        <v>1.2790199518203735</v>
      </c>
      <c r="AC682" s="1">
        <v>-4.6103030443191528E-2</v>
      </c>
      <c r="AD682" s="1">
        <v>3.7106703966856003E-2</v>
      </c>
      <c r="AE682" s="1">
        <v>6.6165011376142502E-3</v>
      </c>
      <c r="AF682" s="1">
        <v>1.7158662900328636E-2</v>
      </c>
      <c r="AG682" s="1">
        <v>8.4971059113740921E-3</v>
      </c>
      <c r="AH682" s="1">
        <v>1</v>
      </c>
      <c r="AI682" s="1">
        <v>0</v>
      </c>
      <c r="AJ682" s="1">
        <v>2</v>
      </c>
      <c r="AK682" s="1">
        <v>0</v>
      </c>
      <c r="AL682" s="1">
        <v>1</v>
      </c>
      <c r="AM682" s="1">
        <v>0.18999999761581421</v>
      </c>
      <c r="AN682" s="1">
        <v>111115</v>
      </c>
      <c r="AO682">
        <f>X682*0.000001/(K682*0.0001)</f>
        <v>0.76280343414854512</v>
      </c>
      <c r="AP682">
        <f>(U682-T682)/(1000-U682)*AO682</f>
        <v>-3.5184924734272497E-4</v>
      </c>
      <c r="AQ682">
        <f>(P682+273.15)</f>
        <v>300.31427421569822</v>
      </c>
      <c r="AR682">
        <f>(O682+273.15)</f>
        <v>300.51038970947263</v>
      </c>
      <c r="AS682">
        <f>(Y682*AK682+Z682*AL682)*AM682</f>
        <v>2.7116216229875256E-2</v>
      </c>
      <c r="AT682">
        <f>((AS682+0.00000010773*(AR682^4-AQ682^4))-AP682*44100)/(L682*0.92*2*29.3+0.00000043092*AQ682^3)</f>
        <v>0.14925139849312755</v>
      </c>
      <c r="AU682">
        <f>0.61365*EXP(17.502*J682/(240.97+J682))</f>
        <v>3.6455989252204457</v>
      </c>
      <c r="AV682">
        <f>AU682*1000/AA682</f>
        <v>35.936285075778216</v>
      </c>
      <c r="AW682">
        <f>(AV682-U682)</f>
        <v>6.7214832874481374</v>
      </c>
      <c r="AX682">
        <f>IF(D682,P682,(O682+P682)/2)</f>
        <v>27.164274215698242</v>
      </c>
      <c r="AY682">
        <f>0.61365*EXP(17.502*AX682/(240.97+AX682))</f>
        <v>3.6138380178813891</v>
      </c>
      <c r="AZ682">
        <f>IF(AW682&lt;&gt;0,(1000-(AV682+U682)/2)/AW682*AP682,0)</f>
        <v>-5.06417337286287E-2</v>
      </c>
      <c r="BA682">
        <f>U682*AA682/1000</f>
        <v>2.9637301066450892</v>
      </c>
      <c r="BB682">
        <f>(AY682-BA682)</f>
        <v>0.65010791123629996</v>
      </c>
      <c r="BC682">
        <f>1/(1.6/F682+1.37/N682)</f>
        <v>-3.1587209423927363E-2</v>
      </c>
      <c r="BD682">
        <f>G682*AA682*0.001</f>
        <v>34.955607873597025</v>
      </c>
      <c r="BE682">
        <f>G682/S682</f>
        <v>0.83477322333244897</v>
      </c>
      <c r="BF682">
        <f>(1-AP682*AA682/AU682/F682)*100</f>
        <v>80.39433422929406</v>
      </c>
      <c r="BG682">
        <f>(S682-E682/(N682/1.35))</f>
        <v>413.53218754174208</v>
      </c>
      <c r="BH682">
        <f>E682*BF682/100/BG682</f>
        <v>-3.9291102334089705E-3</v>
      </c>
    </row>
    <row r="683" spans="1:60" x14ac:dyDescent="0.25">
      <c r="A683" s="1">
        <v>242</v>
      </c>
      <c r="B683" s="1" t="s">
        <v>745</v>
      </c>
      <c r="C683" s="1">
        <v>19666.999999552965</v>
      </c>
      <c r="D683" s="1">
        <v>1</v>
      </c>
      <c r="E683">
        <f>(R683-S683*(1000-T683)/(1000-U683))*AO683</f>
        <v>-1.9643047642481022</v>
      </c>
      <c r="F683">
        <f>IF(AZ683&lt;&gt;0,1/(1/AZ683-1/N683),0)</f>
        <v>-4.9561126755084985E-2</v>
      </c>
      <c r="G683">
        <f>((BC683-AP683/2)*S683-E683)/(BC683+AP683/2)</f>
        <v>345.91658330132373</v>
      </c>
      <c r="H683">
        <f>AP683*1000</f>
        <v>-0.34530445157264666</v>
      </c>
      <c r="I683">
        <f>(AU683-BA683)</f>
        <v>0.67438101990254395</v>
      </c>
      <c r="J683">
        <f>(P683+AT683*D683)</f>
        <v>27.281932271638045</v>
      </c>
      <c r="K683" s="1">
        <v>7.869999885559082</v>
      </c>
      <c r="L683">
        <f>(K683*AI683+AJ683)</f>
        <v>2</v>
      </c>
      <c r="M683" s="1">
        <v>0.5</v>
      </c>
      <c r="N683">
        <f>L683*(M683+1)*(M683+1)/(M683*M683+1)</f>
        <v>3.6</v>
      </c>
      <c r="O683" s="1">
        <v>27.358793258666992</v>
      </c>
      <c r="P683" s="1">
        <v>27.132068634033203</v>
      </c>
      <c r="Q683" s="1">
        <v>27.034280776977539</v>
      </c>
      <c r="R683" s="1">
        <v>410.00030517578125</v>
      </c>
      <c r="S683" s="1">
        <v>412.76229858398438</v>
      </c>
      <c r="T683" s="1">
        <v>29.661676406860352</v>
      </c>
      <c r="U683" s="1">
        <v>29.222221374511719</v>
      </c>
      <c r="V683" s="1">
        <v>82.320098876953125</v>
      </c>
      <c r="W683" s="1">
        <v>81.095710754394531</v>
      </c>
      <c r="X683" s="1">
        <v>600.31927490234375</v>
      </c>
      <c r="Y683" s="1">
        <v>0.15591461956501007</v>
      </c>
      <c r="Z683" s="1">
        <v>0.16412064433097839</v>
      </c>
      <c r="AA683" s="1">
        <v>101.44589996337891</v>
      </c>
      <c r="AB683" s="1">
        <v>1.2790199518203735</v>
      </c>
      <c r="AC683" s="1">
        <v>-4.6103030443191528E-2</v>
      </c>
      <c r="AD683" s="1">
        <v>3.7106703966856003E-2</v>
      </c>
      <c r="AE683" s="1">
        <v>6.6165011376142502E-3</v>
      </c>
      <c r="AF683" s="1">
        <v>1.7158662900328636E-2</v>
      </c>
      <c r="AG683" s="1">
        <v>8.4971059113740921E-3</v>
      </c>
      <c r="AH683" s="1">
        <v>1</v>
      </c>
      <c r="AI683" s="1">
        <v>0</v>
      </c>
      <c r="AJ683" s="1">
        <v>2</v>
      </c>
      <c r="AK683" s="1">
        <v>0</v>
      </c>
      <c r="AL683" s="1">
        <v>1</v>
      </c>
      <c r="AM683" s="1">
        <v>0.18999999761581421</v>
      </c>
      <c r="AN683" s="1">
        <v>111115</v>
      </c>
      <c r="AO683">
        <f>X683*0.000001/(K683*0.0001)</f>
        <v>0.76279451541529109</v>
      </c>
      <c r="AP683">
        <f>(U683-T683)/(1000-U683)*AO683</f>
        <v>-3.4530445157264668E-4</v>
      </c>
      <c r="AQ683">
        <f>(P683+273.15)</f>
        <v>300.28206863403318</v>
      </c>
      <c r="AR683">
        <f>(O683+273.15)</f>
        <v>300.50879325866697</v>
      </c>
      <c r="AS683">
        <f>(Y683*AK683+Z683*AL683)*AM683</f>
        <v>3.1182922031591787E-2</v>
      </c>
      <c r="AT683">
        <f>((AS683+0.00000010773*(AR683^4-AQ683^4))-AP683*44100)/(L683*0.92*2*29.3+0.00000043092*AQ683^3)</f>
        <v>0.14986363760484317</v>
      </c>
      <c r="AU683">
        <f>0.61365*EXP(17.502*J683/(240.97+J683))</f>
        <v>3.6388555661689725</v>
      </c>
      <c r="AV683">
        <f>AU683*1000/AA683</f>
        <v>35.869912608420528</v>
      </c>
      <c r="AW683">
        <f>(AV683-U683)</f>
        <v>6.6476912339088088</v>
      </c>
      <c r="AX683">
        <f>IF(D683,P683,(O683+P683)/2)</f>
        <v>27.132068634033203</v>
      </c>
      <c r="AY683">
        <f>0.61365*EXP(17.502*AX683/(240.97+AX683))</f>
        <v>3.6070163939693454</v>
      </c>
      <c r="AZ683">
        <f>IF(AW683&lt;&gt;0,(1000-(AV683+U683)/2)/AW683*AP683,0)</f>
        <v>-5.0252958208301543E-2</v>
      </c>
      <c r="BA683">
        <f>U683*AA683/1000</f>
        <v>2.9644745462664286</v>
      </c>
      <c r="BB683">
        <f>(AY683-BA683)</f>
        <v>0.64254184770291678</v>
      </c>
      <c r="BC683">
        <f>1/(1.6/F683+1.37/N683)</f>
        <v>-3.1345200705873585E-2</v>
      </c>
      <c r="BD683">
        <f>G683*AA683*0.001</f>
        <v>35.091819105259916</v>
      </c>
      <c r="BE683">
        <f>G683/S683</f>
        <v>0.83805275939207513</v>
      </c>
      <c r="BF683">
        <f>(1-AP683*AA683/AU683/F683)*100</f>
        <v>80.576357001108761</v>
      </c>
      <c r="BG683">
        <f>(S683-E683/(N683/1.35))</f>
        <v>413.49891287057739</v>
      </c>
      <c r="BH683">
        <f>E683*BF683/100/BG683</f>
        <v>-3.8277373172338528E-3</v>
      </c>
    </row>
    <row r="684" spans="1:60" x14ac:dyDescent="0.25">
      <c r="A684" s="1">
        <v>243</v>
      </c>
      <c r="B684" s="1" t="s">
        <v>746</v>
      </c>
      <c r="C684" s="1">
        <v>19671.999999441206</v>
      </c>
      <c r="D684" s="1">
        <v>1</v>
      </c>
      <c r="E684">
        <f>(R684-S684*(1000-T684)/(1000-U684))*AO684</f>
        <v>-1.9485358964334141</v>
      </c>
      <c r="F684">
        <f>IF(AZ684&lt;&gt;0,1/(1/AZ684-1/N684),0)</f>
        <v>-4.9031535698735501E-2</v>
      </c>
      <c r="G684">
        <f>((BC684-AP684/2)*S684-E684)/(BC684+AP684/2)</f>
        <v>345.74248231053684</v>
      </c>
      <c r="H684">
        <f>AP684*1000</f>
        <v>-0.33997764069792913</v>
      </c>
      <c r="I684">
        <f>(AU684-BA684)</f>
        <v>0.67125814433906994</v>
      </c>
      <c r="J684">
        <f>(P684+AT684*D684)</f>
        <v>27.270390993808832</v>
      </c>
      <c r="K684" s="1">
        <v>7.869999885559082</v>
      </c>
      <c r="L684">
        <f>(K684*AI684+AJ684)</f>
        <v>2</v>
      </c>
      <c r="M684" s="1">
        <v>0.5</v>
      </c>
      <c r="N684">
        <f>L684*(M684+1)*(M684+1)/(M684*M684+1)</f>
        <v>3.6</v>
      </c>
      <c r="O684" s="1">
        <v>27.35357666015625</v>
      </c>
      <c r="P684" s="1">
        <v>27.122074127197266</v>
      </c>
      <c r="Q684" s="1">
        <v>27.025808334350586</v>
      </c>
      <c r="R684" s="1">
        <v>410.005615234375</v>
      </c>
      <c r="S684" s="1">
        <v>412.7440185546875</v>
      </c>
      <c r="T684" s="1">
        <v>29.661312103271484</v>
      </c>
      <c r="U684" s="1">
        <v>29.228643417358398</v>
      </c>
      <c r="V684" s="1">
        <v>82.340667724609375</v>
      </c>
      <c r="W684" s="1">
        <v>81.135391235351563</v>
      </c>
      <c r="X684" s="1">
        <v>600.3251953125</v>
      </c>
      <c r="Y684" s="1">
        <v>0.12745636701583862</v>
      </c>
      <c r="Z684" s="1">
        <v>0.13416458666324615</v>
      </c>
      <c r="AA684" s="1">
        <v>101.44626617431641</v>
      </c>
      <c r="AB684" s="1">
        <v>1.2790199518203735</v>
      </c>
      <c r="AC684" s="1">
        <v>-4.6103030443191528E-2</v>
      </c>
      <c r="AD684" s="1">
        <v>3.7106703966856003E-2</v>
      </c>
      <c r="AE684" s="1">
        <v>6.6165011376142502E-3</v>
      </c>
      <c r="AF684" s="1">
        <v>1.7158662900328636E-2</v>
      </c>
      <c r="AG684" s="1">
        <v>8.4971059113740921E-3</v>
      </c>
      <c r="AH684" s="1">
        <v>1</v>
      </c>
      <c r="AI684" s="1">
        <v>0</v>
      </c>
      <c r="AJ684" s="1">
        <v>2</v>
      </c>
      <c r="AK684" s="1">
        <v>0</v>
      </c>
      <c r="AL684" s="1">
        <v>1</v>
      </c>
      <c r="AM684" s="1">
        <v>0.18999999761581421</v>
      </c>
      <c r="AN684" s="1">
        <v>111115</v>
      </c>
      <c r="AO684">
        <f>X684*0.000001/(K684*0.0001)</f>
        <v>0.76280203817290526</v>
      </c>
      <c r="AP684">
        <f>(U684-T684)/(1000-U684)*AO684</f>
        <v>-3.3997764069792911E-4</v>
      </c>
      <c r="AQ684">
        <f>(P684+273.15)</f>
        <v>300.27207412719724</v>
      </c>
      <c r="AR684">
        <f>(O684+273.15)</f>
        <v>300.50357666015623</v>
      </c>
      <c r="AS684">
        <f>(Y684*AK684+Z684*AL684)*AM684</f>
        <v>2.5491271146143468E-2</v>
      </c>
      <c r="AT684">
        <f>((AS684+0.00000010773*(AR684^4-AQ684^4))-AP684*44100)/(L684*0.92*2*29.3+0.00000043092*AQ684^3)</f>
        <v>0.14831686661156476</v>
      </c>
      <c r="AU684">
        <f>0.61365*EXP(17.502*J684/(240.97+J684))</f>
        <v>3.6363948843705911</v>
      </c>
      <c r="AV684">
        <f>AU684*1000/AA684</f>
        <v>35.845527110107014</v>
      </c>
      <c r="AW684">
        <f>(AV684-U684)</f>
        <v>6.6168836927486154</v>
      </c>
      <c r="AX684">
        <f>IF(D684,P684,(O684+P684)/2)</f>
        <v>27.122074127197266</v>
      </c>
      <c r="AY684">
        <f>0.61365*EXP(17.502*AX684/(240.97+AX684))</f>
        <v>3.604901694461438</v>
      </c>
      <c r="AZ684">
        <f>IF(AW684&lt;&gt;0,(1000-(AV684+U684)/2)/AW684*AP684,0)</f>
        <v>-4.9708559873167149E-2</v>
      </c>
      <c r="BA684">
        <f>U684*AA684/1000</f>
        <v>2.9651367400315212</v>
      </c>
      <c r="BB684">
        <f>(AY684-BA684)</f>
        <v>0.63976495442991688</v>
      </c>
      <c r="BC684">
        <f>1/(1.6/F684+1.37/N684)</f>
        <v>-3.1006305801644572E-2</v>
      </c>
      <c r="BD684">
        <f>G684*AA684*0.001</f>
        <v>35.074283888243606</v>
      </c>
      <c r="BE684">
        <f>G684/S684</f>
        <v>0.83766806245001191</v>
      </c>
      <c r="BF684">
        <f>(1-AP684*AA684/AU684/F684)*100</f>
        <v>80.65628482543643</v>
      </c>
      <c r="BG684">
        <f>(S684-E684/(N684/1.35))</f>
        <v>413.47471951585004</v>
      </c>
      <c r="BH684">
        <f>E684*BF684/100/BG684</f>
        <v>-3.8009981949887008E-3</v>
      </c>
    </row>
    <row r="685" spans="1:60" x14ac:dyDescent="0.25">
      <c r="A685" s="1" t="s">
        <v>9</v>
      </c>
      <c r="B685" s="1" t="s">
        <v>747</v>
      </c>
    </row>
    <row r="686" spans="1:60" x14ac:dyDescent="0.25">
      <c r="A686" s="1" t="s">
        <v>9</v>
      </c>
      <c r="B686" s="1" t="s">
        <v>748</v>
      </c>
    </row>
    <row r="687" spans="1:60" x14ac:dyDescent="0.25">
      <c r="A687" s="1" t="s">
        <v>9</v>
      </c>
      <c r="B687" s="1" t="s">
        <v>749</v>
      </c>
    </row>
    <row r="688" spans="1:60" x14ac:dyDescent="0.25">
      <c r="A688" s="1" t="s">
        <v>9</v>
      </c>
      <c r="B688" s="1" t="s">
        <v>750</v>
      </c>
    </row>
    <row r="689" spans="1:60" x14ac:dyDescent="0.25">
      <c r="A689" s="1" t="s">
        <v>9</v>
      </c>
      <c r="B689" s="1" t="s">
        <v>751</v>
      </c>
    </row>
    <row r="690" spans="1:60" x14ac:dyDescent="0.25">
      <c r="A690" s="1" t="s">
        <v>9</v>
      </c>
      <c r="B690" s="1" t="s">
        <v>752</v>
      </c>
    </row>
    <row r="691" spans="1:60" x14ac:dyDescent="0.25">
      <c r="A691" s="1" t="s">
        <v>9</v>
      </c>
      <c r="B691" s="1" t="s">
        <v>753</v>
      </c>
    </row>
    <row r="692" spans="1:60" x14ac:dyDescent="0.25">
      <c r="A692" s="1" t="s">
        <v>9</v>
      </c>
      <c r="B692" s="1" t="s">
        <v>754</v>
      </c>
    </row>
    <row r="693" spans="1:60" x14ac:dyDescent="0.25">
      <c r="A693" s="1" t="s">
        <v>9</v>
      </c>
      <c r="B693" s="1" t="s">
        <v>755</v>
      </c>
    </row>
    <row r="694" spans="1:60" x14ac:dyDescent="0.25">
      <c r="A694" s="1">
        <v>244</v>
      </c>
      <c r="B694" s="1" t="s">
        <v>756</v>
      </c>
      <c r="C694" s="1">
        <v>19965.499999899417</v>
      </c>
      <c r="D694" s="1">
        <v>1</v>
      </c>
      <c r="E694">
        <f t="shared" ref="E694:E699" si="280">(R694-S694*(1000-T694)/(1000-U694))*AO694</f>
        <v>-1.6533745427513684</v>
      </c>
      <c r="F694">
        <f t="shared" ref="F694:F699" si="281">IF(AZ694&lt;&gt;0,1/(1/AZ694-1/N694),0)</f>
        <v>-0.10582540819410738</v>
      </c>
      <c r="G694">
        <f t="shared" ref="G694:G699" si="282">((BC694-AP694/2)*S694-E694)/(BC694+AP694/2)</f>
        <v>382.34723120478742</v>
      </c>
      <c r="H694">
        <f t="shared" ref="H694:H699" si="283">AP694*1000</f>
        <v>-0.79918126944955981</v>
      </c>
      <c r="I694">
        <f t="shared" ref="I694:I699" si="284">(AU694-BA694)</f>
        <v>0.71933212765243137</v>
      </c>
      <c r="J694">
        <f t="shared" ref="J694:J699" si="285">(P694+AT694*D694)</f>
        <v>27.437990717208322</v>
      </c>
      <c r="K694" s="1">
        <v>4.5999999046325684</v>
      </c>
      <c r="L694">
        <f t="shared" ref="L694:L699" si="286">(K694*AI694+AJ694)</f>
        <v>2</v>
      </c>
      <c r="M694" s="1">
        <v>0.5</v>
      </c>
      <c r="N694">
        <f t="shared" ref="N694:N699" si="287">L694*(M694+1)*(M694+1)/(M694*M694+1)</f>
        <v>3.6</v>
      </c>
      <c r="O694" s="1">
        <v>27.368293762207031</v>
      </c>
      <c r="P694" s="1">
        <v>27.118457794189453</v>
      </c>
      <c r="Q694" s="1">
        <v>27.006847381591797</v>
      </c>
      <c r="R694" s="1">
        <v>409.87173461914063</v>
      </c>
      <c r="S694" s="1">
        <v>411.39047241210938</v>
      </c>
      <c r="T694" s="1">
        <v>29.70201301574707</v>
      </c>
      <c r="U694" s="1">
        <v>29.107498168945313</v>
      </c>
      <c r="V694" s="1">
        <v>82.382194519042969</v>
      </c>
      <c r="W694" s="1">
        <v>80.734329223632813</v>
      </c>
      <c r="X694" s="1">
        <v>600.3597412109375</v>
      </c>
      <c r="Y694" s="1">
        <v>9.4380490481853485E-2</v>
      </c>
      <c r="Z694" s="1">
        <v>9.9347889423370361E-2</v>
      </c>
      <c r="AA694" s="1">
        <v>101.44943237304688</v>
      </c>
      <c r="AB694" s="1">
        <v>1.1736488342285156</v>
      </c>
      <c r="AC694" s="1">
        <v>-6.4727239310741425E-2</v>
      </c>
      <c r="AD694" s="1">
        <v>3.0633239075541496E-2</v>
      </c>
      <c r="AE694" s="1">
        <v>9.9229095503687859E-3</v>
      </c>
      <c r="AF694" s="1">
        <v>3.8849499076604843E-2</v>
      </c>
      <c r="AG694" s="1">
        <v>1.0354227386415005E-2</v>
      </c>
      <c r="AH694" s="1">
        <v>0.66666668653488159</v>
      </c>
      <c r="AI694" s="1">
        <v>0</v>
      </c>
      <c r="AJ694" s="1">
        <v>2</v>
      </c>
      <c r="AK694" s="1">
        <v>0</v>
      </c>
      <c r="AL694" s="1">
        <v>1</v>
      </c>
      <c r="AM694" s="1">
        <v>0.18999999761581421</v>
      </c>
      <c r="AN694" s="1">
        <v>111115</v>
      </c>
      <c r="AO694">
        <f t="shared" ref="AO694:AO699" si="288">X694*0.000001/(K694*0.0001)</f>
        <v>1.3051298992557088</v>
      </c>
      <c r="AP694">
        <f t="shared" ref="AP694:AP699" si="289">(U694-T694)/(1000-U694)*AO694</f>
        <v>-7.9918126944955982E-4</v>
      </c>
      <c r="AQ694">
        <f t="shared" ref="AQ694:AQ699" si="290">(P694+273.15)</f>
        <v>300.26845779418943</v>
      </c>
      <c r="AR694">
        <f t="shared" ref="AR694:AR699" si="291">(O694+273.15)</f>
        <v>300.51829376220701</v>
      </c>
      <c r="AS694">
        <f t="shared" ref="AS694:AS699" si="292">(Y694*AK694+Z694*AL694)*AM694</f>
        <v>1.8876098753576542E-2</v>
      </c>
      <c r="AT694">
        <f t="shared" ref="AT694:AT699" si="293">((AS694+0.00000010773*(AR694^4-AQ694^4))-AP694*44100)/(L694*0.92*2*29.3+0.00000043092*AQ694^3)</f>
        <v>0.31953292301886976</v>
      </c>
      <c r="AU694">
        <f t="shared" ref="AU694:AU699" si="294">0.61365*EXP(17.502*J694/(240.97+J694))</f>
        <v>3.6722712946914347</v>
      </c>
      <c r="AV694">
        <f t="shared" ref="AV694:AV699" si="295">AU694*1000/AA694</f>
        <v>36.198046739067664</v>
      </c>
      <c r="AW694">
        <f t="shared" ref="AW694:AW699" si="296">(AV694-U694)</f>
        <v>7.0905485701223512</v>
      </c>
      <c r="AX694">
        <f t="shared" ref="AX694:AX699" si="297">IF(D694,P694,(O694+P694)/2)</f>
        <v>27.118457794189453</v>
      </c>
      <c r="AY694">
        <f t="shared" ref="AY694:AY699" si="298">0.61365*EXP(17.502*AX694/(240.97+AX694))</f>
        <v>3.6041367950470473</v>
      </c>
      <c r="AZ694">
        <f t="shared" ref="AZ694:AZ699" si="299">IF(AW694&lt;&gt;0,(1000-(AV694+U694)/2)/AW694*AP694,0)</f>
        <v>-0.10903046184131553</v>
      </c>
      <c r="BA694">
        <f t="shared" ref="BA694:BA699" si="300">U694*AA694/1000</f>
        <v>2.9529391670390033</v>
      </c>
      <c r="BB694">
        <f t="shared" ref="BB694:BB699" si="301">(AY694-BA694)</f>
        <v>0.65119762800804404</v>
      </c>
      <c r="BC694">
        <f t="shared" ref="BC694:BC699" si="302">1/(1.6/F694+1.37/N694)</f>
        <v>-6.7848649586942325E-2</v>
      </c>
      <c r="BD694">
        <f t="shared" ref="BD694:BD699" si="303">G694*AA694*0.001</f>
        <v>38.788909575131804</v>
      </c>
      <c r="BE694">
        <f t="shared" ref="BE694:BE699" si="304">G694/S694</f>
        <v>0.92940225125527953</v>
      </c>
      <c r="BF694">
        <f t="shared" ref="BF694:BF699" si="305">(1-AP694*AA694/AU694/F694)*100</f>
        <v>79.13731465906227</v>
      </c>
      <c r="BG694">
        <f t="shared" ref="BG694:BG699" si="306">(S694-E694/(N694/1.35))</f>
        <v>412.01048786564115</v>
      </c>
      <c r="BH694">
        <f t="shared" ref="BH694:BH699" si="307">E694*BF694/100/BG694</f>
        <v>-3.1757352128780531E-3</v>
      </c>
    </row>
    <row r="695" spans="1:60" x14ac:dyDescent="0.25">
      <c r="A695" s="1">
        <v>245</v>
      </c>
      <c r="B695" s="1" t="s">
        <v>757</v>
      </c>
      <c r="C695" s="1">
        <v>19970.499999787658</v>
      </c>
      <c r="D695" s="1">
        <v>1</v>
      </c>
      <c r="E695">
        <f t="shared" si="280"/>
        <v>-1.6624157486794755</v>
      </c>
      <c r="F695">
        <f t="shared" si="281"/>
        <v>-0.10444464933821772</v>
      </c>
      <c r="G695">
        <f t="shared" si="282"/>
        <v>381.88691031417562</v>
      </c>
      <c r="H695">
        <f t="shared" si="283"/>
        <v>-0.78194729336788948</v>
      </c>
      <c r="I695">
        <f t="shared" si="284"/>
        <v>0.7134154829109951</v>
      </c>
      <c r="J695">
        <f t="shared" si="285"/>
        <v>27.416147430520141</v>
      </c>
      <c r="K695" s="1">
        <v>4.5999999046325684</v>
      </c>
      <c r="L695">
        <f t="shared" si="286"/>
        <v>2</v>
      </c>
      <c r="M695" s="1">
        <v>0.5</v>
      </c>
      <c r="N695">
        <f t="shared" si="287"/>
        <v>3.6</v>
      </c>
      <c r="O695" s="1">
        <v>27.361112594604492</v>
      </c>
      <c r="P695" s="1">
        <v>27.102081298828125</v>
      </c>
      <c r="Q695" s="1">
        <v>26.991584777832031</v>
      </c>
      <c r="R695" s="1">
        <v>409.83377075195313</v>
      </c>
      <c r="S695" s="1">
        <v>411.35400390625</v>
      </c>
      <c r="T695" s="1">
        <v>29.701391220092773</v>
      </c>
      <c r="U695" s="1">
        <v>29.119695663452148</v>
      </c>
      <c r="V695" s="1">
        <v>82.417037963867188</v>
      </c>
      <c r="W695" s="1">
        <v>80.797470092773438</v>
      </c>
      <c r="X695" s="1">
        <v>600.35101318359375</v>
      </c>
      <c r="Y695" s="1">
        <v>9.0079031884670258E-2</v>
      </c>
      <c r="Z695" s="1">
        <v>9.4820030033588409E-2</v>
      </c>
      <c r="AA695" s="1">
        <v>101.44895172119141</v>
      </c>
      <c r="AB695" s="1">
        <v>1.1736488342285156</v>
      </c>
      <c r="AC695" s="1">
        <v>-6.4727239310741425E-2</v>
      </c>
      <c r="AD695" s="1">
        <v>3.0633239075541496E-2</v>
      </c>
      <c r="AE695" s="1">
        <v>9.9229095503687859E-3</v>
      </c>
      <c r="AF695" s="1">
        <v>3.8849499076604843E-2</v>
      </c>
      <c r="AG695" s="1">
        <v>1.0354227386415005E-2</v>
      </c>
      <c r="AH695" s="1">
        <v>1</v>
      </c>
      <c r="AI695" s="1">
        <v>0</v>
      </c>
      <c r="AJ695" s="1">
        <v>2</v>
      </c>
      <c r="AK695" s="1">
        <v>0</v>
      </c>
      <c r="AL695" s="1">
        <v>1</v>
      </c>
      <c r="AM695" s="1">
        <v>0.18999999761581421</v>
      </c>
      <c r="AN695" s="1">
        <v>111115</v>
      </c>
      <c r="AO695">
        <f t="shared" si="288"/>
        <v>1.305110925282829</v>
      </c>
      <c r="AP695">
        <f t="shared" si="289"/>
        <v>-7.8194729336788951E-4</v>
      </c>
      <c r="AQ695">
        <f t="shared" si="290"/>
        <v>300.2520812988281</v>
      </c>
      <c r="AR695">
        <f t="shared" si="291"/>
        <v>300.51111259460447</v>
      </c>
      <c r="AS695">
        <f t="shared" si="292"/>
        <v>1.8015805480313229E-2</v>
      </c>
      <c r="AT695">
        <f t="shared" si="293"/>
        <v>0.31406613169201514</v>
      </c>
      <c r="AU695">
        <f t="shared" si="294"/>
        <v>3.667578082408339</v>
      </c>
      <c r="AV695">
        <f t="shared" si="295"/>
        <v>36.15195642915873</v>
      </c>
      <c r="AW695">
        <f t="shared" si="296"/>
        <v>7.0322607657065817</v>
      </c>
      <c r="AX695">
        <f t="shared" si="297"/>
        <v>27.102081298828125</v>
      </c>
      <c r="AY695">
        <f t="shared" si="298"/>
        <v>3.600674735633457</v>
      </c>
      <c r="AZ695">
        <f t="shared" si="299"/>
        <v>-0.107565379431454</v>
      </c>
      <c r="BA695">
        <f t="shared" si="300"/>
        <v>2.9541625994973439</v>
      </c>
      <c r="BB695">
        <f t="shared" si="301"/>
        <v>0.64651213613611302</v>
      </c>
      <c r="BC695">
        <f t="shared" si="302"/>
        <v>-6.6940841499946488E-2</v>
      </c>
      <c r="BD695">
        <f t="shared" si="303"/>
        <v>38.742026727417752</v>
      </c>
      <c r="BE695">
        <f t="shared" si="304"/>
        <v>0.92836560891044562</v>
      </c>
      <c r="BF695">
        <f t="shared" si="305"/>
        <v>79.290983235713966</v>
      </c>
      <c r="BG695">
        <f t="shared" si="306"/>
        <v>411.97740981200479</v>
      </c>
      <c r="BH695">
        <f t="shared" si="307"/>
        <v>-3.1995584252903901E-3</v>
      </c>
    </row>
    <row r="696" spans="1:60" x14ac:dyDescent="0.25">
      <c r="A696" s="1">
        <v>246</v>
      </c>
      <c r="B696" s="1" t="s">
        <v>758</v>
      </c>
      <c r="C696" s="1">
        <v>19975.4999996759</v>
      </c>
      <c r="D696" s="1">
        <v>1</v>
      </c>
      <c r="E696">
        <f t="shared" si="280"/>
        <v>-1.624690049853202</v>
      </c>
      <c r="F696">
        <f t="shared" si="281"/>
        <v>-0.10231592674090421</v>
      </c>
      <c r="G696">
        <f t="shared" si="282"/>
        <v>381.9110464253306</v>
      </c>
      <c r="H696">
        <f t="shared" si="283"/>
        <v>-0.76295351906081244</v>
      </c>
      <c r="I696">
        <f t="shared" si="284"/>
        <v>0.7110049936146341</v>
      </c>
      <c r="J696">
        <f t="shared" si="285"/>
        <v>27.410843302594746</v>
      </c>
      <c r="K696" s="1">
        <v>4.5999999046325684</v>
      </c>
      <c r="L696">
        <f t="shared" si="286"/>
        <v>2</v>
      </c>
      <c r="M696" s="1">
        <v>0.5</v>
      </c>
      <c r="N696">
        <f t="shared" si="287"/>
        <v>3.6</v>
      </c>
      <c r="O696" s="1">
        <v>27.354900360107422</v>
      </c>
      <c r="P696" s="1">
        <v>27.104633331298828</v>
      </c>
      <c r="Q696" s="1">
        <v>26.996393203735352</v>
      </c>
      <c r="R696" s="1">
        <v>409.83084106445313</v>
      </c>
      <c r="S696" s="1">
        <v>411.31622314453125</v>
      </c>
      <c r="T696" s="1">
        <v>29.699653625488281</v>
      </c>
      <c r="U696" s="1">
        <v>29.132070541381836</v>
      </c>
      <c r="V696" s="1">
        <v>82.441879272460938</v>
      </c>
      <c r="W696" s="1">
        <v>80.859169006347656</v>
      </c>
      <c r="X696" s="1">
        <v>600.32525634765625</v>
      </c>
      <c r="Y696" s="1">
        <v>9.7139239311218262E-2</v>
      </c>
      <c r="Z696" s="1">
        <v>0.10225182771682739</v>
      </c>
      <c r="AA696" s="1">
        <v>101.44950866699219</v>
      </c>
      <c r="AB696" s="1">
        <v>1.1736488342285156</v>
      </c>
      <c r="AC696" s="1">
        <v>-6.4727239310741425E-2</v>
      </c>
      <c r="AD696" s="1">
        <v>3.0633239075541496E-2</v>
      </c>
      <c r="AE696" s="1">
        <v>9.9229095503687859E-3</v>
      </c>
      <c r="AF696" s="1">
        <v>3.8849499076604843E-2</v>
      </c>
      <c r="AG696" s="1">
        <v>1.0354227386415005E-2</v>
      </c>
      <c r="AH696" s="1">
        <v>1</v>
      </c>
      <c r="AI696" s="1">
        <v>0</v>
      </c>
      <c r="AJ696" s="1">
        <v>2</v>
      </c>
      <c r="AK696" s="1">
        <v>0</v>
      </c>
      <c r="AL696" s="1">
        <v>1</v>
      </c>
      <c r="AM696" s="1">
        <v>0.18999999761581421</v>
      </c>
      <c r="AN696" s="1">
        <v>111115</v>
      </c>
      <c r="AO696">
        <f t="shared" si="288"/>
        <v>1.3050549321600649</v>
      </c>
      <c r="AP696">
        <f t="shared" si="289"/>
        <v>-7.6295351906081248E-4</v>
      </c>
      <c r="AQ696">
        <f t="shared" si="290"/>
        <v>300.25463333129881</v>
      </c>
      <c r="AR696">
        <f t="shared" si="291"/>
        <v>300.5049003601074</v>
      </c>
      <c r="AS696">
        <f t="shared" si="292"/>
        <v>1.942784702240985E-2</v>
      </c>
      <c r="AT696">
        <f t="shared" si="293"/>
        <v>0.30620997129591582</v>
      </c>
      <c r="AU696">
        <f t="shared" si="294"/>
        <v>3.6664392364899783</v>
      </c>
      <c r="AV696">
        <f t="shared" si="295"/>
        <v>36.140532218101299</v>
      </c>
      <c r="AW696">
        <f t="shared" si="296"/>
        <v>7.0084616767194632</v>
      </c>
      <c r="AX696">
        <f t="shared" si="297"/>
        <v>27.104633331298828</v>
      </c>
      <c r="AY696">
        <f t="shared" si="298"/>
        <v>3.6012140549313978</v>
      </c>
      <c r="AZ696">
        <f t="shared" si="299"/>
        <v>-0.10530892114679853</v>
      </c>
      <c r="BA696">
        <f t="shared" si="300"/>
        <v>2.9554342428753442</v>
      </c>
      <c r="BB696">
        <f t="shared" si="301"/>
        <v>0.64577981205605361</v>
      </c>
      <c r="BC696">
        <f t="shared" si="302"/>
        <v>-6.5542466778014827E-2</v>
      </c>
      <c r="BD696">
        <f t="shared" si="303"/>
        <v>38.744688014346636</v>
      </c>
      <c r="BE696">
        <f t="shared" si="304"/>
        <v>0.92850956255895589</v>
      </c>
      <c r="BF696">
        <f t="shared" si="305"/>
        <v>79.36709899950894</v>
      </c>
      <c r="BG696">
        <f t="shared" si="306"/>
        <v>411.92548191322618</v>
      </c>
      <c r="BH696">
        <f t="shared" si="307"/>
        <v>-3.130346183763873E-3</v>
      </c>
    </row>
    <row r="697" spans="1:60" x14ac:dyDescent="0.25">
      <c r="A697" s="1">
        <v>247</v>
      </c>
      <c r="B697" s="1" t="s">
        <v>759</v>
      </c>
      <c r="C697" s="1">
        <v>19980.999999552965</v>
      </c>
      <c r="D697" s="1">
        <v>1</v>
      </c>
      <c r="E697">
        <f t="shared" si="280"/>
        <v>-1.4653386672166131</v>
      </c>
      <c r="F697">
        <f t="shared" si="281"/>
        <v>-9.9776570503117543E-2</v>
      </c>
      <c r="G697">
        <f t="shared" si="282"/>
        <v>383.679702284808</v>
      </c>
      <c r="H697">
        <f t="shared" si="283"/>
        <v>-0.74778250603516683</v>
      </c>
      <c r="I697">
        <f t="shared" si="284"/>
        <v>0.71510128624927205</v>
      </c>
      <c r="J697">
        <f t="shared" si="285"/>
        <v>27.434778325951356</v>
      </c>
      <c r="K697" s="1">
        <v>4.5999999046325684</v>
      </c>
      <c r="L697">
        <f t="shared" si="286"/>
        <v>2</v>
      </c>
      <c r="M697" s="1">
        <v>0.5</v>
      </c>
      <c r="N697">
        <f t="shared" si="287"/>
        <v>3.6</v>
      </c>
      <c r="O697" s="1">
        <v>27.355453491210938</v>
      </c>
      <c r="P697" s="1">
        <v>27.137331008911133</v>
      </c>
      <c r="Q697" s="1">
        <v>27.030597686767578</v>
      </c>
      <c r="R697" s="1">
        <v>409.91461181640625</v>
      </c>
      <c r="S697" s="1">
        <v>411.27313232421875</v>
      </c>
      <c r="T697" s="1">
        <v>29.698585510253906</v>
      </c>
      <c r="U697" s="1">
        <v>29.142274856567383</v>
      </c>
      <c r="V697" s="1">
        <v>82.443183898925781</v>
      </c>
      <c r="W697" s="1">
        <v>80.892349243164063</v>
      </c>
      <c r="X697" s="1">
        <v>600.30413818359375</v>
      </c>
      <c r="Y697" s="1">
        <v>8.7813705205917358E-2</v>
      </c>
      <c r="Z697" s="1">
        <v>9.2435479164123535E-2</v>
      </c>
      <c r="AA697" s="1">
        <v>101.44985198974609</v>
      </c>
      <c r="AB697" s="1">
        <v>1.1736488342285156</v>
      </c>
      <c r="AC697" s="1">
        <v>-6.4727239310741425E-2</v>
      </c>
      <c r="AD697" s="1">
        <v>3.0633239075541496E-2</v>
      </c>
      <c r="AE697" s="1">
        <v>9.9229095503687859E-3</v>
      </c>
      <c r="AF697" s="1">
        <v>3.8849499076604843E-2</v>
      </c>
      <c r="AG697" s="1">
        <v>1.0354227386415005E-2</v>
      </c>
      <c r="AH697" s="1">
        <v>1</v>
      </c>
      <c r="AI697" s="1">
        <v>0</v>
      </c>
      <c r="AJ697" s="1">
        <v>2</v>
      </c>
      <c r="AK697" s="1">
        <v>0</v>
      </c>
      <c r="AL697" s="1">
        <v>1</v>
      </c>
      <c r="AM697" s="1">
        <v>0.18999999761581421</v>
      </c>
      <c r="AN697" s="1">
        <v>111115</v>
      </c>
      <c r="AO697">
        <f t="shared" si="288"/>
        <v>1.3050090231068034</v>
      </c>
      <c r="AP697">
        <f t="shared" si="289"/>
        <v>-7.4778250603516679E-4</v>
      </c>
      <c r="AQ697">
        <f t="shared" si="290"/>
        <v>300.28733100891111</v>
      </c>
      <c r="AR697">
        <f t="shared" si="291"/>
        <v>300.50545349121091</v>
      </c>
      <c r="AS697">
        <f t="shared" si="292"/>
        <v>1.7562740820800116E-2</v>
      </c>
      <c r="AT697">
        <f t="shared" si="293"/>
        <v>0.29744731704022465</v>
      </c>
      <c r="AU697">
        <f t="shared" si="294"/>
        <v>3.6715807570925323</v>
      </c>
      <c r="AV697">
        <f t="shared" si="295"/>
        <v>36.191090327698383</v>
      </c>
      <c r="AW697">
        <f t="shared" si="296"/>
        <v>7.0488154711310003</v>
      </c>
      <c r="AX697">
        <f t="shared" si="297"/>
        <v>27.137331008911133</v>
      </c>
      <c r="AY697">
        <f t="shared" si="298"/>
        <v>3.6081302748524919</v>
      </c>
      <c r="AZ697">
        <f t="shared" si="299"/>
        <v>-0.10262077865779372</v>
      </c>
      <c r="BA697">
        <f t="shared" si="300"/>
        <v>2.9564794708432602</v>
      </c>
      <c r="BB697">
        <f t="shared" si="301"/>
        <v>0.6516508040092317</v>
      </c>
      <c r="BC697">
        <f t="shared" si="302"/>
        <v>-6.3876240689216573E-2</v>
      </c>
      <c r="BD697">
        <f t="shared" si="303"/>
        <v>38.924249008263622</v>
      </c>
      <c r="BE697">
        <f t="shared" si="304"/>
        <v>0.93290728746740004</v>
      </c>
      <c r="BF697">
        <f t="shared" si="305"/>
        <v>79.291670759709916</v>
      </c>
      <c r="BG697">
        <f t="shared" si="306"/>
        <v>411.822634324425</v>
      </c>
      <c r="BH697">
        <f t="shared" si="307"/>
        <v>-2.8213396124526879E-3</v>
      </c>
    </row>
    <row r="698" spans="1:60" x14ac:dyDescent="0.25">
      <c r="A698" s="1">
        <v>248</v>
      </c>
      <c r="B698" s="1" t="s">
        <v>760</v>
      </c>
      <c r="C698" s="1">
        <v>19985.999999441206</v>
      </c>
      <c r="D698" s="1">
        <v>1</v>
      </c>
      <c r="E698">
        <f t="shared" si="280"/>
        <v>-1.3835235767920728</v>
      </c>
      <c r="F698">
        <f t="shared" si="281"/>
        <v>-9.7904428310410629E-2</v>
      </c>
      <c r="G698">
        <f t="shared" si="282"/>
        <v>384.51080681872111</v>
      </c>
      <c r="H698">
        <f t="shared" si="283"/>
        <v>-0.73366471133824562</v>
      </c>
      <c r="I698">
        <f t="shared" si="284"/>
        <v>0.71539152211070167</v>
      </c>
      <c r="J698">
        <f t="shared" si="285"/>
        <v>27.440390987268252</v>
      </c>
      <c r="K698" s="1">
        <v>4.5999999046325684</v>
      </c>
      <c r="L698">
        <f t="shared" si="286"/>
        <v>2</v>
      </c>
      <c r="M698" s="1">
        <v>0.5</v>
      </c>
      <c r="N698">
        <f t="shared" si="287"/>
        <v>3.6</v>
      </c>
      <c r="O698" s="1">
        <v>27.361078262329102</v>
      </c>
      <c r="P698" s="1">
        <v>27.148708343505859</v>
      </c>
      <c r="Q698" s="1">
        <v>27.041877746582031</v>
      </c>
      <c r="R698" s="1">
        <v>409.96258544921875</v>
      </c>
      <c r="S698" s="1">
        <v>411.25396728515625</v>
      </c>
      <c r="T698" s="1">
        <v>29.697107315063477</v>
      </c>
      <c r="U698" s="1">
        <v>29.151298522949219</v>
      </c>
      <c r="V698" s="1">
        <v>82.416748046875</v>
      </c>
      <c r="W698" s="1">
        <v>80.895835876464844</v>
      </c>
      <c r="X698" s="1">
        <v>600.29742431640625</v>
      </c>
      <c r="Y698" s="1">
        <v>9.3477465212345123E-2</v>
      </c>
      <c r="Z698" s="1">
        <v>9.8397336900234222E-2</v>
      </c>
      <c r="AA698" s="1">
        <v>101.44988250732422</v>
      </c>
      <c r="AB698" s="1">
        <v>1.1736488342285156</v>
      </c>
      <c r="AC698" s="1">
        <v>-6.4727239310741425E-2</v>
      </c>
      <c r="AD698" s="1">
        <v>3.0633239075541496E-2</v>
      </c>
      <c r="AE698" s="1">
        <v>9.9229095503687859E-3</v>
      </c>
      <c r="AF698" s="1">
        <v>3.8849499076604843E-2</v>
      </c>
      <c r="AG698" s="1">
        <v>1.0354227386415005E-2</v>
      </c>
      <c r="AH698" s="1">
        <v>1</v>
      </c>
      <c r="AI698" s="1">
        <v>0</v>
      </c>
      <c r="AJ698" s="1">
        <v>2</v>
      </c>
      <c r="AK698" s="1">
        <v>0</v>
      </c>
      <c r="AL698" s="1">
        <v>1</v>
      </c>
      <c r="AM698" s="1">
        <v>0.18999999761581421</v>
      </c>
      <c r="AN698" s="1">
        <v>111115</v>
      </c>
      <c r="AO698">
        <f t="shared" si="288"/>
        <v>1.3049944277430496</v>
      </c>
      <c r="AP698">
        <f t="shared" si="289"/>
        <v>-7.3366471133824566E-4</v>
      </c>
      <c r="AQ698">
        <f t="shared" si="290"/>
        <v>300.29870834350584</v>
      </c>
      <c r="AR698">
        <f t="shared" si="291"/>
        <v>300.51107826232908</v>
      </c>
      <c r="AS698">
        <f t="shared" si="292"/>
        <v>1.869549377644697E-2</v>
      </c>
      <c r="AT698">
        <f t="shared" si="293"/>
        <v>0.29168264376239417</v>
      </c>
      <c r="AU698">
        <f t="shared" si="294"/>
        <v>3.6727873321998339</v>
      </c>
      <c r="AV698">
        <f t="shared" si="295"/>
        <v>36.202972752922363</v>
      </c>
      <c r="AW698">
        <f t="shared" si="296"/>
        <v>7.0516742299731447</v>
      </c>
      <c r="AX698">
        <f t="shared" si="297"/>
        <v>27.148708343505859</v>
      </c>
      <c r="AY698">
        <f t="shared" si="298"/>
        <v>3.6105395286083932</v>
      </c>
      <c r="AZ698">
        <f t="shared" si="299"/>
        <v>-0.10064144016133621</v>
      </c>
      <c r="BA698">
        <f t="shared" si="300"/>
        <v>2.9573958100891322</v>
      </c>
      <c r="BB698">
        <f t="shared" si="301"/>
        <v>0.65314371851926101</v>
      </c>
      <c r="BC698">
        <f t="shared" si="302"/>
        <v>-6.2649133992143988E-2</v>
      </c>
      <c r="BD698">
        <f t="shared" si="303"/>
        <v>39.008576174555699</v>
      </c>
      <c r="BE698">
        <f t="shared" si="304"/>
        <v>0.93497166570093682</v>
      </c>
      <c r="BF698">
        <f t="shared" si="305"/>
        <v>79.300919138066604</v>
      </c>
      <c r="BG698">
        <f t="shared" si="306"/>
        <v>411.77278862645329</v>
      </c>
      <c r="BH698">
        <f t="shared" si="307"/>
        <v>-2.6644473437589487E-3</v>
      </c>
    </row>
    <row r="699" spans="1:60" x14ac:dyDescent="0.25">
      <c r="A699" s="1">
        <v>249</v>
      </c>
      <c r="B699" s="1" t="s">
        <v>761</v>
      </c>
      <c r="C699" s="1">
        <v>19990.999999329448</v>
      </c>
      <c r="D699" s="1">
        <v>1</v>
      </c>
      <c r="E699">
        <f t="shared" si="280"/>
        <v>-1.3959656324138872</v>
      </c>
      <c r="F699">
        <f t="shared" si="281"/>
        <v>-9.6641222671127153E-2</v>
      </c>
      <c r="G699">
        <f t="shared" si="282"/>
        <v>384.03431058201392</v>
      </c>
      <c r="H699">
        <f t="shared" si="283"/>
        <v>-0.72084325589548381</v>
      </c>
      <c r="I699">
        <f t="shared" si="284"/>
        <v>0.71232933115584451</v>
      </c>
      <c r="J699">
        <f t="shared" si="285"/>
        <v>27.430334109307093</v>
      </c>
      <c r="K699" s="1">
        <v>4.5999999046325684</v>
      </c>
      <c r="L699">
        <f t="shared" si="286"/>
        <v>2</v>
      </c>
      <c r="M699" s="1">
        <v>0.5</v>
      </c>
      <c r="N699">
        <f t="shared" si="287"/>
        <v>3.6</v>
      </c>
      <c r="O699" s="1">
        <v>27.365325927734375</v>
      </c>
      <c r="P699" s="1">
        <v>27.142324447631836</v>
      </c>
      <c r="Q699" s="1">
        <v>27.036231994628906</v>
      </c>
      <c r="R699" s="1">
        <v>409.9544677734375</v>
      </c>
      <c r="S699" s="1">
        <v>411.25131225585938</v>
      </c>
      <c r="T699" s="1">
        <v>29.696784973144531</v>
      </c>
      <c r="U699" s="1">
        <v>29.160531997680664</v>
      </c>
      <c r="V699" s="1">
        <v>82.39349365234375</v>
      </c>
      <c r="W699" s="1">
        <v>80.899856567382813</v>
      </c>
      <c r="X699" s="1">
        <v>600.31109619140625</v>
      </c>
      <c r="Y699" s="1">
        <v>0.10419543832540512</v>
      </c>
      <c r="Z699" s="1">
        <v>0.10967940837144852</v>
      </c>
      <c r="AA699" s="1">
        <v>101.44863891601563</v>
      </c>
      <c r="AB699" s="1">
        <v>1.1736488342285156</v>
      </c>
      <c r="AC699" s="1">
        <v>-6.4727239310741425E-2</v>
      </c>
      <c r="AD699" s="1">
        <v>3.0633239075541496E-2</v>
      </c>
      <c r="AE699" s="1">
        <v>9.9229095503687859E-3</v>
      </c>
      <c r="AF699" s="1">
        <v>3.8849499076604843E-2</v>
      </c>
      <c r="AG699" s="1">
        <v>1.0354227386415005E-2</v>
      </c>
      <c r="AH699" s="1">
        <v>1</v>
      </c>
      <c r="AI699" s="1">
        <v>0</v>
      </c>
      <c r="AJ699" s="1">
        <v>2</v>
      </c>
      <c r="AK699" s="1">
        <v>0</v>
      </c>
      <c r="AL699" s="1">
        <v>1</v>
      </c>
      <c r="AM699" s="1">
        <v>0.18999999761581421</v>
      </c>
      <c r="AN699" s="1">
        <v>111115</v>
      </c>
      <c r="AO699">
        <f t="shared" si="288"/>
        <v>1.3050241492110572</v>
      </c>
      <c r="AP699">
        <f t="shared" si="289"/>
        <v>-7.2084325589548382E-4</v>
      </c>
      <c r="AQ699">
        <f t="shared" si="290"/>
        <v>300.29232444763181</v>
      </c>
      <c r="AR699">
        <f t="shared" si="291"/>
        <v>300.51532592773435</v>
      </c>
      <c r="AS699">
        <f t="shared" si="292"/>
        <v>2.0839087329079131E-2</v>
      </c>
      <c r="AT699">
        <f t="shared" si="293"/>
        <v>0.28800966167525621</v>
      </c>
      <c r="AU699">
        <f t="shared" si="294"/>
        <v>3.6706256123874699</v>
      </c>
      <c r="AV699">
        <f t="shared" si="295"/>
        <v>36.182108026369896</v>
      </c>
      <c r="AW699">
        <f t="shared" si="296"/>
        <v>7.0215760286892319</v>
      </c>
      <c r="AX699">
        <f t="shared" si="297"/>
        <v>27.142324447631836</v>
      </c>
      <c r="AY699">
        <f t="shared" si="298"/>
        <v>3.6091875079334104</v>
      </c>
      <c r="AZ699">
        <f t="shared" si="299"/>
        <v>-9.9307100336814391E-2</v>
      </c>
      <c r="BA699">
        <f t="shared" si="300"/>
        <v>2.9582962812316254</v>
      </c>
      <c r="BB699">
        <f t="shared" si="301"/>
        <v>0.65089122670178501</v>
      </c>
      <c r="BC699">
        <f t="shared" si="302"/>
        <v>-6.182179034428574E-2</v>
      </c>
      <c r="BD699">
        <f t="shared" si="303"/>
        <v>38.959758105595725</v>
      </c>
      <c r="BE699">
        <f t="shared" si="304"/>
        <v>0.933819052091164</v>
      </c>
      <c r="BF699">
        <f t="shared" si="305"/>
        <v>79.384942151654641</v>
      </c>
      <c r="BG699">
        <f t="shared" si="306"/>
        <v>411.77479936801456</v>
      </c>
      <c r="BH699">
        <f t="shared" si="307"/>
        <v>-2.6912441253072587E-3</v>
      </c>
    </row>
    <row r="700" spans="1:60" x14ac:dyDescent="0.25">
      <c r="A700" s="1" t="s">
        <v>9</v>
      </c>
      <c r="B700" s="1" t="s">
        <v>762</v>
      </c>
    </row>
    <row r="701" spans="1:60" x14ac:dyDescent="0.25">
      <c r="A701" s="1" t="s">
        <v>9</v>
      </c>
      <c r="B701" s="1" t="s">
        <v>763</v>
      </c>
    </row>
    <row r="702" spans="1:60" x14ac:dyDescent="0.25">
      <c r="A702" s="1" t="s">
        <v>9</v>
      </c>
      <c r="B702" s="1" t="s">
        <v>764</v>
      </c>
    </row>
    <row r="703" spans="1:60" x14ac:dyDescent="0.25">
      <c r="A703" s="1" t="s">
        <v>9</v>
      </c>
      <c r="B703" s="1" t="s">
        <v>765</v>
      </c>
    </row>
    <row r="704" spans="1:60" x14ac:dyDescent="0.25">
      <c r="A704" s="1" t="s">
        <v>9</v>
      </c>
      <c r="B704" s="1" t="s">
        <v>766</v>
      </c>
    </row>
    <row r="705" spans="1:60" x14ac:dyDescent="0.25">
      <c r="A705" s="1" t="s">
        <v>9</v>
      </c>
      <c r="B705" s="1" t="s">
        <v>767</v>
      </c>
    </row>
    <row r="706" spans="1:60" x14ac:dyDescent="0.25">
      <c r="A706" s="1" t="s">
        <v>9</v>
      </c>
      <c r="B706" s="1" t="s">
        <v>768</v>
      </c>
    </row>
    <row r="707" spans="1:60" x14ac:dyDescent="0.25">
      <c r="A707" s="1" t="s">
        <v>9</v>
      </c>
      <c r="B707" s="1" t="s">
        <v>769</v>
      </c>
    </row>
    <row r="708" spans="1:60" x14ac:dyDescent="0.25">
      <c r="A708" s="1" t="s">
        <v>9</v>
      </c>
      <c r="B708" s="1" t="s">
        <v>770</v>
      </c>
    </row>
    <row r="709" spans="1:60" x14ac:dyDescent="0.25">
      <c r="A709" s="1" t="s">
        <v>9</v>
      </c>
      <c r="B709" s="1" t="s">
        <v>771</v>
      </c>
    </row>
    <row r="710" spans="1:60" x14ac:dyDescent="0.25">
      <c r="A710" s="1">
        <v>250</v>
      </c>
      <c r="B710" s="1" t="s">
        <v>772</v>
      </c>
      <c r="C710" s="1">
        <v>21255.499999899417</v>
      </c>
      <c r="D710" s="1">
        <v>1</v>
      </c>
      <c r="E710">
        <f>(R710-S710*(1000-T710)/(1000-U710))*AO710</f>
        <v>-3.3388212085530582</v>
      </c>
      <c r="F710">
        <f>IF(AZ710&lt;&gt;0,1/(1/AZ710-1/N710),0)</f>
        <v>-1.0850210706525337E-2</v>
      </c>
      <c r="G710">
        <f>((BC710-AP710/2)*S710-E710)/(BC710+AP710/2)</f>
        <v>-83.788487445004407</v>
      </c>
      <c r="H710">
        <f>AP710*1000</f>
        <v>-0.24727887063188395</v>
      </c>
      <c r="I710">
        <f>(AU710-BA710)</f>
        <v>2.2001216833076591</v>
      </c>
      <c r="J710">
        <f>(P710+AT710*D710)</f>
        <v>35.209819542832065</v>
      </c>
      <c r="K710" s="1">
        <v>5.690000057220459</v>
      </c>
      <c r="L710">
        <f>(K710*AI710+AJ710)</f>
        <v>2</v>
      </c>
      <c r="M710" s="1">
        <v>0.5</v>
      </c>
      <c r="N710">
        <f>L710*(M710+1)*(M710+1)/(M710*M710+1)</f>
        <v>3.6</v>
      </c>
      <c r="O710" s="1">
        <v>35.060894012451172</v>
      </c>
      <c r="P710" s="1">
        <v>35.125938415527344</v>
      </c>
      <c r="Q710" s="1">
        <v>35.053966522216797</v>
      </c>
      <c r="R710" s="1">
        <v>410.0230712890625</v>
      </c>
      <c r="S710" s="1">
        <v>413.28399658203125</v>
      </c>
      <c r="T710" s="1">
        <v>34.868095397949219</v>
      </c>
      <c r="U710" s="1">
        <v>34.641876220703125</v>
      </c>
      <c r="V710" s="1">
        <v>62.405937194824219</v>
      </c>
      <c r="W710" s="1">
        <v>62.000278472900391</v>
      </c>
      <c r="X710" s="1">
        <v>600.42437744140625</v>
      </c>
      <c r="Y710" s="1">
        <v>9.6284128725528717E-2</v>
      </c>
      <c r="Z710" s="1">
        <v>0.10135171562433243</v>
      </c>
      <c r="AA710" s="1">
        <v>101.44401550292969</v>
      </c>
      <c r="AB710" s="1">
        <v>0.76278913021087646</v>
      </c>
      <c r="AC710" s="1">
        <v>-0.50728797912597656</v>
      </c>
      <c r="AD710" s="1">
        <v>1.6458176076412201E-2</v>
      </c>
      <c r="AE710" s="1">
        <v>1.8967228010296822E-2</v>
      </c>
      <c r="AF710" s="1">
        <v>2.1183157339692116E-2</v>
      </c>
      <c r="AG710" s="1">
        <v>2.0469026640057564E-2</v>
      </c>
      <c r="AH710" s="1">
        <v>0.66666668653488159</v>
      </c>
      <c r="AI710" s="1">
        <v>0</v>
      </c>
      <c r="AJ710" s="1">
        <v>2</v>
      </c>
      <c r="AK710" s="1">
        <v>0</v>
      </c>
      <c r="AL710" s="1">
        <v>1</v>
      </c>
      <c r="AM710" s="1">
        <v>0.18999999761581421</v>
      </c>
      <c r="AN710" s="1">
        <v>111115</v>
      </c>
      <c r="AO710">
        <f>X710*0.000001/(K710*0.0001)</f>
        <v>1.0552273662624725</v>
      </c>
      <c r="AP710">
        <f>(U710-T710)/(1000-U710)*AO710</f>
        <v>-2.4727887063188394E-4</v>
      </c>
      <c r="AQ710">
        <f>(P710+273.15)</f>
        <v>308.27593841552732</v>
      </c>
      <c r="AR710">
        <f>(O710+273.15)</f>
        <v>308.21089401245115</v>
      </c>
      <c r="AS710">
        <f>(Y710*AK710+Z710*AL710)*AM710</f>
        <v>1.9256825726981841E-2</v>
      </c>
      <c r="AT710">
        <f>((AS710+0.00000010773*(AR710^4-AQ710^4))-AP710*44100)/(L710*0.92*2*29.3+0.00000043092*AQ710^3)</f>
        <v>8.3881127304718653E-2</v>
      </c>
      <c r="AU710">
        <f>0.61365*EXP(17.502*J710/(240.97+J710))</f>
        <v>5.7143327116912381</v>
      </c>
      <c r="AV710">
        <f>AU710*1000/AA710</f>
        <v>56.329914419901968</v>
      </c>
      <c r="AW710">
        <f>(AV710-U710)</f>
        <v>21.688038199198843</v>
      </c>
      <c r="AX710">
        <f>IF(D710,P710,(O710+P710)/2)</f>
        <v>35.125938415527344</v>
      </c>
      <c r="AY710">
        <f>0.61365*EXP(17.502*AX710/(240.97+AX710))</f>
        <v>5.6878829701047016</v>
      </c>
      <c r="AZ710">
        <f>IF(AW710&lt;&gt;0,(1000-(AV710+U710)/2)/AW710*AP710,0)</f>
        <v>-1.0883011531034579E-2</v>
      </c>
      <c r="BA710">
        <f>U710*AA710/1000</f>
        <v>3.514211028383579</v>
      </c>
      <c r="BB710">
        <f>(AY710-BA710)</f>
        <v>2.1736719417211225</v>
      </c>
      <c r="BC710">
        <f>1/(1.6/F710+1.37/N710)</f>
        <v>-6.7989276329729117E-3</v>
      </c>
      <c r="BD710">
        <f>G710*AA710*0.001</f>
        <v>-8.4998406193380553</v>
      </c>
      <c r="BE710">
        <f>G710/S710</f>
        <v>-0.20273828199968427</v>
      </c>
      <c r="BF710">
        <f>(1-AP710*AA710/AU710/F710)*100</f>
        <v>59.541503000298292</v>
      </c>
      <c r="BG710">
        <f>(S710-E710/(N710/1.35))</f>
        <v>414.53605453523863</v>
      </c>
      <c r="BH710">
        <f>E710*BF710/100/BG710</f>
        <v>-4.7956849791848961E-3</v>
      </c>
    </row>
    <row r="711" spans="1:60" x14ac:dyDescent="0.25">
      <c r="A711" s="1">
        <v>251</v>
      </c>
      <c r="B711" s="1" t="s">
        <v>773</v>
      </c>
      <c r="C711" s="1">
        <v>21260.999999776483</v>
      </c>
      <c r="D711" s="1">
        <v>1</v>
      </c>
      <c r="E711">
        <f>(R711-S711*(1000-T711)/(1000-U711))*AO711</f>
        <v>-3.2628938713727891</v>
      </c>
      <c r="F711">
        <f>IF(AZ711&lt;&gt;0,1/(1/AZ711-1/N711),0)</f>
        <v>-1.0701142471028267E-2</v>
      </c>
      <c r="G711">
        <f>((BC711-AP711/2)*S711-E711)/(BC711+AP711/2)</f>
        <v>-79.364622062453435</v>
      </c>
      <c r="H711">
        <f>AP711*1000</f>
        <v>-0.24305461166065551</v>
      </c>
      <c r="I711">
        <f>(AU711-BA711)</f>
        <v>2.1927635479302672</v>
      </c>
      <c r="J711">
        <f>(P711+AT711*D711)</f>
        <v>35.196390301110512</v>
      </c>
      <c r="K711" s="1">
        <v>5.690000057220459</v>
      </c>
      <c r="L711">
        <f>(K711*AI711+AJ711)</f>
        <v>2</v>
      </c>
      <c r="M711" s="1">
        <v>0.5</v>
      </c>
      <c r="N711">
        <f>L711*(M711+1)*(M711+1)/(M711*M711+1)</f>
        <v>3.6</v>
      </c>
      <c r="O711" s="1">
        <v>35.052928924560547</v>
      </c>
      <c r="P711" s="1">
        <v>35.113548278808594</v>
      </c>
      <c r="Q711" s="1">
        <v>35.042682647705078</v>
      </c>
      <c r="R711" s="1">
        <v>410.115966796875</v>
      </c>
      <c r="S711" s="1">
        <v>413.30328369140625</v>
      </c>
      <c r="T711" s="1">
        <v>34.894969940185547</v>
      </c>
      <c r="U711" s="1">
        <v>34.672622680664063</v>
      </c>
      <c r="V711" s="1">
        <v>62.476688385009766</v>
      </c>
      <c r="W711" s="1">
        <v>62.078048706054688</v>
      </c>
      <c r="X711" s="1">
        <v>600.42529296875</v>
      </c>
      <c r="Y711" s="1">
        <v>0.12169782072305679</v>
      </c>
      <c r="Z711" s="1">
        <v>0.12810297310352325</v>
      </c>
      <c r="AA711" s="1">
        <v>101.44393920898438</v>
      </c>
      <c r="AB711" s="1">
        <v>0.76278913021087646</v>
      </c>
      <c r="AC711" s="1">
        <v>-0.50728797912597656</v>
      </c>
      <c r="AD711" s="1">
        <v>1.6458176076412201E-2</v>
      </c>
      <c r="AE711" s="1">
        <v>1.8967228010296822E-2</v>
      </c>
      <c r="AF711" s="1">
        <v>2.1183157339692116E-2</v>
      </c>
      <c r="AG711" s="1">
        <v>2.0469026640057564E-2</v>
      </c>
      <c r="AH711" s="1">
        <v>1</v>
      </c>
      <c r="AI711" s="1">
        <v>0</v>
      </c>
      <c r="AJ711" s="1">
        <v>2</v>
      </c>
      <c r="AK711" s="1">
        <v>0</v>
      </c>
      <c r="AL711" s="1">
        <v>1</v>
      </c>
      <c r="AM711" s="1">
        <v>0.18999999761581421</v>
      </c>
      <c r="AN711" s="1">
        <v>111115</v>
      </c>
      <c r="AO711">
        <f>X711*0.000001/(K711*0.0001)</f>
        <v>1.055228975273605</v>
      </c>
      <c r="AP711">
        <f>(U711-T711)/(1000-U711)*AO711</f>
        <v>-2.4305461166065551E-4</v>
      </c>
      <c r="AQ711">
        <f>(P711+273.15)</f>
        <v>308.26354827880857</v>
      </c>
      <c r="AR711">
        <f>(O711+273.15)</f>
        <v>308.20292892456052</v>
      </c>
      <c r="AS711">
        <f>(Y711*AK711+Z711*AL711)*AM711</f>
        <v>2.433956458424813E-2</v>
      </c>
      <c r="AT711">
        <f>((AS711+0.00000010773*(AR711^4-AQ711^4))-AP711*44100)/(L711*0.92*2*29.3+0.00000043092*AQ711^3)</f>
        <v>8.2842022301918866E-2</v>
      </c>
      <c r="AU711">
        <f>0.61365*EXP(17.502*J711/(240.97+J711))</f>
        <v>5.7100909753636051</v>
      </c>
      <c r="AV711">
        <f>AU711*1000/AA711</f>
        <v>56.288143184190261</v>
      </c>
      <c r="AW711">
        <f>(AV711-U711)</f>
        <v>21.615520503526199</v>
      </c>
      <c r="AX711">
        <f>IF(D711,P711,(O711+P711)/2)</f>
        <v>35.113548278808594</v>
      </c>
      <c r="AY711">
        <f>0.61365*EXP(17.502*AX711/(240.97+AX711))</f>
        <v>5.6839850941897616</v>
      </c>
      <c r="AZ711">
        <f>IF(AW711&lt;&gt;0,(1000-(AV711+U711)/2)/AW711*AP711,0)</f>
        <v>-1.0733046877635433E-2</v>
      </c>
      <c r="BA711">
        <f>U711*AA711/1000</f>
        <v>3.5173274274333379</v>
      </c>
      <c r="BB711">
        <f>(AY711-BA711)</f>
        <v>2.1666576667564237</v>
      </c>
      <c r="BC711">
        <f>1/(1.6/F711+1.37/N711)</f>
        <v>-6.7052805726776545E-3</v>
      </c>
      <c r="BD711">
        <f>G711*AA711*0.001</f>
        <v>-8.0510598958475477</v>
      </c>
      <c r="BE711">
        <f>G711/S711</f>
        <v>-0.19202514278040722</v>
      </c>
      <c r="BF711">
        <f>(1-AP711*AA711/AU711/F711)*100</f>
        <v>59.648768191918663</v>
      </c>
      <c r="BG711">
        <f>(S711-E711/(N711/1.35))</f>
        <v>414.52686889317107</v>
      </c>
      <c r="BH711">
        <f>E711*BF711/100/BG711</f>
        <v>-4.6951745417136183E-3</v>
      </c>
    </row>
    <row r="712" spans="1:60" x14ac:dyDescent="0.25">
      <c r="A712" s="1">
        <v>252</v>
      </c>
      <c r="B712" s="1" t="s">
        <v>774</v>
      </c>
      <c r="C712" s="1">
        <v>21265.999999664724</v>
      </c>
      <c r="D712" s="1">
        <v>1</v>
      </c>
      <c r="E712">
        <f>(R712-S712*(1000-T712)/(1000-U712))*AO712</f>
        <v>-3.2586474637615037</v>
      </c>
      <c r="F712">
        <f>IF(AZ712&lt;&gt;0,1/(1/AZ712-1/N712),0)</f>
        <v>-1.0723081037479596E-2</v>
      </c>
      <c r="G712">
        <f>((BC712-AP712/2)*S712-E712)/(BC712+AP712/2)</f>
        <v>-77.733234341983831</v>
      </c>
      <c r="H712">
        <f>AP712*1000</f>
        <v>-0.24349135596149504</v>
      </c>
      <c r="I712">
        <f>(AU712-BA712)</f>
        <v>2.1921527000842302</v>
      </c>
      <c r="J712">
        <f>(P712+AT712*D712)</f>
        <v>35.20208909573001</v>
      </c>
      <c r="K712" s="1">
        <v>5.690000057220459</v>
      </c>
      <c r="L712">
        <f>(K712*AI712+AJ712)</f>
        <v>2</v>
      </c>
      <c r="M712" s="1">
        <v>0.5</v>
      </c>
      <c r="N712">
        <f>L712*(M712+1)*(M712+1)/(M712*M712+1)</f>
        <v>3.6</v>
      </c>
      <c r="O712" s="1">
        <v>35.046539306640625</v>
      </c>
      <c r="P712" s="1">
        <v>35.120532989501953</v>
      </c>
      <c r="Q712" s="1">
        <v>35.049213409423828</v>
      </c>
      <c r="R712" s="1">
        <v>410.1495361328125</v>
      </c>
      <c r="S712" s="1">
        <v>413.33309936523438</v>
      </c>
      <c r="T712" s="1">
        <v>34.9190673828125</v>
      </c>
      <c r="U712" s="1">
        <v>34.696319580078125</v>
      </c>
      <c r="V712" s="1">
        <v>62.540935516357422</v>
      </c>
      <c r="W712" s="1">
        <v>62.141437530517578</v>
      </c>
      <c r="X712" s="1">
        <v>600.4078369140625</v>
      </c>
      <c r="Y712" s="1">
        <v>9.5208309590816498E-2</v>
      </c>
      <c r="Z712" s="1">
        <v>0.10021927207708359</v>
      </c>
      <c r="AA712" s="1">
        <v>101.44412994384766</v>
      </c>
      <c r="AB712" s="1">
        <v>0.76278913021087646</v>
      </c>
      <c r="AC712" s="1">
        <v>-0.50728797912597656</v>
      </c>
      <c r="AD712" s="1">
        <v>1.6458176076412201E-2</v>
      </c>
      <c r="AE712" s="1">
        <v>1.8967228010296822E-2</v>
      </c>
      <c r="AF712" s="1">
        <v>2.1183157339692116E-2</v>
      </c>
      <c r="AG712" s="1">
        <v>2.0469026640057564E-2</v>
      </c>
      <c r="AH712" s="1">
        <v>1</v>
      </c>
      <c r="AI712" s="1">
        <v>0</v>
      </c>
      <c r="AJ712" s="1">
        <v>2</v>
      </c>
      <c r="AK712" s="1">
        <v>0</v>
      </c>
      <c r="AL712" s="1">
        <v>1</v>
      </c>
      <c r="AM712" s="1">
        <v>0.18999999761581421</v>
      </c>
      <c r="AN712" s="1">
        <v>111115</v>
      </c>
      <c r="AO712">
        <f>X712*0.000001/(K712*0.0001)</f>
        <v>1.0551982967946736</v>
      </c>
      <c r="AP712">
        <f>(U712-T712)/(1000-U712)*AO712</f>
        <v>-2.4349135596149504E-4</v>
      </c>
      <c r="AQ712">
        <f>(P712+273.15)</f>
        <v>308.27053298950193</v>
      </c>
      <c r="AR712">
        <f>(O712+273.15)</f>
        <v>308.1965393066406</v>
      </c>
      <c r="AS712">
        <f>(Y712*AK712+Z712*AL712)*AM712</f>
        <v>1.9041661455704517E-2</v>
      </c>
      <c r="AT712">
        <f>((AS712+0.00000010773*(AR712^4-AQ712^4))-AP712*44100)/(L712*0.92*2*29.3+0.00000043092*AQ712^3)</f>
        <v>8.1556106228058048E-2</v>
      </c>
      <c r="AU712">
        <f>0.61365*EXP(17.502*J712/(240.97+J712))</f>
        <v>5.7118906521389414</v>
      </c>
      <c r="AV712">
        <f>AU712*1000/AA712</f>
        <v>56.30577792229716</v>
      </c>
      <c r="AW712">
        <f>(AV712-U712)</f>
        <v>21.609458342219035</v>
      </c>
      <c r="AX712">
        <f>IF(D712,P712,(O712+P712)/2)</f>
        <v>35.120532989501953</v>
      </c>
      <c r="AY712">
        <f>0.61365*EXP(17.502*AX712/(240.97+AX712))</f>
        <v>5.6861821641626351</v>
      </c>
      <c r="AZ712">
        <f>IF(AW712&lt;&gt;0,(1000-(AV712+U712)/2)/AW712*AP712,0)</f>
        <v>-1.0755116589356042E-2</v>
      </c>
      <c r="BA712">
        <f>U712*AA712/1000</f>
        <v>3.5197379520547112</v>
      </c>
      <c r="BB712">
        <f>(AY712-BA712)</f>
        <v>2.1664442121079239</v>
      </c>
      <c r="BC712">
        <f>1/(1.6/F712+1.37/N712)</f>
        <v>-6.7190623147589381E-3</v>
      </c>
      <c r="BD712">
        <f>G712*AA712*0.001</f>
        <v>-7.8855803255437689</v>
      </c>
      <c r="BE712">
        <f>G712/S712</f>
        <v>-0.18806438308802426</v>
      </c>
      <c r="BF712">
        <f>(1-AP712*AA712/AU712/F712)*100</f>
        <v>59.671599535572618</v>
      </c>
      <c r="BG712">
        <f>(S712-E712/(N712/1.35))</f>
        <v>414.55509216414492</v>
      </c>
      <c r="BH712">
        <f>E712*BF712/100/BG712</f>
        <v>-4.6905395726798355E-3</v>
      </c>
    </row>
    <row r="713" spans="1:60" x14ac:dyDescent="0.25">
      <c r="A713" s="1">
        <v>253</v>
      </c>
      <c r="B713" s="1" t="s">
        <v>775</v>
      </c>
      <c r="C713" s="1">
        <v>21270.999999552965</v>
      </c>
      <c r="D713" s="1">
        <v>1</v>
      </c>
      <c r="E713">
        <f>(R713-S713*(1000-T713)/(1000-U713))*AO713</f>
        <v>-3.2211902487921553</v>
      </c>
      <c r="F713">
        <f>IF(AZ713&lt;&gt;0,1/(1/AZ713-1/N713),0)</f>
        <v>-1.0734937305072014E-2</v>
      </c>
      <c r="G713">
        <f>((BC713-AP713/2)*S713-E713)/(BC713+AP713/2)</f>
        <v>-71.743344155424126</v>
      </c>
      <c r="H713">
        <f>AP713*1000</f>
        <v>-0.24432633311943791</v>
      </c>
      <c r="I713">
        <f>(AU713-BA713)</f>
        <v>2.1971294563395944</v>
      </c>
      <c r="J713">
        <f>(P713+AT713*D713)</f>
        <v>35.224058768696956</v>
      </c>
      <c r="K713" s="1">
        <v>5.690000057220459</v>
      </c>
      <c r="L713">
        <f>(K713*AI713+AJ713)</f>
        <v>2</v>
      </c>
      <c r="M713" s="1">
        <v>0.5</v>
      </c>
      <c r="N713">
        <f>L713*(M713+1)*(M713+1)/(M713*M713+1)</f>
        <v>3.6</v>
      </c>
      <c r="O713" s="1">
        <v>35.045017242431641</v>
      </c>
      <c r="P713" s="1">
        <v>35.144939422607422</v>
      </c>
      <c r="Q713" s="1">
        <v>35.072441101074219</v>
      </c>
      <c r="R713" s="1">
        <v>410.19189453125</v>
      </c>
      <c r="S713" s="1">
        <v>413.34039306640625</v>
      </c>
      <c r="T713" s="1">
        <v>34.939254760742188</v>
      </c>
      <c r="U713" s="1">
        <v>34.715740203857422</v>
      </c>
      <c r="V713" s="1">
        <v>62.584541320800781</v>
      </c>
      <c r="W713" s="1">
        <v>62.184562683105469</v>
      </c>
      <c r="X713" s="1">
        <v>600.387939453125</v>
      </c>
      <c r="Y713" s="1">
        <v>8.1472828984260559E-2</v>
      </c>
      <c r="Z713" s="1">
        <v>8.5760876536369324E-2</v>
      </c>
      <c r="AA713" s="1">
        <v>101.44400787353516</v>
      </c>
      <c r="AB713" s="1">
        <v>0.76278913021087646</v>
      </c>
      <c r="AC713" s="1">
        <v>-0.50728797912597656</v>
      </c>
      <c r="AD713" s="1">
        <v>1.6458176076412201E-2</v>
      </c>
      <c r="AE713" s="1">
        <v>1.8967228010296822E-2</v>
      </c>
      <c r="AF713" s="1">
        <v>2.1183157339692116E-2</v>
      </c>
      <c r="AG713" s="1">
        <v>2.0469026640057564E-2</v>
      </c>
      <c r="AH713" s="1">
        <v>1</v>
      </c>
      <c r="AI713" s="1">
        <v>0</v>
      </c>
      <c r="AJ713" s="1">
        <v>2</v>
      </c>
      <c r="AK713" s="1">
        <v>0</v>
      </c>
      <c r="AL713" s="1">
        <v>1</v>
      </c>
      <c r="AM713" s="1">
        <v>0.18999999761581421</v>
      </c>
      <c r="AN713" s="1">
        <v>111115</v>
      </c>
      <c r="AO713">
        <f>X713*0.000001/(K713*0.0001)</f>
        <v>1.0551633276193884</v>
      </c>
      <c r="AP713">
        <f>(U713-T713)/(1000-U713)*AO713</f>
        <v>-2.4432633311943791E-4</v>
      </c>
      <c r="AQ713">
        <f>(P713+273.15)</f>
        <v>308.2949394226074</v>
      </c>
      <c r="AR713">
        <f>(O713+273.15)</f>
        <v>308.19501724243162</v>
      </c>
      <c r="AS713">
        <f>(Y713*AK713+Z713*AL713)*AM713</f>
        <v>1.6294566337440308E-2</v>
      </c>
      <c r="AT713">
        <f>((AS713+0.00000010773*(AR713^4-AQ713^4))-AP713*44100)/(L713*0.92*2*29.3+0.00000043092*AQ713^3)</f>
        <v>7.9119346089533082E-2</v>
      </c>
      <c r="AU713">
        <f>0.61365*EXP(17.502*J713/(240.97+J713))</f>
        <v>5.7188332789153078</v>
      </c>
      <c r="AV713">
        <f>AU713*1000/AA713</f>
        <v>56.3742836939632</v>
      </c>
      <c r="AW713">
        <f>(AV713-U713)</f>
        <v>21.658543490105778</v>
      </c>
      <c r="AX713">
        <f>IF(D713,P713,(O713+P713)/2)</f>
        <v>35.144939422607422</v>
      </c>
      <c r="AY713">
        <f>0.61365*EXP(17.502*AX713/(240.97+AX713))</f>
        <v>5.6938651061703602</v>
      </c>
      <c r="AZ713">
        <f>IF(AW713&lt;&gt;0,(1000-(AV713+U713)/2)/AW713*AP713,0)</f>
        <v>-1.0767043844135279E-2</v>
      </c>
      <c r="BA713">
        <f>U713*AA713/1000</f>
        <v>3.5217038225757133</v>
      </c>
      <c r="BB713">
        <f>(AY713-BA713)</f>
        <v>2.1721612835946469</v>
      </c>
      <c r="BC713">
        <f>1/(1.6/F713+1.37/N713)</f>
        <v>-6.726510446757014E-3</v>
      </c>
      <c r="BD713">
        <f>G713*AA713*0.001</f>
        <v>-7.2779323693765878</v>
      </c>
      <c r="BE713">
        <f>G713/S713</f>
        <v>-0.17356964225825861</v>
      </c>
      <c r="BF713">
        <f>(1-AP713*AA713/AU713/F713)*100</f>
        <v>59.627120267112858</v>
      </c>
      <c r="BG713">
        <f>(S713-E713/(N713/1.35))</f>
        <v>414.54833940970332</v>
      </c>
      <c r="BH713">
        <f>E713*BF713/100/BG713</f>
        <v>-4.6332424981240976E-3</v>
      </c>
    </row>
    <row r="714" spans="1:60" x14ac:dyDescent="0.25">
      <c r="A714" s="1">
        <v>254</v>
      </c>
      <c r="B714" s="1" t="s">
        <v>776</v>
      </c>
      <c r="C714" s="1">
        <v>21276.499999430031</v>
      </c>
      <c r="D714" s="1">
        <v>1</v>
      </c>
      <c r="E714">
        <f>(R714-S714*(1000-T714)/(1000-U714))*AO714</f>
        <v>-3.2222372929800884</v>
      </c>
      <c r="F714">
        <f>IF(AZ714&lt;&gt;0,1/(1/AZ714-1/N714),0)</f>
        <v>-1.0763800016083611E-2</v>
      </c>
      <c r="G714">
        <f>((BC714-AP714/2)*S714-E714)/(BC714+AP714/2)</f>
        <v>-70.6315542467146</v>
      </c>
      <c r="H714">
        <f>AP714*1000</f>
        <v>-0.24511986801968372</v>
      </c>
      <c r="I714">
        <f>(AU714-BA714)</f>
        <v>2.1982634228300877</v>
      </c>
      <c r="J714">
        <f>(P714+AT714*D714)</f>
        <v>35.235287786886289</v>
      </c>
      <c r="K714" s="1">
        <v>5.690000057220459</v>
      </c>
      <c r="L714">
        <f>(K714*AI714+AJ714)</f>
        <v>2</v>
      </c>
      <c r="M714" s="1">
        <v>0.5</v>
      </c>
      <c r="N714">
        <f>L714*(M714+1)*(M714+1)/(M714*M714+1)</f>
        <v>3.6</v>
      </c>
      <c r="O714" s="1">
        <v>35.048175811767578</v>
      </c>
      <c r="P714" s="1">
        <v>35.156707763671875</v>
      </c>
      <c r="Q714" s="1">
        <v>35.083141326904297</v>
      </c>
      <c r="R714" s="1">
        <v>410.19390869140625</v>
      </c>
      <c r="S714" s="1">
        <v>413.34371948242188</v>
      </c>
      <c r="T714" s="1">
        <v>34.963893890380859</v>
      </c>
      <c r="U714" s="1">
        <v>34.739658355712891</v>
      </c>
      <c r="V714" s="1">
        <v>62.620773315429688</v>
      </c>
      <c r="W714" s="1">
        <v>62.219017028808594</v>
      </c>
      <c r="X714" s="1">
        <v>600.3863525390625</v>
      </c>
      <c r="Y714" s="1">
        <v>0.1260627955198288</v>
      </c>
      <c r="Z714" s="1">
        <v>0.1326976865530014</v>
      </c>
      <c r="AA714" s="1">
        <v>101.44374847412109</v>
      </c>
      <c r="AB714" s="1">
        <v>0.76278913021087646</v>
      </c>
      <c r="AC714" s="1">
        <v>-0.50728797912597656</v>
      </c>
      <c r="AD714" s="1">
        <v>1.6458176076412201E-2</v>
      </c>
      <c r="AE714" s="1">
        <v>1.8967228010296822E-2</v>
      </c>
      <c r="AF714" s="1">
        <v>2.1183157339692116E-2</v>
      </c>
      <c r="AG714" s="1">
        <v>2.0469026640057564E-2</v>
      </c>
      <c r="AH714" s="1">
        <v>1</v>
      </c>
      <c r="AI714" s="1">
        <v>0</v>
      </c>
      <c r="AJ714" s="1">
        <v>2</v>
      </c>
      <c r="AK714" s="1">
        <v>0</v>
      </c>
      <c r="AL714" s="1">
        <v>1</v>
      </c>
      <c r="AM714" s="1">
        <v>0.18999999761581421</v>
      </c>
      <c r="AN714" s="1">
        <v>111115</v>
      </c>
      <c r="AO714">
        <f>X714*0.000001/(K714*0.0001)</f>
        <v>1.0551605386667582</v>
      </c>
      <c r="AP714">
        <f>(U714-T714)/(1000-U714)*AO714</f>
        <v>-2.4511986801968371E-4</v>
      </c>
      <c r="AQ714">
        <f>(P714+273.15)</f>
        <v>308.30670776367185</v>
      </c>
      <c r="AR714">
        <f>(O714+273.15)</f>
        <v>308.19817581176756</v>
      </c>
      <c r="AS714">
        <f>(Y714*AK714+Z714*AL714)*AM714</f>
        <v>2.5212560128694328E-2</v>
      </c>
      <c r="AT714">
        <f>((AS714+0.00000010773*(AR714^4-AQ714^4))-AP714*44100)/(L714*0.92*2*29.3+0.00000043092*AQ714^3)</f>
        <v>7.8580023214416928E-2</v>
      </c>
      <c r="AU714">
        <f>0.61365*EXP(17.502*J714/(240.97+J714))</f>
        <v>5.7223845871439254</v>
      </c>
      <c r="AV714">
        <f>AU714*1000/AA714</f>
        <v>56.409435507045956</v>
      </c>
      <c r="AW714">
        <f>(AV714-U714)</f>
        <v>21.669777151333065</v>
      </c>
      <c r="AX714">
        <f>IF(D714,P714,(O714+P714)/2)</f>
        <v>35.156707763671875</v>
      </c>
      <c r="AY714">
        <f>0.61365*EXP(17.502*AX714/(240.97+AX714))</f>
        <v>5.6975729046647636</v>
      </c>
      <c r="AZ714">
        <f>IF(AW714&lt;&gt;0,(1000-(AV714+U714)/2)/AW714*AP714,0)</f>
        <v>-1.0796079694636602E-2</v>
      </c>
      <c r="BA714">
        <f>U714*AA714/1000</f>
        <v>3.5241211643138377</v>
      </c>
      <c r="BB714">
        <f>(AY714-BA714)</f>
        <v>2.1734517403509259</v>
      </c>
      <c r="BC714">
        <f>1/(1.6/F714+1.37/N714)</f>
        <v>-6.7446422379888451E-3</v>
      </c>
      <c r="BD714">
        <f>G714*AA714*0.001</f>
        <v>-7.1651296233399551</v>
      </c>
      <c r="BE714">
        <f>G714/S714</f>
        <v>-0.17087849873504204</v>
      </c>
      <c r="BF714">
        <f>(1-AP714*AA714/AU714/F714)*100</f>
        <v>59.629777771614009</v>
      </c>
      <c r="BG714">
        <f>(S714-E714/(N714/1.35))</f>
        <v>414.55205846728938</v>
      </c>
      <c r="BH714">
        <f>E714*BF714/100/BG714</f>
        <v>-4.6349135116638407E-3</v>
      </c>
    </row>
    <row r="715" spans="1:60" x14ac:dyDescent="0.25">
      <c r="A715" s="1" t="s">
        <v>9</v>
      </c>
      <c r="B715" s="1" t="s">
        <v>777</v>
      </c>
    </row>
    <row r="716" spans="1:60" x14ac:dyDescent="0.25">
      <c r="A716" s="1" t="s">
        <v>9</v>
      </c>
      <c r="B716" s="1" t="s">
        <v>778</v>
      </c>
    </row>
    <row r="717" spans="1:60" x14ac:dyDescent="0.25">
      <c r="A717" s="1" t="s">
        <v>9</v>
      </c>
      <c r="B717" s="1" t="s">
        <v>779</v>
      </c>
    </row>
    <row r="718" spans="1:60" x14ac:dyDescent="0.25">
      <c r="A718" s="1" t="s">
        <v>9</v>
      </c>
      <c r="B718" s="1" t="s">
        <v>780</v>
      </c>
    </row>
    <row r="719" spans="1:60" x14ac:dyDescent="0.25">
      <c r="A719" s="1" t="s">
        <v>9</v>
      </c>
      <c r="B719" s="1" t="s">
        <v>781</v>
      </c>
    </row>
    <row r="720" spans="1:60" x14ac:dyDescent="0.25">
      <c r="A720" s="1" t="s">
        <v>9</v>
      </c>
      <c r="B720" s="1" t="s">
        <v>782</v>
      </c>
    </row>
    <row r="721" spans="1:60" x14ac:dyDescent="0.25">
      <c r="A721" s="1" t="s">
        <v>9</v>
      </c>
      <c r="B721" s="1" t="s">
        <v>783</v>
      </c>
    </row>
    <row r="722" spans="1:60" x14ac:dyDescent="0.25">
      <c r="A722" s="1" t="s">
        <v>9</v>
      </c>
      <c r="B722" s="1" t="s">
        <v>784</v>
      </c>
    </row>
    <row r="723" spans="1:60" x14ac:dyDescent="0.25">
      <c r="A723" s="1" t="s">
        <v>9</v>
      </c>
      <c r="B723" s="1" t="s">
        <v>785</v>
      </c>
    </row>
    <row r="724" spans="1:60" x14ac:dyDescent="0.25">
      <c r="A724" s="1">
        <v>255</v>
      </c>
      <c r="B724" s="1" t="s">
        <v>786</v>
      </c>
      <c r="C724" s="1">
        <v>21566.499999899417</v>
      </c>
      <c r="D724" s="1">
        <v>1</v>
      </c>
      <c r="E724">
        <f>(R724-S724*(1000-T724)/(1000-U724))*AO724</f>
        <v>-3.356358466699227</v>
      </c>
      <c r="F724">
        <f>IF(AZ724&lt;&gt;0,1/(1/AZ724-1/N724),0)</f>
        <v>-1.1163943336160902E-3</v>
      </c>
      <c r="G724">
        <f>((BC724-AP724/2)*S724-E724)/(BC724+AP724/2)</f>
        <v>-4326.9585995510952</v>
      </c>
      <c r="H724">
        <f>AP724*1000</f>
        <v>-2.2231060486306357E-2</v>
      </c>
      <c r="I724">
        <f>(AU724-BA724)</f>
        <v>1.9279185493420048</v>
      </c>
      <c r="J724">
        <f>(P724+AT724*D724)</f>
        <v>34.730390061813445</v>
      </c>
      <c r="K724" s="1">
        <v>16.909999847412109</v>
      </c>
      <c r="L724">
        <f>(K724*AI724+AJ724)</f>
        <v>2</v>
      </c>
      <c r="M724" s="1">
        <v>0.5</v>
      </c>
      <c r="N724">
        <f>L724*(M724+1)*(M724+1)/(M724*M724+1)</f>
        <v>3.6</v>
      </c>
      <c r="O724" s="1">
        <v>35.079856872558594</v>
      </c>
      <c r="P724" s="1">
        <v>34.680274963378906</v>
      </c>
      <c r="Q724" s="1">
        <v>35.078048706054688</v>
      </c>
      <c r="R724" s="1">
        <v>410.34210205078125</v>
      </c>
      <c r="S724" s="1">
        <v>419.82131958007813</v>
      </c>
      <c r="T724" s="1">
        <v>35.908519744873047</v>
      </c>
      <c r="U724" s="1">
        <v>35.848152160644531</v>
      </c>
      <c r="V724" s="1">
        <v>64.200981140136719</v>
      </c>
      <c r="W724" s="1">
        <v>64.095672607421875</v>
      </c>
      <c r="X724" s="1">
        <v>600.40655517578125</v>
      </c>
      <c r="Y724" s="1">
        <v>0.10340797156095505</v>
      </c>
      <c r="Z724" s="1">
        <v>0.10885049402713776</v>
      </c>
      <c r="AA724" s="1">
        <v>101.44643402099609</v>
      </c>
      <c r="AB724" s="1">
        <v>0.91422343254089355</v>
      </c>
      <c r="AC724" s="1">
        <v>-0.51997721195220947</v>
      </c>
      <c r="AD724" s="1">
        <v>2.8827983886003494E-2</v>
      </c>
      <c r="AE724" s="1">
        <v>1.0916744358837605E-2</v>
      </c>
      <c r="AF724" s="1">
        <v>2.4546420201659203E-2</v>
      </c>
      <c r="AG724" s="1">
        <v>1.4514576643705368E-2</v>
      </c>
      <c r="AH724" s="1">
        <v>0.66666668653488159</v>
      </c>
      <c r="AI724" s="1">
        <v>0</v>
      </c>
      <c r="AJ724" s="1">
        <v>2</v>
      </c>
      <c r="AK724" s="1">
        <v>0</v>
      </c>
      <c r="AL724" s="1">
        <v>1</v>
      </c>
      <c r="AM724" s="1">
        <v>0.18999999761581421</v>
      </c>
      <c r="AN724" s="1">
        <v>111115</v>
      </c>
      <c r="AO724">
        <f>X724*0.000001/(K724*0.0001)</f>
        <v>0.35506005948762143</v>
      </c>
      <c r="AP724">
        <f>(U724-T724)/(1000-U724)*AO724</f>
        <v>-2.2231060486306357E-5</v>
      </c>
      <c r="AQ724">
        <f>(P724+273.15)</f>
        <v>307.83027496337888</v>
      </c>
      <c r="AR724">
        <f>(O724+273.15)</f>
        <v>308.22985687255857</v>
      </c>
      <c r="AS724">
        <f>(Y724*AK724+Z724*AL724)*AM724</f>
        <v>2.0681593605636373E-2</v>
      </c>
      <c r="AT724">
        <f>((AS724+0.00000010773*(AR724^4-AQ724^4))-AP724*44100)/(L724*0.92*2*29.3+0.00000043092*AQ724^3)</f>
        <v>5.0115098434540421E-2</v>
      </c>
      <c r="AU724">
        <f>0.61365*EXP(17.502*J724/(240.97+J724))</f>
        <v>5.5645857522814586</v>
      </c>
      <c r="AV724">
        <f>AU724*1000/AA724</f>
        <v>54.852452981538725</v>
      </c>
      <c r="AW724">
        <f>(AV724-U724)</f>
        <v>19.004300820894194</v>
      </c>
      <c r="AX724">
        <f>IF(D724,P724,(O724+P724)/2)</f>
        <v>34.680274963378906</v>
      </c>
      <c r="AY724">
        <f>0.61365*EXP(17.502*AX724/(240.97+AX724))</f>
        <v>5.5491313399228428</v>
      </c>
      <c r="AZ724">
        <f>IF(AW724&lt;&gt;0,(1000-(AV724+U724)/2)/AW724*AP724,0)</f>
        <v>-1.1167406455407571E-3</v>
      </c>
      <c r="BA724">
        <f>U724*AA724/1000</f>
        <v>3.6366672029394538</v>
      </c>
      <c r="BB724">
        <f>(AY724-BA724)</f>
        <v>1.912464136983389</v>
      </c>
      <c r="BC724">
        <f>1/(1.6/F724+1.37/N724)</f>
        <v>-6.9793178123706641E-4</v>
      </c>
      <c r="BD724">
        <f>G724*AA724*0.001</f>
        <v>-438.95452008094185</v>
      </c>
      <c r="BE724">
        <f>G724/S724</f>
        <v>-10.306667140866239</v>
      </c>
      <c r="BF724">
        <f>(1-AP724*AA724/AU724/F724)*100</f>
        <v>63.696666697207881</v>
      </c>
      <c r="BG724">
        <f>(S724-E724/(N724/1.35))</f>
        <v>421.07995400509031</v>
      </c>
      <c r="BH724">
        <f>E724*BF724/100/BG724</f>
        <v>-5.0771556455311076E-3</v>
      </c>
    </row>
    <row r="725" spans="1:60" x14ac:dyDescent="0.25">
      <c r="A725" s="1">
        <v>256</v>
      </c>
      <c r="B725" s="1" t="s">
        <v>787</v>
      </c>
      <c r="C725" s="1">
        <v>21571.499999787658</v>
      </c>
      <c r="D725" s="1">
        <v>1</v>
      </c>
      <c r="E725">
        <f>(R725-S725*(1000-T725)/(1000-U725))*AO725</f>
        <v>-3.4991930021349424</v>
      </c>
      <c r="F725">
        <f>IF(AZ725&lt;&gt;0,1/(1/AZ725-1/N725),0)</f>
        <v>-9.6428786371462584E-4</v>
      </c>
      <c r="G725">
        <f>((BC725-AP725/2)*S725-E725)/(BC725+AP725/2)</f>
        <v>-5307.273788292634</v>
      </c>
      <c r="H725">
        <f>AP725*1000</f>
        <v>-1.915882779998624E-2</v>
      </c>
      <c r="I725">
        <f>(AU725-BA725)</f>
        <v>1.9236627081012525</v>
      </c>
      <c r="J725">
        <f>(P725+AT725*D725)</f>
        <v>34.722936453861074</v>
      </c>
      <c r="K725" s="1">
        <v>16.909999847412109</v>
      </c>
      <c r="L725">
        <f>(K725*AI725+AJ725)</f>
        <v>2</v>
      </c>
      <c r="M725" s="1">
        <v>0.5</v>
      </c>
      <c r="N725">
        <f>L725*(M725+1)*(M725+1)/(M725*M725+1)</f>
        <v>3.6</v>
      </c>
      <c r="O725" s="1">
        <v>35.077079772949219</v>
      </c>
      <c r="P725" s="1">
        <v>34.673557281494141</v>
      </c>
      <c r="Q725" s="1">
        <v>35.084457397460938</v>
      </c>
      <c r="R725" s="1">
        <v>409.90463256835938</v>
      </c>
      <c r="S725" s="1">
        <v>419.78265380859375</v>
      </c>
      <c r="T725" s="1">
        <v>35.919334411621094</v>
      </c>
      <c r="U725" s="1">
        <v>35.8673095703125</v>
      </c>
      <c r="V725" s="1">
        <v>64.234542846679688</v>
      </c>
      <c r="W725" s="1">
        <v>64.138954162597656</v>
      </c>
      <c r="X725" s="1">
        <v>600.3970947265625</v>
      </c>
      <c r="Y725" s="1">
        <v>9.0656250715255737E-2</v>
      </c>
      <c r="Z725" s="1">
        <v>9.5427632331848145E-2</v>
      </c>
      <c r="AA725" s="1">
        <v>101.44675445556641</v>
      </c>
      <c r="AB725" s="1">
        <v>0.91422343254089355</v>
      </c>
      <c r="AC725" s="1">
        <v>-0.51997721195220947</v>
      </c>
      <c r="AD725" s="1">
        <v>2.8827983886003494E-2</v>
      </c>
      <c r="AE725" s="1">
        <v>1.0916744358837605E-2</v>
      </c>
      <c r="AF725" s="1">
        <v>2.4546420201659203E-2</v>
      </c>
      <c r="AG725" s="1">
        <v>1.4514576643705368E-2</v>
      </c>
      <c r="AH725" s="1">
        <v>0.66666668653488159</v>
      </c>
      <c r="AI725" s="1">
        <v>0</v>
      </c>
      <c r="AJ725" s="1">
        <v>2</v>
      </c>
      <c r="AK725" s="1">
        <v>0</v>
      </c>
      <c r="AL725" s="1">
        <v>1</v>
      </c>
      <c r="AM725" s="1">
        <v>0.18999999761581421</v>
      </c>
      <c r="AN725" s="1">
        <v>111115</v>
      </c>
      <c r="AO725">
        <f>X725*0.000001/(K725*0.0001)</f>
        <v>0.35505446489903231</v>
      </c>
      <c r="AP725">
        <f>(U725-T725)/(1000-U725)*AO725</f>
        <v>-1.9158827799986241E-5</v>
      </c>
      <c r="AQ725">
        <f>(P725+273.15)</f>
        <v>307.82355728149412</v>
      </c>
      <c r="AR725">
        <f>(O725+273.15)</f>
        <v>308.2270797729492</v>
      </c>
      <c r="AS725">
        <f>(Y725*AK725+Z725*AL725)*AM725</f>
        <v>1.8131249915533942E-2</v>
      </c>
      <c r="AT725">
        <f>((AS725+0.00000010773*(AR725^4-AQ725^4))-AP725*44100)/(L725*0.92*2*29.3+0.00000043092*AQ725^3)</f>
        <v>4.9379172366934974E-2</v>
      </c>
      <c r="AU725">
        <f>0.61365*EXP(17.502*J725/(240.97+J725))</f>
        <v>5.5622848550625319</v>
      </c>
      <c r="AV725">
        <f>AU725*1000/AA725</f>
        <v>54.829598885776164</v>
      </c>
      <c r="AW725">
        <f>(AV725-U725)</f>
        <v>18.962289315463664</v>
      </c>
      <c r="AX725">
        <f>IF(D725,P725,(O725+P725)/2)</f>
        <v>34.673557281494141</v>
      </c>
      <c r="AY725">
        <f>0.61365*EXP(17.502*AX725/(240.97+AX725))</f>
        <v>5.5470625906768243</v>
      </c>
      <c r="AZ725">
        <f>IF(AW725&lt;&gt;0,(1000-(AV725+U725)/2)/AW725*AP725,0)</f>
        <v>-9.645462248864731E-4</v>
      </c>
      <c r="BA725">
        <f>U725*AA725/1000</f>
        <v>3.6386221469612794</v>
      </c>
      <c r="BB725">
        <f>(AY725-BA725)</f>
        <v>1.9084404437155449</v>
      </c>
      <c r="BC725">
        <f>1/(1.6/F725+1.37/N725)</f>
        <v>-6.028181730925136E-4</v>
      </c>
      <c r="BD725">
        <f>G725*AA725*0.001</f>
        <v>-538.40570082938666</v>
      </c>
      <c r="BE725">
        <f>G725/S725</f>
        <v>-12.642908753234396</v>
      </c>
      <c r="BF725">
        <f>(1-AP725*AA725/AU725/F725)*100</f>
        <v>63.763423167015397</v>
      </c>
      <c r="BG725">
        <f>(S725-E725/(N725/1.35))</f>
        <v>421.09485118439437</v>
      </c>
      <c r="BH725">
        <f>E725*BF725/100/BG725</f>
        <v>-5.2985811512686132E-3</v>
      </c>
    </row>
    <row r="726" spans="1:60" x14ac:dyDescent="0.25">
      <c r="A726" s="1">
        <v>257</v>
      </c>
      <c r="B726" s="1" t="s">
        <v>788</v>
      </c>
      <c r="C726" s="1">
        <v>21576.4999996759</v>
      </c>
      <c r="D726" s="1">
        <v>1</v>
      </c>
      <c r="E726">
        <f>(R726-S726*(1000-T726)/(1000-U726))*AO726</f>
        <v>-3.4997346420180673</v>
      </c>
      <c r="F726">
        <f>IF(AZ726&lt;&gt;0,1/(1/AZ726-1/N726),0)</f>
        <v>-7.7794628986425202E-4</v>
      </c>
      <c r="G726">
        <f>((BC726-AP726/2)*S726-E726)/(BC726+AP726/2)</f>
        <v>-6677.5493222010591</v>
      </c>
      <c r="H726">
        <f>AP726*1000</f>
        <v>-1.5426857303807136E-2</v>
      </c>
      <c r="I726">
        <f>(AU726-BA726)</f>
        <v>1.9200748428933663</v>
      </c>
      <c r="J726">
        <f>(P726+AT726*D726)</f>
        <v>34.716750906230828</v>
      </c>
      <c r="K726" s="1">
        <v>16.909999847412109</v>
      </c>
      <c r="L726">
        <f>(K726*AI726+AJ726)</f>
        <v>2</v>
      </c>
      <c r="M726" s="1">
        <v>0.5</v>
      </c>
      <c r="N726">
        <f>L726*(M726+1)*(M726+1)/(M726*M726+1)</f>
        <v>3.6</v>
      </c>
      <c r="O726" s="1">
        <v>35.075775146484375</v>
      </c>
      <c r="P726" s="1">
        <v>34.668369293212891</v>
      </c>
      <c r="Q726" s="1">
        <v>35.084159851074219</v>
      </c>
      <c r="R726" s="1">
        <v>409.88214111328125</v>
      </c>
      <c r="S726" s="1">
        <v>419.75704956054688</v>
      </c>
      <c r="T726" s="1">
        <v>35.925701141357422</v>
      </c>
      <c r="U726" s="1">
        <v>35.883811950683594</v>
      </c>
      <c r="V726" s="1">
        <v>64.249893188476563</v>
      </c>
      <c r="W726" s="1">
        <v>64.172012329101563</v>
      </c>
      <c r="X726" s="1">
        <v>600.4107666015625</v>
      </c>
      <c r="Y726" s="1">
        <v>6.9185860455036163E-2</v>
      </c>
      <c r="Z726" s="1">
        <v>7.282721996307373E-2</v>
      </c>
      <c r="AA726" s="1">
        <v>101.44689178466797</v>
      </c>
      <c r="AB726" s="1">
        <v>0.91422343254089355</v>
      </c>
      <c r="AC726" s="1">
        <v>-0.51997721195220947</v>
      </c>
      <c r="AD726" s="1">
        <v>2.8827983886003494E-2</v>
      </c>
      <c r="AE726" s="1">
        <v>1.0916744358837605E-2</v>
      </c>
      <c r="AF726" s="1">
        <v>2.4546420201659203E-2</v>
      </c>
      <c r="AG726" s="1">
        <v>1.4514576643705368E-2</v>
      </c>
      <c r="AH726" s="1">
        <v>1</v>
      </c>
      <c r="AI726" s="1">
        <v>0</v>
      </c>
      <c r="AJ726" s="1">
        <v>2</v>
      </c>
      <c r="AK726" s="1">
        <v>0</v>
      </c>
      <c r="AL726" s="1">
        <v>1</v>
      </c>
      <c r="AM726" s="1">
        <v>0.18999999761581421</v>
      </c>
      <c r="AN726" s="1">
        <v>111115</v>
      </c>
      <c r="AO726">
        <f>X726*0.000001/(K726*0.0001)</f>
        <v>0.35506254998189651</v>
      </c>
      <c r="AP726">
        <f>(U726-T726)/(1000-U726)*AO726</f>
        <v>-1.5426857303807135E-5</v>
      </c>
      <c r="AQ726">
        <f>(P726+273.15)</f>
        <v>307.81836929321287</v>
      </c>
      <c r="AR726">
        <f>(O726+273.15)</f>
        <v>308.22577514648435</v>
      </c>
      <c r="AS726">
        <f>(Y726*AK726+Z726*AL726)*AM726</f>
        <v>1.3837171619350386E-2</v>
      </c>
      <c r="AT726">
        <f>((AS726+0.00000010773*(AR726^4-AQ726^4))-AP726*44100)/(L726*0.92*2*29.3+0.00000043092*AQ726^3)</f>
        <v>4.8381613017941305E-2</v>
      </c>
      <c r="AU726">
        <f>0.61365*EXP(17.502*J726/(240.97+J726))</f>
        <v>5.5603760306757399</v>
      </c>
      <c r="AV726">
        <f>AU726*1000/AA726</f>
        <v>54.810708665951459</v>
      </c>
      <c r="AW726">
        <f>(AV726-U726)</f>
        <v>18.926896715267866</v>
      </c>
      <c r="AX726">
        <f>IF(D726,P726,(O726+P726)/2)</f>
        <v>34.668369293212891</v>
      </c>
      <c r="AY726">
        <f>0.61365*EXP(17.502*AX726/(240.97+AX726))</f>
        <v>5.545465378327469</v>
      </c>
      <c r="AZ726">
        <f>IF(AW726&lt;&gt;0,(1000-(AV726+U726)/2)/AW726*AP726,0)</f>
        <v>-7.7811443743083233E-4</v>
      </c>
      <c r="BA726">
        <f>U726*AA726/1000</f>
        <v>3.6403011877823737</v>
      </c>
      <c r="BB726">
        <f>(AY726-BA726)</f>
        <v>1.9051641905450953</v>
      </c>
      <c r="BC726">
        <f>1/(1.6/F726+1.37/N726)</f>
        <v>-4.8630641359053258E-4</v>
      </c>
      <c r="BD726">
        <f>G726*AA726*0.001</f>
        <v>-677.41662347611384</v>
      </c>
      <c r="BE726">
        <f>G726/S726</f>
        <v>-15.908129069403209</v>
      </c>
      <c r="BF726">
        <f>(1-AP726*AA726/AU726/F726)*100</f>
        <v>63.820510781505348</v>
      </c>
      <c r="BG726">
        <f>(S726-E726/(N726/1.35))</f>
        <v>421.06945005130365</v>
      </c>
      <c r="BH726">
        <f>E726*BF726/100/BG726</f>
        <v>-5.3044658648616749E-3</v>
      </c>
    </row>
    <row r="727" spans="1:60" x14ac:dyDescent="0.25">
      <c r="A727" s="1">
        <v>258</v>
      </c>
      <c r="B727" s="1" t="s">
        <v>789</v>
      </c>
      <c r="C727" s="1">
        <v>21581.999999552965</v>
      </c>
      <c r="D727" s="1">
        <v>1</v>
      </c>
      <c r="E727">
        <f>(R727-S727*(1000-T727)/(1000-U727))*AO727</f>
        <v>-3.4796164257608724</v>
      </c>
      <c r="F727">
        <f>IF(AZ727&lt;&gt;0,1/(1/AZ727-1/N727),0)</f>
        <v>-6.6727131068543223E-4</v>
      </c>
      <c r="G727">
        <f>((BC727-AP727/2)*S727-E727)/(BC727+AP727/2)</f>
        <v>-7805.4836326857794</v>
      </c>
      <c r="H727">
        <f>AP727*1000</f>
        <v>-1.3212221385717747E-2</v>
      </c>
      <c r="I727">
        <f>(AU727-BA727)</f>
        <v>1.9172475172533221</v>
      </c>
      <c r="J727">
        <f>(P727+AT727*D727)</f>
        <v>34.711301367569689</v>
      </c>
      <c r="K727" s="1">
        <v>16.909999847412109</v>
      </c>
      <c r="L727">
        <f>(K727*AI727+AJ727)</f>
        <v>2</v>
      </c>
      <c r="M727" s="1">
        <v>0.5</v>
      </c>
      <c r="N727">
        <f>L727*(M727+1)*(M727+1)/(M727*M727+1)</f>
        <v>3.6</v>
      </c>
      <c r="O727" s="1">
        <v>35.073554992675781</v>
      </c>
      <c r="P727" s="1">
        <v>34.663463592529297</v>
      </c>
      <c r="Q727" s="1">
        <v>35.075538635253906</v>
      </c>
      <c r="R727" s="1">
        <v>409.9141845703125</v>
      </c>
      <c r="S727" s="1">
        <v>419.7303466796875</v>
      </c>
      <c r="T727" s="1">
        <v>35.930992126464844</v>
      </c>
      <c r="U727" s="1">
        <v>35.895114898681641</v>
      </c>
      <c r="V727" s="1">
        <v>64.267608642578125</v>
      </c>
      <c r="W727" s="1">
        <v>64.201202392578125</v>
      </c>
      <c r="X727" s="1">
        <v>600.37811279296875</v>
      </c>
      <c r="Y727" s="1">
        <v>6.1794854700565338E-2</v>
      </c>
      <c r="Z727" s="1">
        <v>6.5047219395637512E-2</v>
      </c>
      <c r="AA727" s="1">
        <v>101.44687652587891</v>
      </c>
      <c r="AB727" s="1">
        <v>0.91422343254089355</v>
      </c>
      <c r="AC727" s="1">
        <v>-0.51997721195220947</v>
      </c>
      <c r="AD727" s="1">
        <v>2.8827983886003494E-2</v>
      </c>
      <c r="AE727" s="1">
        <v>1.0916744358837605E-2</v>
      </c>
      <c r="AF727" s="1">
        <v>2.4546420201659203E-2</v>
      </c>
      <c r="AG727" s="1">
        <v>1.4514576643705368E-2</v>
      </c>
      <c r="AH727" s="1">
        <v>1</v>
      </c>
      <c r="AI727" s="1">
        <v>0</v>
      </c>
      <c r="AJ727" s="1">
        <v>2</v>
      </c>
      <c r="AK727" s="1">
        <v>0</v>
      </c>
      <c r="AL727" s="1">
        <v>1</v>
      </c>
      <c r="AM727" s="1">
        <v>0.18999999761581421</v>
      </c>
      <c r="AN727" s="1">
        <v>111115</v>
      </c>
      <c r="AO727">
        <f>X727*0.000001/(K727*0.0001)</f>
        <v>0.35504323962773421</v>
      </c>
      <c r="AP727">
        <f>(U727-T727)/(1000-U727)*AO727</f>
        <v>-1.3212221385717748E-5</v>
      </c>
      <c r="AQ727">
        <f>(P727+273.15)</f>
        <v>307.81346359252927</v>
      </c>
      <c r="AR727">
        <f>(O727+273.15)</f>
        <v>308.22355499267576</v>
      </c>
      <c r="AS727">
        <f>(Y727*AK727+Z727*AL727)*AM727</f>
        <v>1.2358971530086471E-2</v>
      </c>
      <c r="AT727">
        <f>((AS727+0.00000010773*(AR727^4-AQ727^4))-AP727*44100)/(L727*0.92*2*29.3+0.00000043092*AQ727^3)</f>
        <v>4.7837775040394478E-2</v>
      </c>
      <c r="AU727">
        <f>0.61365*EXP(17.502*J727/(240.97+J727))</f>
        <v>5.5586948062621149</v>
      </c>
      <c r="AV727">
        <f>AU727*1000/AA727</f>
        <v>54.794144449031926</v>
      </c>
      <c r="AW727">
        <f>(AV727-U727)</f>
        <v>18.899029550350285</v>
      </c>
      <c r="AX727">
        <f>IF(D727,P727,(O727+P727)/2)</f>
        <v>34.663463592529297</v>
      </c>
      <c r="AY727">
        <f>0.61365*EXP(17.502*AX727/(240.97+AX727))</f>
        <v>5.5439554408822671</v>
      </c>
      <c r="AZ727">
        <f>IF(AW727&lt;&gt;0,(1000-(AV727+U727)/2)/AW727*AP727,0)</f>
        <v>-6.6739501444822006E-4</v>
      </c>
      <c r="BA727">
        <f>U727*AA727/1000</f>
        <v>3.6414472890087928</v>
      </c>
      <c r="BB727">
        <f>(AY727-BA727)</f>
        <v>1.9025081518734743</v>
      </c>
      <c r="BC727">
        <f>1/(1.6/F727+1.37/N727)</f>
        <v>-4.1711076825603024E-4</v>
      </c>
      <c r="BD727">
        <f>G727*AA727*0.001</f>
        <v>-791.84193430984305</v>
      </c>
      <c r="BE727">
        <f>G727/S727</f>
        <v>-18.596424333936586</v>
      </c>
      <c r="BF727">
        <f>(1-AP727*AA727/AU727/F727)*100</f>
        <v>63.864069762778897</v>
      </c>
      <c r="BG727">
        <f>(S727-E727/(N727/1.35))</f>
        <v>421.03520283934785</v>
      </c>
      <c r="BH727">
        <f>E727*BF727/100/BG727</f>
        <v>-5.2780020450521794E-3</v>
      </c>
    </row>
    <row r="728" spans="1:60" x14ac:dyDescent="0.25">
      <c r="A728" s="1">
        <v>259</v>
      </c>
      <c r="B728" s="1" t="s">
        <v>790</v>
      </c>
      <c r="C728" s="1">
        <v>21586.999999441206</v>
      </c>
      <c r="D728" s="1">
        <v>1</v>
      </c>
      <c r="E728">
        <f>(R728-S728*(1000-T728)/(1000-U728))*AO728</f>
        <v>-3.4787353359242443</v>
      </c>
      <c r="F728">
        <f>IF(AZ728&lt;&gt;0,1/(1/AZ728-1/N728),0)</f>
        <v>-5.8232463256539357E-4</v>
      </c>
      <c r="G728">
        <f>((BC728-AP728/2)*S728-E728)/(BC728+AP728/2)</f>
        <v>-9001.4359983256436</v>
      </c>
      <c r="H728">
        <f>AP728*1000</f>
        <v>-1.1515355813621607E-2</v>
      </c>
      <c r="I728">
        <f>(AU728-BA728)</f>
        <v>1.9148266923173551</v>
      </c>
      <c r="J728">
        <f>(P728+AT728*D728)</f>
        <v>34.706508032333353</v>
      </c>
      <c r="K728" s="1">
        <v>16.909999847412109</v>
      </c>
      <c r="L728">
        <f>(K728*AI728+AJ728)</f>
        <v>2</v>
      </c>
      <c r="M728" s="1">
        <v>0.5</v>
      </c>
      <c r="N728">
        <f>L728*(M728+1)*(M728+1)/(M728*M728+1)</f>
        <v>3.6</v>
      </c>
      <c r="O728" s="1">
        <v>35.069347381591797</v>
      </c>
      <c r="P728" s="1">
        <v>34.659297943115234</v>
      </c>
      <c r="Q728" s="1">
        <v>35.072017669677734</v>
      </c>
      <c r="R728" s="1">
        <v>409.8876953125</v>
      </c>
      <c r="S728" s="1">
        <v>419.6993408203125</v>
      </c>
      <c r="T728" s="1">
        <v>35.935592651367188</v>
      </c>
      <c r="U728" s="1">
        <v>35.904323577880859</v>
      </c>
      <c r="V728" s="1">
        <v>64.289901733398438</v>
      </c>
      <c r="W728" s="1">
        <v>64.232009887695313</v>
      </c>
      <c r="X728" s="1">
        <v>600.37982177734375</v>
      </c>
      <c r="Y728" s="1">
        <v>6.1687011271715164E-2</v>
      </c>
      <c r="Z728" s="1">
        <v>6.4933694899082184E-2</v>
      </c>
      <c r="AA728" s="1">
        <v>101.44710540771484</v>
      </c>
      <c r="AB728" s="1">
        <v>0.91422343254089355</v>
      </c>
      <c r="AC728" s="1">
        <v>-0.51997721195220947</v>
      </c>
      <c r="AD728" s="1">
        <v>2.8827983886003494E-2</v>
      </c>
      <c r="AE728" s="1">
        <v>1.0916744358837605E-2</v>
      </c>
      <c r="AF728" s="1">
        <v>2.4546420201659203E-2</v>
      </c>
      <c r="AG728" s="1">
        <v>1.4514576643705368E-2</v>
      </c>
      <c r="AH728" s="1">
        <v>1</v>
      </c>
      <c r="AI728" s="1">
        <v>0</v>
      </c>
      <c r="AJ728" s="1">
        <v>2</v>
      </c>
      <c r="AK728" s="1">
        <v>0</v>
      </c>
      <c r="AL728" s="1">
        <v>1</v>
      </c>
      <c r="AM728" s="1">
        <v>0.18999999761581421</v>
      </c>
      <c r="AN728" s="1">
        <v>111115</v>
      </c>
      <c r="AO728">
        <f>X728*0.000001/(K728*0.0001)</f>
        <v>0.35504425026309228</v>
      </c>
      <c r="AP728">
        <f>(U728-T728)/(1000-U728)*AO728</f>
        <v>-1.1515355813621607E-5</v>
      </c>
      <c r="AQ728">
        <f>(P728+273.15)</f>
        <v>307.80929794311521</v>
      </c>
      <c r="AR728">
        <f>(O728+273.15)</f>
        <v>308.21934738159177</v>
      </c>
      <c r="AS728">
        <f>(Y728*AK728+Z728*AL728)*AM728</f>
        <v>1.2337401876011622E-2</v>
      </c>
      <c r="AT728">
        <f>((AS728+0.00000010773*(AR728^4-AQ728^4))-AP728*44100)/(L728*0.92*2*29.3+0.00000043092*AQ728^3)</f>
        <v>4.7210089218116806E-2</v>
      </c>
      <c r="AU728">
        <f>0.61365*EXP(17.502*J728/(240.97+J728))</f>
        <v>5.557216390915336</v>
      </c>
      <c r="AV728">
        <f>AU728*1000/AA728</f>
        <v>54.779447561179218</v>
      </c>
      <c r="AW728">
        <f>(AV728-U728)</f>
        <v>18.875123983298359</v>
      </c>
      <c r="AX728">
        <f>IF(D728,P728,(O728+P728)/2)</f>
        <v>34.659297943115234</v>
      </c>
      <c r="AY728">
        <f>0.61365*EXP(17.502*AX728/(240.97+AX728))</f>
        <v>5.5426735662015014</v>
      </c>
      <c r="AZ728">
        <f>IF(AW728&lt;&gt;0,(1000-(AV728+U728)/2)/AW728*AP728,0)</f>
        <v>-5.8241884279834687E-4</v>
      </c>
      <c r="BA728">
        <f>U728*AA728/1000</f>
        <v>3.6423896985979809</v>
      </c>
      <c r="BB728">
        <f>(AY728-BA728)</f>
        <v>1.9002838676035205</v>
      </c>
      <c r="BC728">
        <f>1/(1.6/F728+1.37/N728)</f>
        <v>-3.6400331137585929E-4</v>
      </c>
      <c r="BD728">
        <f>G728*AA728*0.001</f>
        <v>-913.16962654294048</v>
      </c>
      <c r="BE728">
        <f>G728/S728</f>
        <v>-21.447343664472093</v>
      </c>
      <c r="BF728">
        <f>(1-AP728*AA728/AU728/F728)*100</f>
        <v>63.901051462332582</v>
      </c>
      <c r="BG728">
        <f>(S728-E728/(N728/1.35))</f>
        <v>421.00386657128411</v>
      </c>
      <c r="BH728">
        <f>E728*BF728/100/BG728</f>
        <v>-5.2801141123745747E-3</v>
      </c>
    </row>
    <row r="729" spans="1:60" x14ac:dyDescent="0.25">
      <c r="A729" s="1" t="s">
        <v>9</v>
      </c>
      <c r="B729" s="1" t="s">
        <v>791</v>
      </c>
    </row>
    <row r="730" spans="1:60" x14ac:dyDescent="0.25">
      <c r="A730" s="1" t="s">
        <v>9</v>
      </c>
      <c r="B730" s="1" t="s">
        <v>792</v>
      </c>
    </row>
    <row r="731" spans="1:60" x14ac:dyDescent="0.25">
      <c r="A731" s="1" t="s">
        <v>9</v>
      </c>
      <c r="B731" s="1" t="s">
        <v>793</v>
      </c>
    </row>
    <row r="732" spans="1:60" x14ac:dyDescent="0.25">
      <c r="A732" s="1" t="s">
        <v>9</v>
      </c>
      <c r="B732" s="1" t="s">
        <v>794</v>
      </c>
    </row>
    <row r="733" spans="1:60" x14ac:dyDescent="0.25">
      <c r="A733" s="1" t="s">
        <v>9</v>
      </c>
      <c r="B733" s="1" t="s">
        <v>795</v>
      </c>
    </row>
    <row r="734" spans="1:60" x14ac:dyDescent="0.25">
      <c r="A734" s="1" t="s">
        <v>9</v>
      </c>
      <c r="B734" s="1" t="s">
        <v>796</v>
      </c>
    </row>
    <row r="735" spans="1:60" x14ac:dyDescent="0.25">
      <c r="A735" s="1" t="s">
        <v>9</v>
      </c>
      <c r="B735" s="1" t="s">
        <v>797</v>
      </c>
    </row>
    <row r="736" spans="1:60" x14ac:dyDescent="0.25">
      <c r="A736" s="1" t="s">
        <v>9</v>
      </c>
      <c r="B736" s="1" t="s">
        <v>798</v>
      </c>
    </row>
    <row r="737" spans="1:60" x14ac:dyDescent="0.25">
      <c r="A737" s="1" t="s">
        <v>9</v>
      </c>
      <c r="B737" s="1" t="s">
        <v>799</v>
      </c>
    </row>
    <row r="738" spans="1:60" x14ac:dyDescent="0.25">
      <c r="A738" s="1">
        <v>260</v>
      </c>
      <c r="B738" s="1" t="s">
        <v>800</v>
      </c>
      <c r="C738" s="1">
        <v>21862.499999899417</v>
      </c>
      <c r="D738" s="1">
        <v>1</v>
      </c>
      <c r="E738">
        <f>(R738-S738*(1000-T738)/(1000-U738))*AO738</f>
        <v>-2.7907842397089766</v>
      </c>
      <c r="F738">
        <f>IF(AZ738&lt;&gt;0,1/(1/AZ738-1/N738),0)</f>
        <v>-3.0080974527752664E-3</v>
      </c>
      <c r="G738">
        <f>((BC738-AP738/2)*S738-E738)/(BC738+AP738/2)</f>
        <v>-1053.1352229014783</v>
      </c>
      <c r="H738">
        <f>AP738*1000</f>
        <v>-5.6904810657402702E-2</v>
      </c>
      <c r="I738">
        <f>(AU738-BA738)</f>
        <v>1.8313374160153599</v>
      </c>
      <c r="J738">
        <f>(P738+AT738*D738)</f>
        <v>34.427042673767303</v>
      </c>
      <c r="K738" s="1">
        <v>22.020000457763672</v>
      </c>
      <c r="L738">
        <f>(K738*AI738+AJ738)</f>
        <v>2</v>
      </c>
      <c r="M738" s="1">
        <v>0.5</v>
      </c>
      <c r="N738">
        <f>L738*(M738+1)*(M738+1)/(M738*M738+1)</f>
        <v>3.6</v>
      </c>
      <c r="O738" s="1">
        <v>35.051425933837891</v>
      </c>
      <c r="P738" s="1">
        <v>34.330837249755859</v>
      </c>
      <c r="Q738" s="1">
        <v>35.071647644042969</v>
      </c>
      <c r="R738" s="1">
        <v>410.32568359375</v>
      </c>
      <c r="S738" s="1">
        <v>420.6492919921875</v>
      </c>
      <c r="T738" s="1">
        <v>36.085445404052734</v>
      </c>
      <c r="U738" s="1">
        <v>35.884223937988281</v>
      </c>
      <c r="V738" s="1">
        <v>64.611282348632813</v>
      </c>
      <c r="W738" s="1">
        <v>64.260101318359375</v>
      </c>
      <c r="X738" s="1">
        <v>600.373046875</v>
      </c>
      <c r="Y738" s="1">
        <v>5.1266726106405258E-2</v>
      </c>
      <c r="Z738" s="1">
        <v>5.3964976221323013E-2</v>
      </c>
      <c r="AA738" s="1">
        <v>101.44490814208984</v>
      </c>
      <c r="AB738" s="1">
        <v>1.165666937828064</v>
      </c>
      <c r="AC738" s="1">
        <v>-0.50848889350891113</v>
      </c>
      <c r="AD738" s="1">
        <v>2.3341104388237E-2</v>
      </c>
      <c r="AE738" s="1">
        <v>1.2805301696062088E-2</v>
      </c>
      <c r="AF738" s="1">
        <v>1.9547028467059135E-2</v>
      </c>
      <c r="AG738" s="1">
        <v>1.4586677774786949E-2</v>
      </c>
      <c r="AH738" s="1">
        <v>0.66666668653488159</v>
      </c>
      <c r="AI738" s="1">
        <v>0</v>
      </c>
      <c r="AJ738" s="1">
        <v>2</v>
      </c>
      <c r="AK738" s="1">
        <v>0</v>
      </c>
      <c r="AL738" s="1">
        <v>1</v>
      </c>
      <c r="AM738" s="1">
        <v>0.18999999761581421</v>
      </c>
      <c r="AN738" s="1">
        <v>111115</v>
      </c>
      <c r="AO738">
        <f>X738*0.000001/(K738*0.0001)</f>
        <v>0.2726489711144961</v>
      </c>
      <c r="AP738">
        <f>(U738-T738)/(1000-U738)*AO738</f>
        <v>-5.6904810657402699E-5</v>
      </c>
      <c r="AQ738">
        <f>(P738+273.15)</f>
        <v>307.48083724975584</v>
      </c>
      <c r="AR738">
        <f>(O738+273.15)</f>
        <v>308.20142593383787</v>
      </c>
      <c r="AS738">
        <f>(Y738*AK738+Z738*AL738)*AM738</f>
        <v>1.0253345353388843E-2</v>
      </c>
      <c r="AT738">
        <f>((AS738+0.00000010773*(AR738^4-AQ738^4))-AP738*44100)/(L738*0.92*2*29.3+0.00000043092*AQ738^3)</f>
        <v>9.620542401144179E-2</v>
      </c>
      <c r="AU738">
        <f>0.61365*EXP(17.502*J738/(240.97+J738))</f>
        <v>5.4716092171547626</v>
      </c>
      <c r="AV738">
        <f>AU738*1000/AA738</f>
        <v>53.936755598328283</v>
      </c>
      <c r="AW738">
        <f>(AV738-U738)</f>
        <v>18.052531660340001</v>
      </c>
      <c r="AX738">
        <f>IF(D738,P738,(O738+P738)/2)</f>
        <v>34.330837249755859</v>
      </c>
      <c r="AY738">
        <f>0.61365*EXP(17.502*AX738/(240.97+AX738))</f>
        <v>5.4424055818142225</v>
      </c>
      <c r="AZ738">
        <f>IF(AW738&lt;&gt;0,(1000-(AV738+U738)/2)/AW738*AP738,0)</f>
        <v>-3.0106130687484315E-3</v>
      </c>
      <c r="BA738">
        <f>U738*AA738/1000</f>
        <v>3.6402718011394026</v>
      </c>
      <c r="BB738">
        <f>(AY738-BA738)</f>
        <v>1.8021337806748199</v>
      </c>
      <c r="BC738">
        <f>1/(1.6/F738+1.37/N738)</f>
        <v>-1.8814069937748683E-3</v>
      </c>
      <c r="BD738">
        <f>G738*AA738*0.001</f>
        <v>-106.83520594843978</v>
      </c>
      <c r="BE738">
        <f>G738/S738</f>
        <v>-2.5035944264017389</v>
      </c>
      <c r="BF738">
        <f>(1-AP738*AA738/AU738/F738)*100</f>
        <v>64.927052795609868</v>
      </c>
      <c r="BG738">
        <f>(S738-E738/(N738/1.35))</f>
        <v>421.69583608207836</v>
      </c>
      <c r="BH738">
        <f>E738*BF738/100/BG738</f>
        <v>-4.2968741962506034E-3</v>
      </c>
    </row>
    <row r="739" spans="1:60" x14ac:dyDescent="0.25">
      <c r="A739" s="1">
        <v>261</v>
      </c>
      <c r="B739" s="1" t="s">
        <v>801</v>
      </c>
      <c r="C739" s="1">
        <v>21867.999999776483</v>
      </c>
      <c r="D739" s="1">
        <v>1</v>
      </c>
      <c r="E739">
        <f>(R739-S739*(1000-T739)/(1000-U739))*AO739</f>
        <v>-2.9048924995624263</v>
      </c>
      <c r="F739">
        <f>IF(AZ739&lt;&gt;0,1/(1/AZ739-1/N739),0)</f>
        <v>-2.6655906451475992E-3</v>
      </c>
      <c r="G739">
        <f>((BC739-AP739/2)*S739-E739)/(BC739+AP739/2)</f>
        <v>-1308.5089444481605</v>
      </c>
      <c r="H739">
        <f>AP739*1000</f>
        <v>-5.0291786089356208E-2</v>
      </c>
      <c r="I739">
        <f>(AU739-BA739)</f>
        <v>1.8266526091301913</v>
      </c>
      <c r="J739">
        <f>(P739+AT739*D739)</f>
        <v>34.420853836118674</v>
      </c>
      <c r="K739" s="1">
        <v>22.020000457763672</v>
      </c>
      <c r="L739">
        <f>(K739*AI739+AJ739)</f>
        <v>2</v>
      </c>
      <c r="M739" s="1">
        <v>0.5</v>
      </c>
      <c r="N739">
        <f>L739*(M739+1)*(M739+1)/(M739*M739+1)</f>
        <v>3.6</v>
      </c>
      <c r="O739" s="1">
        <v>35.048538208007813</v>
      </c>
      <c r="P739" s="1">
        <v>34.326927185058594</v>
      </c>
      <c r="Q739" s="1">
        <v>35.081531524658203</v>
      </c>
      <c r="R739" s="1">
        <v>409.90008544921875</v>
      </c>
      <c r="S739" s="1">
        <v>420.63186645507813</v>
      </c>
      <c r="T739" s="1">
        <v>36.089534759521484</v>
      </c>
      <c r="U739" s="1">
        <v>35.911705017089844</v>
      </c>
      <c r="V739" s="1">
        <v>64.641845703125</v>
      </c>
      <c r="W739" s="1">
        <v>64.318901062011719</v>
      </c>
      <c r="X739" s="1">
        <v>600.38079833984375</v>
      </c>
      <c r="Y739" s="1">
        <v>7.5191952288150787E-2</v>
      </c>
      <c r="Z739" s="1">
        <v>7.9149432480335236E-2</v>
      </c>
      <c r="AA739" s="1">
        <v>101.44530487060547</v>
      </c>
      <c r="AB739" s="1">
        <v>1.165666937828064</v>
      </c>
      <c r="AC739" s="1">
        <v>-0.50848889350891113</v>
      </c>
      <c r="AD739" s="1">
        <v>2.3341104388237E-2</v>
      </c>
      <c r="AE739" s="1">
        <v>1.2805301696062088E-2</v>
      </c>
      <c r="AF739" s="1">
        <v>1.9547028467059135E-2</v>
      </c>
      <c r="AG739" s="1">
        <v>1.4586677774786949E-2</v>
      </c>
      <c r="AH739" s="1">
        <v>1</v>
      </c>
      <c r="AI739" s="1">
        <v>0</v>
      </c>
      <c r="AJ739" s="1">
        <v>2</v>
      </c>
      <c r="AK739" s="1">
        <v>0</v>
      </c>
      <c r="AL739" s="1">
        <v>1</v>
      </c>
      <c r="AM739" s="1">
        <v>0.18999999761581421</v>
      </c>
      <c r="AN739" s="1">
        <v>111115</v>
      </c>
      <c r="AO739">
        <f>X739*0.000001/(K739*0.0001)</f>
        <v>0.27265249130735836</v>
      </c>
      <c r="AP739">
        <f>(U739-T739)/(1000-U739)*AO739</f>
        <v>-5.029178608935621E-5</v>
      </c>
      <c r="AQ739">
        <f>(P739+273.15)</f>
        <v>307.47692718505857</v>
      </c>
      <c r="AR739">
        <f>(O739+273.15)</f>
        <v>308.19853820800779</v>
      </c>
      <c r="AS739">
        <f>(Y739*AK739+Z739*AL739)*AM739</f>
        <v>1.5038391982556742E-2</v>
      </c>
      <c r="AT739">
        <f>((AS739+0.00000010773*(AR739^4-AQ739^4))-AP739*44100)/(L739*0.92*2*29.3+0.00000043092*AQ739^3)</f>
        <v>9.3926651060080857E-2</v>
      </c>
      <c r="AU739">
        <f>0.61365*EXP(17.502*J739/(240.97+J739))</f>
        <v>5.4697264730121224</v>
      </c>
      <c r="AV739">
        <f>AU739*1000/AA739</f>
        <v>53.917985460133565</v>
      </c>
      <c r="AW739">
        <f>(AV739-U739)</f>
        <v>18.006280443043721</v>
      </c>
      <c r="AX739">
        <f>IF(D739,P739,(O739+P739)/2)</f>
        <v>34.326927185058594</v>
      </c>
      <c r="AY739">
        <f>0.61365*EXP(17.502*AX739/(240.97+AX739))</f>
        <v>5.44122153367094</v>
      </c>
      <c r="AZ739">
        <f>IF(AW739&lt;&gt;0,(1000-(AV739+U739)/2)/AW739*AP739,0)</f>
        <v>-2.667565822509209E-3</v>
      </c>
      <c r="BA739">
        <f>U739*AA739/1000</f>
        <v>3.6430738638819311</v>
      </c>
      <c r="BB739">
        <f>(AY739-BA739)</f>
        <v>1.7981476697890089</v>
      </c>
      <c r="BC739">
        <f>1/(1.6/F739+1.37/N739)</f>
        <v>-1.6670510691472523E-3</v>
      </c>
      <c r="BD739">
        <f>G739*AA739*0.001</f>
        <v>-132.74208879545779</v>
      </c>
      <c r="BE739">
        <f>G739/S739</f>
        <v>-3.1108174363387282</v>
      </c>
      <c r="BF739">
        <f>(1-AP739*AA739/AU739/F739)*100</f>
        <v>65.007904834580344</v>
      </c>
      <c r="BG739">
        <f>(S739-E739/(N739/1.35))</f>
        <v>421.72120114241403</v>
      </c>
      <c r="BH739">
        <f>E739*BF739/100/BG739</f>
        <v>-4.477862973326527E-3</v>
      </c>
    </row>
    <row r="740" spans="1:60" x14ac:dyDescent="0.25">
      <c r="A740" s="1">
        <v>262</v>
      </c>
      <c r="B740" s="1" t="s">
        <v>802</v>
      </c>
      <c r="C740" s="1">
        <v>21872.999999664724</v>
      </c>
      <c r="D740" s="1">
        <v>1</v>
      </c>
      <c r="E740">
        <f>(R740-S740*(1000-T740)/(1000-U740))*AO740</f>
        <v>-2.8799699192357684</v>
      </c>
      <c r="F740">
        <f>IF(AZ740&lt;&gt;0,1/(1/AZ740-1/N740),0)</f>
        <v>-2.3965306644484073E-3</v>
      </c>
      <c r="G740">
        <f>((BC740-AP740/2)*S740-E740)/(BC740+AP740/2)</f>
        <v>-1485.0042018043905</v>
      </c>
      <c r="H740">
        <f>AP740*1000</f>
        <v>-4.5148555581301035E-2</v>
      </c>
      <c r="I740">
        <f>(AU740-BA740)</f>
        <v>1.8240848908999987</v>
      </c>
      <c r="J740">
        <f>(P740+AT740*D740)</f>
        <v>34.417144223647654</v>
      </c>
      <c r="K740" s="1">
        <v>22.020000457763672</v>
      </c>
      <c r="L740">
        <f>(K740*AI740+AJ740)</f>
        <v>2</v>
      </c>
      <c r="M740" s="1">
        <v>0.5</v>
      </c>
      <c r="N740">
        <f>L740*(M740+1)*(M740+1)/(M740*M740+1)</f>
        <v>3.6</v>
      </c>
      <c r="O740" s="1">
        <v>35.048816680908203</v>
      </c>
      <c r="P740" s="1">
        <v>34.324802398681641</v>
      </c>
      <c r="Q740" s="1">
        <v>35.086212158203125</v>
      </c>
      <c r="R740" s="1">
        <v>409.99435424804688</v>
      </c>
      <c r="S740" s="1">
        <v>420.62680053710938</v>
      </c>
      <c r="T740" s="1">
        <v>36.085533142089844</v>
      </c>
      <c r="U740" s="1">
        <v>35.925891876220703</v>
      </c>
      <c r="V740" s="1">
        <v>64.635154724121094</v>
      </c>
      <c r="W740" s="1">
        <v>64.343971252441406</v>
      </c>
      <c r="X740" s="1">
        <v>600.38031005859375</v>
      </c>
      <c r="Y740" s="1">
        <v>0.10483486205339432</v>
      </c>
      <c r="Z740" s="1">
        <v>0.11035248637199402</v>
      </c>
      <c r="AA740" s="1">
        <v>101.4453125</v>
      </c>
      <c r="AB740" s="1">
        <v>1.165666937828064</v>
      </c>
      <c r="AC740" s="1">
        <v>-0.50848889350891113</v>
      </c>
      <c r="AD740" s="1">
        <v>2.3341104388237E-2</v>
      </c>
      <c r="AE740" s="1">
        <v>1.2805301696062088E-2</v>
      </c>
      <c r="AF740" s="1">
        <v>1.9547028467059135E-2</v>
      </c>
      <c r="AG740" s="1">
        <v>1.4586677774786949E-2</v>
      </c>
      <c r="AH740" s="1">
        <v>1</v>
      </c>
      <c r="AI740" s="1">
        <v>0</v>
      </c>
      <c r="AJ740" s="1">
        <v>2</v>
      </c>
      <c r="AK740" s="1">
        <v>0</v>
      </c>
      <c r="AL740" s="1">
        <v>1</v>
      </c>
      <c r="AM740" s="1">
        <v>0.18999999761581421</v>
      </c>
      <c r="AN740" s="1">
        <v>111115</v>
      </c>
      <c r="AO740">
        <f>X740*0.000001/(K740*0.0001)</f>
        <v>0.27265226956292604</v>
      </c>
      <c r="AP740">
        <f>(U740-T740)/(1000-U740)*AO740</f>
        <v>-4.5148555581301033E-5</v>
      </c>
      <c r="AQ740">
        <f>(P740+273.15)</f>
        <v>307.47480239868162</v>
      </c>
      <c r="AR740">
        <f>(O740+273.15)</f>
        <v>308.19881668090818</v>
      </c>
      <c r="AS740">
        <f>(Y740*AK740+Z740*AL740)*AM740</f>
        <v>2.0966972147578034E-2</v>
      </c>
      <c r="AT740">
        <f>((AS740+0.00000010773*(AR740^4-AQ740^4))-AP740*44100)/(L740*0.92*2*29.3+0.00000043092*AQ740^3)</f>
        <v>9.2341824966012717E-2</v>
      </c>
      <c r="AU740">
        <f>0.61365*EXP(17.502*J740/(240.97+J740))</f>
        <v>5.4685982191244191</v>
      </c>
      <c r="AV740">
        <f>AU740*1000/AA740</f>
        <v>53.90685961092997</v>
      </c>
      <c r="AW740">
        <f>(AV740-U740)</f>
        <v>17.980967734709267</v>
      </c>
      <c r="AX740">
        <f>IF(D740,P740,(O740+P740)/2)</f>
        <v>34.324802398681641</v>
      </c>
      <c r="AY740">
        <f>0.61365*EXP(17.502*AX740/(240.97+AX740))</f>
        <v>5.4405781985111128</v>
      </c>
      <c r="AZ740">
        <f>IF(AW740&lt;&gt;0,(1000-(AV740+U740)/2)/AW740*AP740,0)</f>
        <v>-2.3981271047661345E-3</v>
      </c>
      <c r="BA740">
        <f>U740*AA740/1000</f>
        <v>3.6445133282244204</v>
      </c>
      <c r="BB740">
        <f>(AY740-BA740)</f>
        <v>1.7960648702866924</v>
      </c>
      <c r="BC740">
        <f>1/(1.6/F740+1.37/N740)</f>
        <v>-1.4986859284910337E-3</v>
      </c>
      <c r="BD740">
        <f>G740*AA740*0.001</f>
        <v>-150.64671531585944</v>
      </c>
      <c r="BE740">
        <f>G740/S740</f>
        <v>-3.5304555009527441</v>
      </c>
      <c r="BF740">
        <f>(1-AP740*AA740/AU740/F740)*100</f>
        <v>65.052441705920728</v>
      </c>
      <c r="BG740">
        <f>(S740-E740/(N740/1.35))</f>
        <v>421.70678925682279</v>
      </c>
      <c r="BH740">
        <f>E740*BF740/100/BG740</f>
        <v>-4.4426383463272382E-3</v>
      </c>
    </row>
    <row r="741" spans="1:60" x14ac:dyDescent="0.25">
      <c r="A741" s="1">
        <v>263</v>
      </c>
      <c r="B741" s="1" t="s">
        <v>803</v>
      </c>
      <c r="C741" s="1">
        <v>21877.999999552965</v>
      </c>
      <c r="D741" s="1">
        <v>1</v>
      </c>
      <c r="E741">
        <f>(R741-S741*(1000-T741)/(1000-U741))*AO741</f>
        <v>-2.8639520043871229</v>
      </c>
      <c r="F741">
        <f>IF(AZ741&lt;&gt;0,1/(1/AZ741-1/N741),0)</f>
        <v>-2.2056707607990282E-3</v>
      </c>
      <c r="G741">
        <f>((BC741-AP741/2)*S741-E741)/(BC741+AP741/2)</f>
        <v>-1637.4762858687227</v>
      </c>
      <c r="H741">
        <f>AP741*1000</f>
        <v>-4.149457530890234E-2</v>
      </c>
      <c r="I741">
        <f>(AU741-BA741)</f>
        <v>1.8216268374965638</v>
      </c>
      <c r="J741">
        <f>(P741+AT741*D741)</f>
        <v>34.412056200043665</v>
      </c>
      <c r="K741" s="1">
        <v>22.020000457763672</v>
      </c>
      <c r="L741">
        <f>(K741*AI741+AJ741)</f>
        <v>2</v>
      </c>
      <c r="M741" s="1">
        <v>0.5</v>
      </c>
      <c r="N741">
        <f>L741*(M741+1)*(M741+1)/(M741*M741+1)</f>
        <v>3.6</v>
      </c>
      <c r="O741" s="1">
        <v>35.048351287841797</v>
      </c>
      <c r="P741" s="1">
        <v>34.320705413818359</v>
      </c>
      <c r="Q741" s="1">
        <v>35.076984405517578</v>
      </c>
      <c r="R741" s="1">
        <v>410.08099365234375</v>
      </c>
      <c r="S741" s="1">
        <v>420.64913940429688</v>
      </c>
      <c r="T741" s="1">
        <v>36.081581115722656</v>
      </c>
      <c r="U741" s="1">
        <v>35.934860229492188</v>
      </c>
      <c r="V741" s="1">
        <v>64.630439758300781</v>
      </c>
      <c r="W741" s="1">
        <v>64.362510681152344</v>
      </c>
      <c r="X741" s="1">
        <v>600.37567138671875</v>
      </c>
      <c r="Y741" s="1">
        <v>8.6707547307014465E-2</v>
      </c>
      <c r="Z741" s="1">
        <v>9.1271102428436279E-2</v>
      </c>
      <c r="AA741" s="1">
        <v>101.44534301757813</v>
      </c>
      <c r="AB741" s="1">
        <v>1.165666937828064</v>
      </c>
      <c r="AC741" s="1">
        <v>-0.50848889350891113</v>
      </c>
      <c r="AD741" s="1">
        <v>2.3341104388237E-2</v>
      </c>
      <c r="AE741" s="1">
        <v>1.2805301696062088E-2</v>
      </c>
      <c r="AF741" s="1">
        <v>1.9547028467059135E-2</v>
      </c>
      <c r="AG741" s="1">
        <v>1.4586677774786949E-2</v>
      </c>
      <c r="AH741" s="1">
        <v>1</v>
      </c>
      <c r="AI741" s="1">
        <v>0</v>
      </c>
      <c r="AJ741" s="1">
        <v>2</v>
      </c>
      <c r="AK741" s="1">
        <v>0</v>
      </c>
      <c r="AL741" s="1">
        <v>1</v>
      </c>
      <c r="AM741" s="1">
        <v>0.18999999761581421</v>
      </c>
      <c r="AN741" s="1">
        <v>111115</v>
      </c>
      <c r="AO741">
        <f>X741*0.000001/(K741*0.0001)</f>
        <v>0.27265016299081957</v>
      </c>
      <c r="AP741">
        <f>(U741-T741)/(1000-U741)*AO741</f>
        <v>-4.1494575308902337E-5</v>
      </c>
      <c r="AQ741">
        <f>(P741+273.15)</f>
        <v>307.47070541381834</v>
      </c>
      <c r="AR741">
        <f>(O741+273.15)</f>
        <v>308.19835128784177</v>
      </c>
      <c r="AS741">
        <f>(Y741*AK741+Z741*AL741)*AM741</f>
        <v>1.7341509243795628E-2</v>
      </c>
      <c r="AT741">
        <f>((AS741+0.00000010773*(AR741^4-AQ741^4))-AP741*44100)/(L741*0.92*2*29.3+0.00000043092*AQ741^3)</f>
        <v>9.135078622530389E-2</v>
      </c>
      <c r="AU741">
        <f>0.61365*EXP(17.502*J741/(240.97+J741))</f>
        <v>5.467051059766125</v>
      </c>
      <c r="AV741">
        <f>AU741*1000/AA741</f>
        <v>53.891592232270455</v>
      </c>
      <c r="AW741">
        <f>(AV741-U741)</f>
        <v>17.956732002778267</v>
      </c>
      <c r="AX741">
        <f>IF(D741,P741,(O741+P741)/2)</f>
        <v>34.320705413818359</v>
      </c>
      <c r="AY741">
        <f>0.61365*EXP(17.502*AX741/(240.97+AX741))</f>
        <v>5.4393379148992249</v>
      </c>
      <c r="AZ741">
        <f>IF(AW741&lt;&gt;0,(1000-(AV741+U741)/2)/AW741*AP741,0)</f>
        <v>-2.2070229735882659E-3</v>
      </c>
      <c r="BA741">
        <f>U741*AA741/1000</f>
        <v>3.6454242222695612</v>
      </c>
      <c r="BB741">
        <f>(AY741-BA741)</f>
        <v>1.7939136926296637</v>
      </c>
      <c r="BC741">
        <f>1/(1.6/F741+1.37/N741)</f>
        <v>-1.3792678068573559E-3</v>
      </c>
      <c r="BD741">
        <f>G741*AA741*0.001</f>
        <v>-166.11434350310239</v>
      </c>
      <c r="BE741">
        <f>G741/S741</f>
        <v>-3.8927365647000682</v>
      </c>
      <c r="BF741">
        <f>(1-AP741*AA741/AU741/F741)*100</f>
        <v>65.091625787539044</v>
      </c>
      <c r="BG741">
        <f>(S741-E741/(N741/1.35))</f>
        <v>421.72312140594204</v>
      </c>
      <c r="BH741">
        <f>E741*BF741/100/BG741</f>
        <v>-4.4204190541309116E-3</v>
      </c>
    </row>
    <row r="742" spans="1:60" x14ac:dyDescent="0.25">
      <c r="A742" s="1">
        <v>264</v>
      </c>
      <c r="B742" s="1" t="s">
        <v>804</v>
      </c>
      <c r="C742" s="1">
        <v>21883.499999430031</v>
      </c>
      <c r="D742" s="1">
        <v>1</v>
      </c>
      <c r="E742">
        <f>(R742-S742*(1000-T742)/(1000-U742))*AO742</f>
        <v>-2.8726258319316709</v>
      </c>
      <c r="F742">
        <f>IF(AZ742&lt;&gt;0,1/(1/AZ742-1/N742),0)</f>
        <v>-2.000120436263843E-3</v>
      </c>
      <c r="G742">
        <f>((BC742-AP742/2)*S742-E742)/(BC742+AP742/2)</f>
        <v>-1854.6715813058859</v>
      </c>
      <c r="H742">
        <f>AP742*1000</f>
        <v>-3.7552266261212809E-2</v>
      </c>
      <c r="I742">
        <f>(AU742-BA742)</f>
        <v>1.8180952871301881</v>
      </c>
      <c r="J742">
        <f>(P742+AT742*D742)</f>
        <v>34.403057115766408</v>
      </c>
      <c r="K742" s="1">
        <v>22.020000457763672</v>
      </c>
      <c r="L742">
        <f>(K742*AI742+AJ742)</f>
        <v>2</v>
      </c>
      <c r="M742" s="1">
        <v>0.5</v>
      </c>
      <c r="N742">
        <f>L742*(M742+1)*(M742+1)/(M742*M742+1)</f>
        <v>3.6</v>
      </c>
      <c r="O742" s="1">
        <v>35.043540954589844</v>
      </c>
      <c r="P742" s="1">
        <v>34.312850952148438</v>
      </c>
      <c r="Q742" s="1">
        <v>35.069606781005859</v>
      </c>
      <c r="R742" s="1">
        <v>410.07501220703125</v>
      </c>
      <c r="S742" s="1">
        <v>420.66903686523438</v>
      </c>
      <c r="T742" s="1">
        <v>36.075592041015625</v>
      </c>
      <c r="U742" s="1">
        <v>35.94281005859375</v>
      </c>
      <c r="V742" s="1">
        <v>64.635337829589844</v>
      </c>
      <c r="W742" s="1">
        <v>64.392669677734375</v>
      </c>
      <c r="X742" s="1">
        <v>600.367431640625</v>
      </c>
      <c r="Y742" s="1">
        <v>7.8281767666339874E-2</v>
      </c>
      <c r="Z742" s="1">
        <v>8.2401864230632782E-2</v>
      </c>
      <c r="AA742" s="1">
        <v>101.44505310058594</v>
      </c>
      <c r="AB742" s="1">
        <v>1.165666937828064</v>
      </c>
      <c r="AC742" s="1">
        <v>-0.50848889350891113</v>
      </c>
      <c r="AD742" s="1">
        <v>2.3341104388237E-2</v>
      </c>
      <c r="AE742" s="1">
        <v>1.2805301696062088E-2</v>
      </c>
      <c r="AF742" s="1">
        <v>1.9547028467059135E-2</v>
      </c>
      <c r="AG742" s="1">
        <v>1.4586677774786949E-2</v>
      </c>
      <c r="AH742" s="1">
        <v>1</v>
      </c>
      <c r="AI742" s="1">
        <v>0</v>
      </c>
      <c r="AJ742" s="1">
        <v>2</v>
      </c>
      <c r="AK742" s="1">
        <v>0</v>
      </c>
      <c r="AL742" s="1">
        <v>1</v>
      </c>
      <c r="AM742" s="1">
        <v>0.18999999761581421</v>
      </c>
      <c r="AN742" s="1">
        <v>111115</v>
      </c>
      <c r="AO742">
        <f>X742*0.000001/(K742*0.0001)</f>
        <v>0.2726464210535251</v>
      </c>
      <c r="AP742">
        <f>(U742-T742)/(1000-U742)*AO742</f>
        <v>-3.7552266261212808E-5</v>
      </c>
      <c r="AQ742">
        <f>(P742+273.15)</f>
        <v>307.46285095214841</v>
      </c>
      <c r="AR742">
        <f>(O742+273.15)</f>
        <v>308.19354095458982</v>
      </c>
      <c r="AS742">
        <f>(Y742*AK742+Z742*AL742)*AM742</f>
        <v>1.5656354007358875E-2</v>
      </c>
      <c r="AT742">
        <f>((AS742+0.00000010773*(AR742^4-AQ742^4))-AP742*44100)/(L742*0.92*2*29.3+0.00000043092*AQ742^3)</f>
        <v>9.0206163617971374E-2</v>
      </c>
      <c r="AU742">
        <f>0.61365*EXP(17.502*J742/(240.97+J742))</f>
        <v>5.4643155621085056</v>
      </c>
      <c r="AV742">
        <f>AU742*1000/AA742</f>
        <v>53.864780934073401</v>
      </c>
      <c r="AW742">
        <f>(AV742-U742)</f>
        <v>17.921970875479651</v>
      </c>
      <c r="AX742">
        <f>IF(D742,P742,(O742+P742)/2)</f>
        <v>34.312850952148438</v>
      </c>
      <c r="AY742">
        <f>0.61365*EXP(17.502*AX742/(240.97+AX742))</f>
        <v>5.4369608146330037</v>
      </c>
      <c r="AZ742">
        <f>IF(AW742&lt;&gt;0,(1000-(AV742+U742)/2)/AW742*AP742,0)</f>
        <v>-2.0012322989357355E-3</v>
      </c>
      <c r="BA742">
        <f>U742*AA742/1000</f>
        <v>3.6462202749783175</v>
      </c>
      <c r="BB742">
        <f>(AY742-BA742)</f>
        <v>1.7907405396546863</v>
      </c>
      <c r="BC742">
        <f>1/(1.6/F742+1.37/N742)</f>
        <v>-1.2506702453784482E-3</v>
      </c>
      <c r="BD742">
        <f>G742*AA742*0.001</f>
        <v>-188.14725704972327</v>
      </c>
      <c r="BE742">
        <f>G742/S742</f>
        <v>-4.4088616436489687</v>
      </c>
      <c r="BF742">
        <f>(1-AP742*AA742/AU742/F742)*100</f>
        <v>65.144195874469133</v>
      </c>
      <c r="BG742">
        <f>(S742-E742/(N742/1.35))</f>
        <v>421.74627155220873</v>
      </c>
      <c r="BH742">
        <f>E742*BF742/100/BG742</f>
        <v>-4.4371441431047915E-3</v>
      </c>
    </row>
    <row r="743" spans="1:60" x14ac:dyDescent="0.25">
      <c r="A743" s="1" t="s">
        <v>9</v>
      </c>
      <c r="B743" s="1" t="s">
        <v>805</v>
      </c>
    </row>
    <row r="744" spans="1:60" x14ac:dyDescent="0.25">
      <c r="A744" s="1" t="s">
        <v>9</v>
      </c>
      <c r="B744" s="1" t="s">
        <v>806</v>
      </c>
    </row>
    <row r="745" spans="1:60" x14ac:dyDescent="0.25">
      <c r="A745" s="1" t="s">
        <v>9</v>
      </c>
      <c r="B745" s="1" t="s">
        <v>807</v>
      </c>
    </row>
    <row r="746" spans="1:60" x14ac:dyDescent="0.25">
      <c r="A746" s="1" t="s">
        <v>9</v>
      </c>
      <c r="B746" s="1" t="s">
        <v>808</v>
      </c>
    </row>
    <row r="747" spans="1:60" x14ac:dyDescent="0.25">
      <c r="A747" s="1" t="s">
        <v>9</v>
      </c>
      <c r="B747" s="1" t="s">
        <v>809</v>
      </c>
    </row>
    <row r="748" spans="1:60" x14ac:dyDescent="0.25">
      <c r="A748" s="1" t="s">
        <v>9</v>
      </c>
      <c r="B748" s="1" t="s">
        <v>810</v>
      </c>
    </row>
    <row r="749" spans="1:60" x14ac:dyDescent="0.25">
      <c r="A749" s="1" t="s">
        <v>9</v>
      </c>
      <c r="B749" s="1" t="s">
        <v>811</v>
      </c>
    </row>
    <row r="750" spans="1:60" x14ac:dyDescent="0.25">
      <c r="A750" s="1" t="s">
        <v>9</v>
      </c>
      <c r="B750" s="1" t="s">
        <v>812</v>
      </c>
    </row>
    <row r="751" spans="1:60" x14ac:dyDescent="0.25">
      <c r="A751" s="1" t="s">
        <v>9</v>
      </c>
      <c r="B751" s="1" t="s">
        <v>813</v>
      </c>
    </row>
    <row r="752" spans="1:60" x14ac:dyDescent="0.25">
      <c r="A752" s="1">
        <v>265</v>
      </c>
      <c r="B752" s="1" t="s">
        <v>814</v>
      </c>
      <c r="C752" s="1">
        <v>22139.499999899417</v>
      </c>
      <c r="D752" s="1">
        <v>1</v>
      </c>
      <c r="E752">
        <f>(R752-S752*(1000-T752)/(1000-U752))*AO752</f>
        <v>-3.5802840144053691</v>
      </c>
      <c r="F752">
        <f>IF(AZ752&lt;&gt;0,1/(1/AZ752-1/N752),0)</f>
        <v>-3.4949986213032008E-3</v>
      </c>
      <c r="G752">
        <f>((BC752-AP752/2)*S752-E752)/(BC752+AP752/2)</f>
        <v>-1209.9502519777245</v>
      </c>
      <c r="H752">
        <f>AP752*1000</f>
        <v>-6.5772495446862742E-2</v>
      </c>
      <c r="I752">
        <f>(AU752-BA752)</f>
        <v>1.8216385550169965</v>
      </c>
      <c r="J752">
        <f>(P752+AT752*D752)</f>
        <v>34.394562526977708</v>
      </c>
      <c r="K752" s="1">
        <v>8.7399997711181641</v>
      </c>
      <c r="L752">
        <f>(K752*AI752+AJ752)</f>
        <v>2</v>
      </c>
      <c r="M752" s="1">
        <v>0.5</v>
      </c>
      <c r="N752">
        <f>L752*(M752+1)*(M752+1)/(M752*M752+1)</f>
        <v>3.6</v>
      </c>
      <c r="O752" s="1">
        <v>35.000057220458984</v>
      </c>
      <c r="P752" s="1">
        <v>34.296913146972656</v>
      </c>
      <c r="Q752" s="1">
        <v>35.076873779296875</v>
      </c>
      <c r="R752" s="1">
        <v>410.532470703125</v>
      </c>
      <c r="S752" s="1">
        <v>415.78424072265625</v>
      </c>
      <c r="T752" s="1">
        <v>35.975601196289063</v>
      </c>
      <c r="U752" s="1">
        <v>35.883289337158203</v>
      </c>
      <c r="V752" s="1">
        <v>64.602699279785156</v>
      </c>
      <c r="W752" s="1">
        <v>64.440330505371094</v>
      </c>
      <c r="X752" s="1">
        <v>600.38226318359375</v>
      </c>
      <c r="Y752" s="1">
        <v>7.769475132226944E-2</v>
      </c>
      <c r="Z752" s="1">
        <v>8.1783942878246307E-2</v>
      </c>
      <c r="AA752" s="1">
        <v>101.44264984130859</v>
      </c>
      <c r="AB752" s="1">
        <v>1.1825965642929077</v>
      </c>
      <c r="AC752" s="1">
        <v>-0.49644017219543457</v>
      </c>
      <c r="AD752" s="1">
        <v>3.3232774585485458E-2</v>
      </c>
      <c r="AE752" s="1">
        <v>1.0981129482388496E-2</v>
      </c>
      <c r="AF752" s="1">
        <v>4.1496068239212036E-2</v>
      </c>
      <c r="AG752" s="1">
        <v>1.2644834816455841E-2</v>
      </c>
      <c r="AH752" s="1">
        <v>0.66666668653488159</v>
      </c>
      <c r="AI752" s="1">
        <v>0</v>
      </c>
      <c r="AJ752" s="1">
        <v>2</v>
      </c>
      <c r="AK752" s="1">
        <v>0</v>
      </c>
      <c r="AL752" s="1">
        <v>1</v>
      </c>
      <c r="AM752" s="1">
        <v>0.18999999761581421</v>
      </c>
      <c r="AN752" s="1">
        <v>111115</v>
      </c>
      <c r="AO752">
        <f>X752*0.000001/(K752*0.0001)</f>
        <v>0.6869362458882341</v>
      </c>
      <c r="AP752">
        <f>(U752-T752)/(1000-U752)*AO752</f>
        <v>-6.5772495446862742E-5</v>
      </c>
      <c r="AQ752">
        <f>(P752+273.15)</f>
        <v>307.44691314697263</v>
      </c>
      <c r="AR752">
        <f>(O752+273.15)</f>
        <v>308.15005722045896</v>
      </c>
      <c r="AS752">
        <f>(Y752*AK752+Z752*AL752)*AM752</f>
        <v>1.5538948951878684E-2</v>
      </c>
      <c r="AT752">
        <f>((AS752+0.00000010773*(AR752^4-AQ752^4))-AP752*44100)/(L752*0.92*2*29.3+0.00000043092*AQ752^3)</f>
        <v>9.7649380005054062E-2</v>
      </c>
      <c r="AU752">
        <f>0.61365*EXP(17.502*J752/(240.97+J752))</f>
        <v>5.4617345104006985</v>
      </c>
      <c r="AV752">
        <f>AU752*1000/AA752</f>
        <v>53.840613577669167</v>
      </c>
      <c r="AW752">
        <f>(AV752-U752)</f>
        <v>17.957324240510964</v>
      </c>
      <c r="AX752">
        <f>IF(D752,P752,(O752+P752)/2)</f>
        <v>34.296913146972656</v>
      </c>
      <c r="AY752">
        <f>0.61365*EXP(17.502*AX752/(240.97+AX752))</f>
        <v>5.4321401202610842</v>
      </c>
      <c r="AZ752">
        <f>IF(AW752&lt;&gt;0,(1000-(AV752+U752)/2)/AW752*AP752,0)</f>
        <v>-3.4983949784216334E-3</v>
      </c>
      <c r="BA752">
        <f>U752*AA752/1000</f>
        <v>3.640095955383702</v>
      </c>
      <c r="BB752">
        <f>(AY752-BA752)</f>
        <v>1.7920441648773822</v>
      </c>
      <c r="BC752">
        <f>1/(1.6/F752+1.37/N752)</f>
        <v>-2.1861914661859428E-3</v>
      </c>
      <c r="BD752">
        <f>G752*AA752*0.001</f>
        <v>-122.74055973677942</v>
      </c>
      <c r="BE752">
        <f>G752/S752</f>
        <v>-2.9100435597914038</v>
      </c>
      <c r="BF752">
        <f>(1-AP752*AA752/AU752/F752)*100</f>
        <v>65.046770361454193</v>
      </c>
      <c r="BG752">
        <f>(S752-E752/(N752/1.35))</f>
        <v>417.12684722805824</v>
      </c>
      <c r="BH752">
        <f>E752*BF752/100/BG752</f>
        <v>-5.5830957336218713E-3</v>
      </c>
    </row>
    <row r="753" spans="1:60" x14ac:dyDescent="0.25">
      <c r="A753" s="1">
        <v>266</v>
      </c>
      <c r="B753" s="1" t="s">
        <v>815</v>
      </c>
      <c r="C753" s="1">
        <v>22144.499999787658</v>
      </c>
      <c r="D753" s="1">
        <v>1</v>
      </c>
      <c r="E753">
        <f>(R753-S753*(1000-T753)/(1000-U753))*AO753</f>
        <v>-3.7450381164280926</v>
      </c>
      <c r="F753">
        <f>IF(AZ753&lt;&gt;0,1/(1/AZ753-1/N753),0)</f>
        <v>-2.9409679519166718E-3</v>
      </c>
      <c r="G753">
        <f>((BC753-AP753/2)*S753-E753)/(BC753+AP753/2)</f>
        <v>-1602.4355413266317</v>
      </c>
      <c r="H753">
        <f>AP753*1000</f>
        <v>-5.5184312351128029E-2</v>
      </c>
      <c r="I753">
        <f>(AU753-BA753)</f>
        <v>1.8166111794181377</v>
      </c>
      <c r="J753">
        <f>(P753+AT753*D753)</f>
        <v>34.382450698441716</v>
      </c>
      <c r="K753" s="1">
        <v>8.7399997711181641</v>
      </c>
      <c r="L753">
        <f>(K753*AI753+AJ753)</f>
        <v>2</v>
      </c>
      <c r="M753" s="1">
        <v>0.5</v>
      </c>
      <c r="N753">
        <f>L753*(M753+1)*(M753+1)/(M753*M753+1)</f>
        <v>3.6</v>
      </c>
      <c r="O753" s="1">
        <v>34.996543884277344</v>
      </c>
      <c r="P753" s="1">
        <v>34.288162231445313</v>
      </c>
      <c r="Q753" s="1">
        <v>35.082828521728516</v>
      </c>
      <c r="R753" s="1">
        <v>410.29867553710938</v>
      </c>
      <c r="S753" s="1">
        <v>415.78384399414063</v>
      </c>
      <c r="T753" s="1">
        <v>35.974067687988281</v>
      </c>
      <c r="U753" s="1">
        <v>35.896617889404297</v>
      </c>
      <c r="V753" s="1">
        <v>64.620803833007813</v>
      </c>
      <c r="W753" s="1">
        <v>64.476387023925781</v>
      </c>
      <c r="X753" s="1">
        <v>600.3857421875</v>
      </c>
      <c r="Y753" s="1">
        <v>6.3089035451412201E-2</v>
      </c>
      <c r="Z753" s="1">
        <v>6.6409513354301453E-2</v>
      </c>
      <c r="AA753" s="1">
        <v>101.44256591796875</v>
      </c>
      <c r="AB753" s="1">
        <v>1.1825965642929077</v>
      </c>
      <c r="AC753" s="1">
        <v>-0.49644017219543457</v>
      </c>
      <c r="AD753" s="1">
        <v>3.3232774585485458E-2</v>
      </c>
      <c r="AE753" s="1">
        <v>1.0981129482388496E-2</v>
      </c>
      <c r="AF753" s="1">
        <v>4.1496068239212036E-2</v>
      </c>
      <c r="AG753" s="1">
        <v>1.2644834816455841E-2</v>
      </c>
      <c r="AH753" s="1">
        <v>1</v>
      </c>
      <c r="AI753" s="1">
        <v>0</v>
      </c>
      <c r="AJ753" s="1">
        <v>2</v>
      </c>
      <c r="AK753" s="1">
        <v>0</v>
      </c>
      <c r="AL753" s="1">
        <v>1</v>
      </c>
      <c r="AM753" s="1">
        <v>0.18999999761581421</v>
      </c>
      <c r="AN753" s="1">
        <v>111115</v>
      </c>
      <c r="AO753">
        <f>X753*0.000001/(K753*0.0001)</f>
        <v>0.68694022644200681</v>
      </c>
      <c r="AP753">
        <f>(U753-T753)/(1000-U753)*AO753</f>
        <v>-5.5184312351128027E-5</v>
      </c>
      <c r="AQ753">
        <f>(P753+273.15)</f>
        <v>307.43816223144529</v>
      </c>
      <c r="AR753">
        <f>(O753+273.15)</f>
        <v>308.14654388427732</v>
      </c>
      <c r="AS753">
        <f>(Y753*AK753+Z753*AL753)*AM753</f>
        <v>1.2617807378984658E-2</v>
      </c>
      <c r="AT753">
        <f>((AS753+0.00000010773*(AR753^4-AQ753^4))-AP753*44100)/(L753*0.92*2*29.3+0.00000043092*AQ753^3)</f>
        <v>9.4288466996405126E-2</v>
      </c>
      <c r="AU753">
        <f>0.61365*EXP(17.502*J753/(240.97+J753))</f>
        <v>5.4580562058961695</v>
      </c>
      <c r="AV753">
        <f>AU753*1000/AA753</f>
        <v>53.804398148897491</v>
      </c>
      <c r="AW753">
        <f>(AV753-U753)</f>
        <v>17.907780259493194</v>
      </c>
      <c r="AX753">
        <f>IF(D753,P753,(O753+P753)/2)</f>
        <v>34.288162231445313</v>
      </c>
      <c r="AY753">
        <f>0.61365*EXP(17.502*AX753/(240.97+AX753))</f>
        <v>5.4294948190675729</v>
      </c>
      <c r="AZ753">
        <f>IF(AW753&lt;&gt;0,(1000-(AV753+U753)/2)/AW753*AP753,0)</f>
        <v>-2.9433724975238304E-3</v>
      </c>
      <c r="BA753">
        <f>U753*AA753/1000</f>
        <v>3.6414450264780318</v>
      </c>
      <c r="BB753">
        <f>(AY753-BA753)</f>
        <v>1.7880497925895411</v>
      </c>
      <c r="BC753">
        <f>1/(1.6/F753+1.37/N753)</f>
        <v>-1.8393916263366335E-3</v>
      </c>
      <c r="BD753">
        <f>G753*AA753*0.001</f>
        <v>-162.55517303032278</v>
      </c>
      <c r="BE753">
        <f>G753/S753</f>
        <v>-3.8540110792501445</v>
      </c>
      <c r="BF753">
        <f>(1-AP753*AA753/AU753/F753)*100</f>
        <v>65.125534075693679</v>
      </c>
      <c r="BG753">
        <f>(S753-E753/(N753/1.35))</f>
        <v>417.18823328780115</v>
      </c>
      <c r="BH753">
        <f>E753*BF753/100/BG753</f>
        <v>-5.8462245098354531E-3</v>
      </c>
    </row>
    <row r="754" spans="1:60" x14ac:dyDescent="0.25">
      <c r="A754" s="1">
        <v>267</v>
      </c>
      <c r="B754" s="1" t="s">
        <v>816</v>
      </c>
      <c r="C754" s="1">
        <v>22149.999999664724</v>
      </c>
      <c r="D754" s="1">
        <v>1</v>
      </c>
      <c r="E754">
        <f>(R754-S754*(1000-T754)/(1000-U754))*AO754</f>
        <v>-3.7620204750872737</v>
      </c>
      <c r="F754">
        <f>IF(AZ754&lt;&gt;0,1/(1/AZ754-1/N754),0)</f>
        <v>-2.2022405493618228E-3</v>
      </c>
      <c r="G754">
        <f>((BC754-AP754/2)*S754-E754)/(BC754+AP754/2)</f>
        <v>-2288.0015341042176</v>
      </c>
      <c r="H754">
        <f>AP754*1000</f>
        <v>-4.1219102481379687E-2</v>
      </c>
      <c r="I754">
        <f>(AU754-BA754)</f>
        <v>1.8124396028433769</v>
      </c>
      <c r="J754">
        <f>(P754+AT754*D754)</f>
        <v>34.372628379762624</v>
      </c>
      <c r="K754" s="1">
        <v>8.7399997711181641</v>
      </c>
      <c r="L754">
        <f>(K754*AI754+AJ754)</f>
        <v>2</v>
      </c>
      <c r="M754" s="1">
        <v>0.5</v>
      </c>
      <c r="N754">
        <f>L754*(M754+1)*(M754+1)/(M754*M754+1)</f>
        <v>3.6</v>
      </c>
      <c r="O754" s="1">
        <v>34.995014190673828</v>
      </c>
      <c r="P754" s="1">
        <v>34.2830810546875</v>
      </c>
      <c r="Q754" s="1">
        <v>35.082450866699219</v>
      </c>
      <c r="R754" s="1">
        <v>410.27752685546875</v>
      </c>
      <c r="S754" s="1">
        <v>415.77902221679688</v>
      </c>
      <c r="T754" s="1">
        <v>35.966205596923828</v>
      </c>
      <c r="U754" s="1">
        <v>35.908355712890625</v>
      </c>
      <c r="V754" s="1">
        <v>64.612464904785156</v>
      </c>
      <c r="W754" s="1">
        <v>64.502998352050781</v>
      </c>
      <c r="X754" s="1">
        <v>600.37939453125</v>
      </c>
      <c r="Y754" s="1">
        <v>6.7569315433502197E-2</v>
      </c>
      <c r="Z754" s="1">
        <v>7.1125596761703491E-2</v>
      </c>
      <c r="AA754" s="1">
        <v>101.44255065917969</v>
      </c>
      <c r="AB754" s="1">
        <v>1.1825965642929077</v>
      </c>
      <c r="AC754" s="1">
        <v>-0.49644017219543457</v>
      </c>
      <c r="AD754" s="1">
        <v>3.3232774585485458E-2</v>
      </c>
      <c r="AE754" s="1">
        <v>1.0981129482388496E-2</v>
      </c>
      <c r="AF754" s="1">
        <v>4.1496068239212036E-2</v>
      </c>
      <c r="AG754" s="1">
        <v>1.2644834816455841E-2</v>
      </c>
      <c r="AH754" s="1">
        <v>1</v>
      </c>
      <c r="AI754" s="1">
        <v>0</v>
      </c>
      <c r="AJ754" s="1">
        <v>2</v>
      </c>
      <c r="AK754" s="1">
        <v>0</v>
      </c>
      <c r="AL754" s="1">
        <v>1</v>
      </c>
      <c r="AM754" s="1">
        <v>0.18999999761581421</v>
      </c>
      <c r="AN754" s="1">
        <v>111115</v>
      </c>
      <c r="AO754">
        <f>X754*0.000001/(K754*0.0001)</f>
        <v>0.68693296367722856</v>
      </c>
      <c r="AP754">
        <f>(U754-T754)/(1000-U754)*AO754</f>
        <v>-4.1219102481379685E-5</v>
      </c>
      <c r="AQ754">
        <f>(P754+273.15)</f>
        <v>307.43308105468748</v>
      </c>
      <c r="AR754">
        <f>(O754+273.15)</f>
        <v>308.14501419067381</v>
      </c>
      <c r="AS754">
        <f>(Y754*AK754+Z754*AL754)*AM754</f>
        <v>1.3513863215147026E-2</v>
      </c>
      <c r="AT754">
        <f>((AS754+0.00000010773*(AR754^4-AQ754^4))-AP754*44100)/(L754*0.92*2*29.3+0.00000043092*AQ754^3)</f>
        <v>8.9547325075125611E-2</v>
      </c>
      <c r="AU754">
        <f>0.61365*EXP(17.502*J754/(240.97+J754))</f>
        <v>5.4550747963361284</v>
      </c>
      <c r="AV754">
        <f>AU754*1000/AA754</f>
        <v>53.77501611393572</v>
      </c>
      <c r="AW754">
        <f>(AV754-U754)</f>
        <v>17.866660401045095</v>
      </c>
      <c r="AX754">
        <f>IF(D754,P754,(O754+P754)/2)</f>
        <v>34.2830810546875</v>
      </c>
      <c r="AY754">
        <f>0.61365*EXP(17.502*AX754/(240.97+AX754))</f>
        <v>5.4279593517693696</v>
      </c>
      <c r="AZ754">
        <f>IF(AW754&lt;&gt;0,(1000-(AV754+U754)/2)/AW754*AP754,0)</f>
        <v>-2.2035885582721384E-3</v>
      </c>
      <c r="BA754">
        <f>U754*AA754/1000</f>
        <v>3.6426351934927514</v>
      </c>
      <c r="BB754">
        <f>(AY754-BA754)</f>
        <v>1.7853241582766182</v>
      </c>
      <c r="BC754">
        <f>1/(1.6/F754+1.37/N754)</f>
        <v>-1.3771216752741827E-3</v>
      </c>
      <c r="BD754">
        <f>G754*AA754*0.001</f>
        <v>-232.10071153164796</v>
      </c>
      <c r="BE754">
        <f>G754/S754</f>
        <v>-5.502926823737635</v>
      </c>
      <c r="BF754">
        <f>(1-AP754*AA754/AU754/F754)*100</f>
        <v>65.19407124128908</v>
      </c>
      <c r="BG754">
        <f>(S754-E754/(N754/1.35))</f>
        <v>417.1897798949546</v>
      </c>
      <c r="BH754">
        <f>E754*BF754/100/BG754</f>
        <v>-5.8788935559682936E-3</v>
      </c>
    </row>
    <row r="755" spans="1:60" x14ac:dyDescent="0.25">
      <c r="A755" s="1">
        <v>268</v>
      </c>
      <c r="B755" s="1" t="s">
        <v>817</v>
      </c>
      <c r="C755" s="1">
        <v>22154.999999552965</v>
      </c>
      <c r="D755" s="1">
        <v>1</v>
      </c>
      <c r="E755">
        <f>(R755-S755*(1000-T755)/(1000-U755))*AO755</f>
        <v>-3.8488915368094285</v>
      </c>
      <c r="F755">
        <f>IF(AZ755&lt;&gt;0,1/(1/AZ755-1/N755),0)</f>
        <v>-1.7417483746837597E-3</v>
      </c>
      <c r="G755">
        <f>((BC755-AP755/2)*S755-E755)/(BC755+AP755/2)</f>
        <v>-3078.6584447125233</v>
      </c>
      <c r="H755">
        <f>AP755*1000</f>
        <v>-3.2536957613510123E-2</v>
      </c>
      <c r="I755">
        <f>(AU755-BA755)</f>
        <v>1.8091741669477179</v>
      </c>
      <c r="J755">
        <f>(P755+AT755*D755)</f>
        <v>34.364019259529634</v>
      </c>
      <c r="K755" s="1">
        <v>8.7399997711181641</v>
      </c>
      <c r="L755">
        <f>(K755*AI755+AJ755)</f>
        <v>2</v>
      </c>
      <c r="M755" s="1">
        <v>0.5</v>
      </c>
      <c r="N755">
        <f>L755*(M755+1)*(M755+1)/(M755*M755+1)</f>
        <v>3.6</v>
      </c>
      <c r="O755" s="1">
        <v>34.993209838867188</v>
      </c>
      <c r="P755" s="1">
        <v>34.277217864990234</v>
      </c>
      <c r="Q755" s="1">
        <v>35.07537841796875</v>
      </c>
      <c r="R755" s="1">
        <v>410.13262939453125</v>
      </c>
      <c r="S755" s="1">
        <v>415.7554931640625</v>
      </c>
      <c r="T755" s="1">
        <v>35.960533142089844</v>
      </c>
      <c r="U755" s="1">
        <v>35.914867401123047</v>
      </c>
      <c r="V755" s="1">
        <v>64.608726501464844</v>
      </c>
      <c r="W755" s="1">
        <v>64.522003173828125</v>
      </c>
      <c r="X755" s="1">
        <v>600.362060546875</v>
      </c>
      <c r="Y755" s="1">
        <v>7.6059602200984955E-2</v>
      </c>
      <c r="Z755" s="1">
        <v>8.0062739551067352E-2</v>
      </c>
      <c r="AA755" s="1">
        <v>101.44235229492188</v>
      </c>
      <c r="AB755" s="1">
        <v>1.1825965642929077</v>
      </c>
      <c r="AC755" s="1">
        <v>-0.49644017219543457</v>
      </c>
      <c r="AD755" s="1">
        <v>3.3232774585485458E-2</v>
      </c>
      <c r="AE755" s="1">
        <v>1.0981129482388496E-2</v>
      </c>
      <c r="AF755" s="1">
        <v>4.1496068239212036E-2</v>
      </c>
      <c r="AG755" s="1">
        <v>1.2644834816455841E-2</v>
      </c>
      <c r="AH755" s="1">
        <v>1</v>
      </c>
      <c r="AI755" s="1">
        <v>0</v>
      </c>
      <c r="AJ755" s="1">
        <v>2</v>
      </c>
      <c r="AK755" s="1">
        <v>0</v>
      </c>
      <c r="AL755" s="1">
        <v>1</v>
      </c>
      <c r="AM755" s="1">
        <v>0.18999999761581421</v>
      </c>
      <c r="AN755" s="1">
        <v>111115</v>
      </c>
      <c r="AO755">
        <f>X755*0.000001/(K755*0.0001)</f>
        <v>0.6869131307426416</v>
      </c>
      <c r="AP755">
        <f>(U755-T755)/(1000-U755)*AO755</f>
        <v>-3.2536957613510124E-5</v>
      </c>
      <c r="AQ755">
        <f>(P755+273.15)</f>
        <v>307.42721786499021</v>
      </c>
      <c r="AR755">
        <f>(O755+273.15)</f>
        <v>308.14320983886716</v>
      </c>
      <c r="AS755">
        <f>(Y755*AK755+Z755*AL755)*AM755</f>
        <v>1.5211920323818351E-2</v>
      </c>
      <c r="AT755">
        <f>((AS755+0.00000010773*(AR755^4-AQ755^4))-AP755*44100)/(L755*0.92*2*29.3+0.00000043092*AQ755^3)</f>
        <v>8.6801394539399779E-2</v>
      </c>
      <c r="AU755">
        <f>0.61365*EXP(17.502*J755/(240.97+J755))</f>
        <v>5.4524627984778471</v>
      </c>
      <c r="AV755">
        <f>AU755*1000/AA755</f>
        <v>53.749372674501686</v>
      </c>
      <c r="AW755">
        <f>(AV755-U755)</f>
        <v>17.834505273378639</v>
      </c>
      <c r="AX755">
        <f>IF(D755,P755,(O755+P755)/2)</f>
        <v>34.277217864990234</v>
      </c>
      <c r="AY755">
        <f>0.61365*EXP(17.502*AX755/(240.97+AX755))</f>
        <v>5.4261880392548436</v>
      </c>
      <c r="AZ755">
        <f>IF(AW755&lt;&gt;0,(1000-(AV755+U755)/2)/AW755*AP755,0)</f>
        <v>-1.7425914735356399E-3</v>
      </c>
      <c r="BA755">
        <f>U755*AA755/1000</f>
        <v>3.6432886315301292</v>
      </c>
      <c r="BB755">
        <f>(AY755-BA755)</f>
        <v>1.7828994077247144</v>
      </c>
      <c r="BC755">
        <f>1/(1.6/F755+1.37/N755)</f>
        <v>-1.0890438924045182E-3</v>
      </c>
      <c r="BD755">
        <f>G755*AA755*0.001</f>
        <v>-312.30635454426402</v>
      </c>
      <c r="BE755">
        <f>G755/S755</f>
        <v>-7.4049735850336553</v>
      </c>
      <c r="BF755">
        <f>(1-AP755*AA755/AU755/F755)*100</f>
        <v>65.244933183710074</v>
      </c>
      <c r="BG755">
        <f>(S755-E755/(N755/1.35))</f>
        <v>417.19882749036606</v>
      </c>
      <c r="BH755">
        <f>E755*BF755/100/BG755</f>
        <v>-6.0192084589757678E-3</v>
      </c>
    </row>
    <row r="756" spans="1:60" x14ac:dyDescent="0.25">
      <c r="A756" s="1">
        <v>269</v>
      </c>
      <c r="B756" s="1" t="s">
        <v>818</v>
      </c>
      <c r="C756" s="1">
        <v>22159.999999441206</v>
      </c>
      <c r="D756" s="1">
        <v>1</v>
      </c>
      <c r="E756">
        <f>(R756-S756*(1000-T756)/(1000-U756))*AO756</f>
        <v>-3.8623553574220821</v>
      </c>
      <c r="F756">
        <f>IF(AZ756&lt;&gt;0,1/(1/AZ756-1/N756),0)</f>
        <v>-1.3158285729541412E-3</v>
      </c>
      <c r="G756">
        <f>((BC756-AP756/2)*S756-E756)/(BC756+AP756/2)</f>
        <v>-4222.5294418406884</v>
      </c>
      <c r="H756">
        <f>AP756*1000</f>
        <v>-2.4540450493592297E-2</v>
      </c>
      <c r="I756">
        <f>(AU756-BA756)</f>
        <v>1.8064568893255997</v>
      </c>
      <c r="J756">
        <f>(P756+AT756*D756)</f>
        <v>34.356526622759041</v>
      </c>
      <c r="K756" s="1">
        <v>8.7399997711181641</v>
      </c>
      <c r="L756">
        <f>(K756*AI756+AJ756)</f>
        <v>2</v>
      </c>
      <c r="M756" s="1">
        <v>0.5</v>
      </c>
      <c r="N756">
        <f>L756*(M756+1)*(M756+1)/(M756*M756+1)</f>
        <v>3.6</v>
      </c>
      <c r="O756" s="1">
        <v>34.99005126953125</v>
      </c>
      <c r="P756" s="1">
        <v>34.272430419921875</v>
      </c>
      <c r="Q756" s="1">
        <v>35.070323944091797</v>
      </c>
      <c r="R756" s="1">
        <v>410.06695556640625</v>
      </c>
      <c r="S756" s="1">
        <v>415.70465087890625</v>
      </c>
      <c r="T756" s="1">
        <v>35.953693389892578</v>
      </c>
      <c r="U756" s="1">
        <v>35.91925048828125</v>
      </c>
      <c r="V756" s="1">
        <v>64.607200622558594</v>
      </c>
      <c r="W756" s="1">
        <v>64.540908813476563</v>
      </c>
      <c r="X756" s="1">
        <v>600.35430908203125</v>
      </c>
      <c r="Y756" s="1">
        <v>0.1106845885515213</v>
      </c>
      <c r="Z756" s="1">
        <v>0.11651009321212769</v>
      </c>
      <c r="AA756" s="1">
        <v>101.44235992431641</v>
      </c>
      <c r="AB756" s="1">
        <v>1.1825965642929077</v>
      </c>
      <c r="AC756" s="1">
        <v>-0.49644017219543457</v>
      </c>
      <c r="AD756" s="1">
        <v>3.3232774585485458E-2</v>
      </c>
      <c r="AE756" s="1">
        <v>1.0981129482388496E-2</v>
      </c>
      <c r="AF756" s="1">
        <v>4.1496068239212036E-2</v>
      </c>
      <c r="AG756" s="1">
        <v>1.2644834816455841E-2</v>
      </c>
      <c r="AH756" s="1">
        <v>1</v>
      </c>
      <c r="AI756" s="1">
        <v>0</v>
      </c>
      <c r="AJ756" s="1">
        <v>2</v>
      </c>
      <c r="AK756" s="1">
        <v>0</v>
      </c>
      <c r="AL756" s="1">
        <v>1</v>
      </c>
      <c r="AM756" s="1">
        <v>0.18999999761581421</v>
      </c>
      <c r="AN756" s="1">
        <v>111115</v>
      </c>
      <c r="AO756">
        <f>X756*0.000001/(K756*0.0001)</f>
        <v>0.68690426178949893</v>
      </c>
      <c r="AP756">
        <f>(U756-T756)/(1000-U756)*AO756</f>
        <v>-2.4540450493592299E-5</v>
      </c>
      <c r="AQ756">
        <f>(P756+273.15)</f>
        <v>307.42243041992185</v>
      </c>
      <c r="AR756">
        <f>(O756+273.15)</f>
        <v>308.14005126953123</v>
      </c>
      <c r="AS756">
        <f>(Y756*AK756+Z756*AL756)*AM756</f>
        <v>2.2136917432522552E-2</v>
      </c>
      <c r="AT756">
        <f>((AS756+0.00000010773*(AR756^4-AQ756^4))-AP756*44100)/(L756*0.92*2*29.3+0.00000043092*AQ756^3)</f>
        <v>8.4096202837165901E-2</v>
      </c>
      <c r="AU756">
        <f>0.61365*EXP(17.502*J756/(240.97+J756))</f>
        <v>5.4501904255695042</v>
      </c>
      <c r="AV756">
        <f>AU756*1000/AA756</f>
        <v>53.726968000702612</v>
      </c>
      <c r="AW756">
        <f>(AV756-U756)</f>
        <v>17.807717512421362</v>
      </c>
      <c r="AX756">
        <f>IF(D756,P756,(O756+P756)/2)</f>
        <v>34.272430419921875</v>
      </c>
      <c r="AY756">
        <f>0.61365*EXP(17.502*AX756/(240.97+AX756))</f>
        <v>5.4247420898134795</v>
      </c>
      <c r="AZ756">
        <f>IF(AW756&lt;&gt;0,(1000-(AV756+U756)/2)/AW756*AP756,0)</f>
        <v>-1.3163096945949758E-3</v>
      </c>
      <c r="BA756">
        <f>U756*AA756/1000</f>
        <v>3.6437335362439045</v>
      </c>
      <c r="BB756">
        <f>(AY756-BA756)</f>
        <v>1.781008553569575</v>
      </c>
      <c r="BC756">
        <f>1/(1.6/F756+1.37/N756)</f>
        <v>-8.226503198170013E-4</v>
      </c>
      <c r="BD756">
        <f>G756*AA756*0.001</f>
        <v>-428.34335143022594</v>
      </c>
      <c r="BE756">
        <f>G756/S756</f>
        <v>-10.157522733780288</v>
      </c>
      <c r="BF756">
        <f>(1-AP756*AA756/AU756/F756)*100</f>
        <v>65.287100928080463</v>
      </c>
      <c r="BG756">
        <f>(S756-E756/(N756/1.35))</f>
        <v>417.15303413793953</v>
      </c>
      <c r="BH756">
        <f>E756*BF756/100/BG756</f>
        <v>-6.044831594266809E-3</v>
      </c>
    </row>
    <row r="757" spans="1:60" x14ac:dyDescent="0.25">
      <c r="A757" s="1" t="s">
        <v>9</v>
      </c>
      <c r="B757" s="1" t="s">
        <v>819</v>
      </c>
    </row>
    <row r="758" spans="1:60" x14ac:dyDescent="0.25">
      <c r="A758" s="1" t="s">
        <v>9</v>
      </c>
      <c r="B758" s="1" t="s">
        <v>820</v>
      </c>
    </row>
    <row r="759" spans="1:60" x14ac:dyDescent="0.25">
      <c r="A759" s="1" t="s">
        <v>9</v>
      </c>
      <c r="B759" s="1" t="s">
        <v>821</v>
      </c>
    </row>
    <row r="760" spans="1:60" x14ac:dyDescent="0.25">
      <c r="A760" s="1" t="s">
        <v>9</v>
      </c>
      <c r="B760" s="1" t="s">
        <v>822</v>
      </c>
    </row>
    <row r="761" spans="1:60" x14ac:dyDescent="0.25">
      <c r="A761" s="1" t="s">
        <v>9</v>
      </c>
      <c r="B761" s="1" t="s">
        <v>823</v>
      </c>
    </row>
    <row r="762" spans="1:60" x14ac:dyDescent="0.25">
      <c r="A762" s="1" t="s">
        <v>9</v>
      </c>
      <c r="B762" s="1" t="s">
        <v>824</v>
      </c>
    </row>
    <row r="763" spans="1:60" x14ac:dyDescent="0.25">
      <c r="A763" s="1" t="s">
        <v>9</v>
      </c>
      <c r="B763" s="1" t="s">
        <v>825</v>
      </c>
    </row>
    <row r="764" spans="1:60" x14ac:dyDescent="0.25">
      <c r="A764" s="1" t="s">
        <v>9</v>
      </c>
      <c r="B764" s="1" t="s">
        <v>826</v>
      </c>
    </row>
    <row r="765" spans="1:60" x14ac:dyDescent="0.25">
      <c r="A765" s="1" t="s">
        <v>9</v>
      </c>
      <c r="B765" s="1" t="s">
        <v>827</v>
      </c>
    </row>
    <row r="766" spans="1:60" x14ac:dyDescent="0.25">
      <c r="A766" s="1">
        <v>270</v>
      </c>
      <c r="B766" s="1" t="s">
        <v>828</v>
      </c>
      <c r="C766" s="1">
        <v>22426.499999899417</v>
      </c>
      <c r="D766" s="1">
        <v>1</v>
      </c>
      <c r="E766">
        <f>(R766-S766*(1000-T766)/(1000-U766))*AO766</f>
        <v>-3.5265486503746493</v>
      </c>
      <c r="F766">
        <f>IF(AZ766&lt;&gt;0,1/(1/AZ766-1/N766),0)</f>
        <v>-8.9987922119849316E-3</v>
      </c>
      <c r="G766">
        <f>((BC766-AP766/2)*S766-E766)/(BC766+AP766/2)</f>
        <v>-213.42562592904446</v>
      </c>
      <c r="H766">
        <f>AP766*1000</f>
        <v>-0.17647268241155695</v>
      </c>
      <c r="I766">
        <f>(AU766-BA766)</f>
        <v>1.8952096085178698</v>
      </c>
      <c r="J766">
        <f>(P766+AT766*D766)</f>
        <v>34.526949707958558</v>
      </c>
      <c r="K766" s="1">
        <v>8.8500003814697266</v>
      </c>
      <c r="L766">
        <f>(K766*AI766+AJ766)</f>
        <v>2</v>
      </c>
      <c r="M766" s="1">
        <v>0.5</v>
      </c>
      <c r="N766">
        <f>L766*(M766+1)*(M766+1)/(M766*M766+1)</f>
        <v>3.6</v>
      </c>
      <c r="O766" s="1">
        <v>34.971138000488281</v>
      </c>
      <c r="P766" s="1">
        <v>34.402744293212891</v>
      </c>
      <c r="Q766" s="1">
        <v>35.066982269287109</v>
      </c>
      <c r="R766" s="1">
        <v>410.11428833007813</v>
      </c>
      <c r="S766" s="1">
        <v>415.42068481445313</v>
      </c>
      <c r="T766" s="1">
        <v>35.808197021484375</v>
      </c>
      <c r="U766" s="1">
        <v>35.557315826416016</v>
      </c>
      <c r="V766" s="1">
        <v>64.406234741210938</v>
      </c>
      <c r="W766" s="1">
        <v>63.956287384033203</v>
      </c>
      <c r="X766" s="1">
        <v>600.38397216796875</v>
      </c>
      <c r="Y766" s="1">
        <v>0.10901467502117157</v>
      </c>
      <c r="Z766" s="1">
        <v>0.11475229263305664</v>
      </c>
      <c r="AA766" s="1">
        <v>101.43822479248047</v>
      </c>
      <c r="AB766" s="1">
        <v>0.95461958646774292</v>
      </c>
      <c r="AC766" s="1">
        <v>-0.51127916574478149</v>
      </c>
      <c r="AD766" s="1">
        <v>4.5625708997249603E-2</v>
      </c>
      <c r="AE766" s="1">
        <v>1.0244559496641159E-2</v>
      </c>
      <c r="AF766" s="1">
        <v>5.1828149706125259E-2</v>
      </c>
      <c r="AG766" s="1">
        <v>1.3495736755430698E-2</v>
      </c>
      <c r="AH766" s="1">
        <v>0.3333333432674408</v>
      </c>
      <c r="AI766" s="1">
        <v>0</v>
      </c>
      <c r="AJ766" s="1">
        <v>2</v>
      </c>
      <c r="AK766" s="1">
        <v>0</v>
      </c>
      <c r="AL766" s="1">
        <v>1</v>
      </c>
      <c r="AM766" s="1">
        <v>0.18999999761581421</v>
      </c>
      <c r="AN766" s="1">
        <v>111115</v>
      </c>
      <c r="AO766">
        <f>X766*0.000001/(K766*0.0001)</f>
        <v>0.67839993930967768</v>
      </c>
      <c r="AP766">
        <f>(U766-T766)/(1000-U766)*AO766</f>
        <v>-1.7647268241155695E-4</v>
      </c>
      <c r="AQ766">
        <f>(P766+273.15)</f>
        <v>307.55274429321287</v>
      </c>
      <c r="AR766">
        <f>(O766+273.15)</f>
        <v>308.12113800048826</v>
      </c>
      <c r="AS766">
        <f>(Y766*AK766+Z766*AL766)*AM766</f>
        <v>2.1802935326689976E-2</v>
      </c>
      <c r="AT766">
        <f>((AS766+0.00000010773*(AR766^4-AQ766^4))-AP766*44100)/(L766*0.92*2*29.3+0.00000043092*AQ766^3)</f>
        <v>0.12420541474566625</v>
      </c>
      <c r="AU766">
        <f>0.61365*EXP(17.502*J766/(240.97+J766))</f>
        <v>5.5020806043350809</v>
      </c>
      <c r="AV766">
        <f>AU766*1000/AA766</f>
        <v>54.240702807951209</v>
      </c>
      <c r="AW766">
        <f>(AV766-U766)</f>
        <v>18.683386981535193</v>
      </c>
      <c r="AX766">
        <f>IF(D766,P766,(O766+P766)/2)</f>
        <v>34.402744293212891</v>
      </c>
      <c r="AY766">
        <f>0.61365*EXP(17.502*AX766/(240.97+AX766))</f>
        <v>5.4642204932435083</v>
      </c>
      <c r="AZ766">
        <f>IF(AW766&lt;&gt;0,(1000-(AV766+U766)/2)/AW766*AP766,0)</f>
        <v>-9.0213425417088131E-3</v>
      </c>
      <c r="BA766">
        <f>U766*AA766/1000</f>
        <v>3.6068709958172112</v>
      </c>
      <c r="BB766">
        <f>(AY766-BA766)</f>
        <v>1.8573494974262972</v>
      </c>
      <c r="BC766">
        <f>1/(1.6/F766+1.37/N766)</f>
        <v>-5.6363087367432615E-3</v>
      </c>
      <c r="BD766">
        <f>G766*AA766*0.001</f>
        <v>-21.649516619466262</v>
      </c>
      <c r="BE766">
        <f>G766/S766</f>
        <v>-0.51375782124178682</v>
      </c>
      <c r="BF766">
        <f>(1-AP766*AA766/AU766/F766)*100</f>
        <v>63.845034191794085</v>
      </c>
      <c r="BG766">
        <f>(S766-E766/(N766/1.35))</f>
        <v>416.74314055834361</v>
      </c>
      <c r="BH766">
        <f>E766*BF766/100/BG766</f>
        <v>-5.402671267979121E-3</v>
      </c>
    </row>
    <row r="767" spans="1:60" x14ac:dyDescent="0.25">
      <c r="A767" s="1">
        <v>271</v>
      </c>
      <c r="B767" s="1" t="s">
        <v>829</v>
      </c>
      <c r="C767" s="1">
        <v>22431.499999787658</v>
      </c>
      <c r="D767" s="1">
        <v>1</v>
      </c>
      <c r="E767">
        <f>(R767-S767*(1000-T767)/(1000-U767))*AO767</f>
        <v>-3.4983032747520113</v>
      </c>
      <c r="F767">
        <f>IF(AZ767&lt;&gt;0,1/(1/AZ767-1/N767),0)</f>
        <v>-8.6246809195699801E-3</v>
      </c>
      <c r="G767">
        <f>((BC767-AP767/2)*S767-E767)/(BC767+AP767/2)</f>
        <v>-235.08879214501937</v>
      </c>
      <c r="H767">
        <f>AP767*1000</f>
        <v>-0.16887933066889099</v>
      </c>
      <c r="I767">
        <f>(AU767-BA767)</f>
        <v>1.8925365821783009</v>
      </c>
      <c r="J767">
        <f>(P767+AT767*D767)</f>
        <v>34.521241118936601</v>
      </c>
      <c r="K767" s="1">
        <v>8.8500003814697266</v>
      </c>
      <c r="L767">
        <f>(K767*AI767+AJ767)</f>
        <v>2</v>
      </c>
      <c r="M767" s="1">
        <v>0.5</v>
      </c>
      <c r="N767">
        <f>L767*(M767+1)*(M767+1)/(M767*M767+1)</f>
        <v>3.6</v>
      </c>
      <c r="O767" s="1">
        <v>34.970939636230469</v>
      </c>
      <c r="P767" s="1">
        <v>34.399528503417969</v>
      </c>
      <c r="Q767" s="1">
        <v>35.080345153808594</v>
      </c>
      <c r="R767" s="1">
        <v>410.12277221679688</v>
      </c>
      <c r="S767" s="1">
        <v>415.38299560546875</v>
      </c>
      <c r="T767" s="1">
        <v>35.806571960449219</v>
      </c>
      <c r="U767" s="1">
        <v>35.566482543945313</v>
      </c>
      <c r="V767" s="1">
        <v>64.410346984863281</v>
      </c>
      <c r="W767" s="1">
        <v>63.973896026611328</v>
      </c>
      <c r="X767" s="1">
        <v>600.3701171875</v>
      </c>
      <c r="Y767" s="1">
        <v>9.3885630369186401E-2</v>
      </c>
      <c r="Z767" s="1">
        <v>9.8826982080936432E-2</v>
      </c>
      <c r="AA767" s="1">
        <v>101.43817138671875</v>
      </c>
      <c r="AB767" s="1">
        <v>0.95461958646774292</v>
      </c>
      <c r="AC767" s="1">
        <v>-0.51127916574478149</v>
      </c>
      <c r="AD767" s="1">
        <v>4.5625708997249603E-2</v>
      </c>
      <c r="AE767" s="1">
        <v>1.0244559496641159E-2</v>
      </c>
      <c r="AF767" s="1">
        <v>5.1828149706125259E-2</v>
      </c>
      <c r="AG767" s="1">
        <v>1.3495736755430698E-2</v>
      </c>
      <c r="AH767" s="1">
        <v>1</v>
      </c>
      <c r="AI767" s="1">
        <v>0</v>
      </c>
      <c r="AJ767" s="1">
        <v>2</v>
      </c>
      <c r="AK767" s="1">
        <v>0</v>
      </c>
      <c r="AL767" s="1">
        <v>1</v>
      </c>
      <c r="AM767" s="1">
        <v>0.18999999761581421</v>
      </c>
      <c r="AN767" s="1">
        <v>111115</v>
      </c>
      <c r="AO767">
        <f>X767*0.000001/(K767*0.0001)</f>
        <v>0.67838428396519002</v>
      </c>
      <c r="AP767">
        <f>(U767-T767)/(1000-U767)*AO767</f>
        <v>-1.6887933066889098E-4</v>
      </c>
      <c r="AQ767">
        <f>(P767+273.15)</f>
        <v>307.54952850341795</v>
      </c>
      <c r="AR767">
        <f>(O767+273.15)</f>
        <v>308.12093963623045</v>
      </c>
      <c r="AS767">
        <f>(Y767*AK767+Z767*AL767)*AM767</f>
        <v>1.8777126359756036E-2</v>
      </c>
      <c r="AT767">
        <f>((AS767+0.00000010773*(AR767^4-AQ767^4))-AP767*44100)/(L767*0.92*2*29.3+0.00000043092*AQ767^3)</f>
        <v>0.12171261551863292</v>
      </c>
      <c r="AU767">
        <f>0.61365*EXP(17.502*J767/(240.97+J767))</f>
        <v>5.5003355340937663</v>
      </c>
      <c r="AV767">
        <f>AU767*1000/AA767</f>
        <v>54.223528075289437</v>
      </c>
      <c r="AW767">
        <f>(AV767-U767)</f>
        <v>18.657045531344124</v>
      </c>
      <c r="AX767">
        <f>IF(D767,P767,(O767+P767)/2)</f>
        <v>34.399528503417969</v>
      </c>
      <c r="AY767">
        <f>0.61365*EXP(17.502*AX767/(240.97+AX767))</f>
        <v>5.4632432766009726</v>
      </c>
      <c r="AZ767">
        <f>IF(AW767&lt;&gt;0,(1000-(AV767+U767)/2)/AW767*AP767,0)</f>
        <v>-8.6453930742058926E-3</v>
      </c>
      <c r="BA767">
        <f>U767*AA767/1000</f>
        <v>3.6077989519154654</v>
      </c>
      <c r="BB767">
        <f>(AY767-BA767)</f>
        <v>1.8554443246855072</v>
      </c>
      <c r="BC767">
        <f>1/(1.6/F767+1.37/N767)</f>
        <v>-5.4015059886066757E-3</v>
      </c>
      <c r="BD767">
        <f>G767*AA767*0.001</f>
        <v>-23.846977188703175</v>
      </c>
      <c r="BE767">
        <f>G767/S767</f>
        <v>-0.56595670653862529</v>
      </c>
      <c r="BF767">
        <f>(1-AP767*AA767/AU767/F767)*100</f>
        <v>63.888486529780629</v>
      </c>
      <c r="BG767">
        <f>(S767-E767/(N767/1.35))</f>
        <v>416.69485933350074</v>
      </c>
      <c r="BH767">
        <f>E767*BF767/100/BG767</f>
        <v>-5.363668320832406E-3</v>
      </c>
    </row>
    <row r="768" spans="1:60" x14ac:dyDescent="0.25">
      <c r="A768" s="1">
        <v>272</v>
      </c>
      <c r="B768" s="1" t="s">
        <v>830</v>
      </c>
      <c r="C768" s="1">
        <v>22436.999999664724</v>
      </c>
      <c r="D768" s="1">
        <v>1</v>
      </c>
      <c r="E768">
        <f>(R768-S768*(1000-T768)/(1000-U768))*AO768</f>
        <v>-3.4777052572434211</v>
      </c>
      <c r="F768">
        <f>IF(AZ768&lt;&gt;0,1/(1/AZ768-1/N768),0)</f>
        <v>-7.9572325001481502E-3</v>
      </c>
      <c r="G768">
        <f>((BC768-AP768/2)*S768-E768)/(BC768+AP768/2)</f>
        <v>-284.60125607118061</v>
      </c>
      <c r="H768">
        <f>AP768*1000</f>
        <v>-0.15562946666061508</v>
      </c>
      <c r="I768">
        <f>(AU768-BA768)</f>
        <v>1.890693935356992</v>
      </c>
      <c r="J768">
        <f>(P768+AT768*D768)</f>
        <v>34.518581710662112</v>
      </c>
      <c r="K768" s="1">
        <v>8.8500003814697266</v>
      </c>
      <c r="L768">
        <f>(K768*AI768+AJ768)</f>
        <v>2</v>
      </c>
      <c r="M768" s="1">
        <v>0.5</v>
      </c>
      <c r="N768">
        <f>L768*(M768+1)*(M768+1)/(M768*M768+1)</f>
        <v>3.6</v>
      </c>
      <c r="O768" s="1">
        <v>34.973461151123047</v>
      </c>
      <c r="P768" s="1">
        <v>34.401653289794922</v>
      </c>
      <c r="Q768" s="1">
        <v>35.086639404296875</v>
      </c>
      <c r="R768" s="1">
        <v>410.17547607421875</v>
      </c>
      <c r="S768" s="1">
        <v>415.39727783203125</v>
      </c>
      <c r="T768" s="1">
        <v>35.797855377197266</v>
      </c>
      <c r="U768" s="1">
        <v>35.576602935791016</v>
      </c>
      <c r="V768" s="1">
        <v>64.386581420898438</v>
      </c>
      <c r="W768" s="1">
        <v>63.98382568359375</v>
      </c>
      <c r="X768" s="1">
        <v>600.36419677734375</v>
      </c>
      <c r="Y768" s="1">
        <v>0.11076695472002029</v>
      </c>
      <c r="Z768" s="1">
        <v>0.11659680306911469</v>
      </c>
      <c r="AA768" s="1">
        <v>101.43826293945313</v>
      </c>
      <c r="AB768" s="1">
        <v>0.95461958646774292</v>
      </c>
      <c r="AC768" s="1">
        <v>-0.51127916574478149</v>
      </c>
      <c r="AD768" s="1">
        <v>4.5625708997249603E-2</v>
      </c>
      <c r="AE768" s="1">
        <v>1.0244559496641159E-2</v>
      </c>
      <c r="AF768" s="1">
        <v>5.1828149706125259E-2</v>
      </c>
      <c r="AG768" s="1">
        <v>1.3495736755430698E-2</v>
      </c>
      <c r="AH768" s="1">
        <v>1</v>
      </c>
      <c r="AI768" s="1">
        <v>0</v>
      </c>
      <c r="AJ768" s="1">
        <v>2</v>
      </c>
      <c r="AK768" s="1">
        <v>0</v>
      </c>
      <c r="AL768" s="1">
        <v>1</v>
      </c>
      <c r="AM768" s="1">
        <v>0.18999999761581421</v>
      </c>
      <c r="AN768" s="1">
        <v>111115</v>
      </c>
      <c r="AO768">
        <f>X768*0.000001/(K768*0.0001)</f>
        <v>0.67837759423648825</v>
      </c>
      <c r="AP768">
        <f>(U768-T768)/(1000-U768)*AO768</f>
        <v>-1.5562946666061508E-4</v>
      </c>
      <c r="AQ768">
        <f>(P768+273.15)</f>
        <v>307.5516532897949</v>
      </c>
      <c r="AR768">
        <f>(O768+273.15)</f>
        <v>308.12346115112302</v>
      </c>
      <c r="AS768">
        <f>(Y768*AK768+Z768*AL768)*AM768</f>
        <v>2.2153392305143349E-2</v>
      </c>
      <c r="AT768">
        <f>((AS768+0.00000010773*(AR768^4-AQ768^4))-AP768*44100)/(L768*0.92*2*29.3+0.00000043092*AQ768^3)</f>
        <v>0.11692842086719117</v>
      </c>
      <c r="AU768">
        <f>0.61365*EXP(17.502*J768/(240.97+J768))</f>
        <v>5.4995227384502812</v>
      </c>
      <c r="AV768">
        <f>AU768*1000/AA768</f>
        <v>54.215466423482219</v>
      </c>
      <c r="AW768">
        <f>(AV768-U768)</f>
        <v>18.638863487691204</v>
      </c>
      <c r="AX768">
        <f>IF(D768,P768,(O768+P768)/2)</f>
        <v>34.401653289794922</v>
      </c>
      <c r="AY768">
        <f>0.61365*EXP(17.502*AX768/(240.97+AX768))</f>
        <v>5.4638889412654699</v>
      </c>
      <c r="AZ768">
        <f>IF(AW768&lt;&gt;0,(1000-(AV768+U768)/2)/AW768*AP768,0)</f>
        <v>-7.9748596703016622E-3</v>
      </c>
      <c r="BA768">
        <f>U768*AA768/1000</f>
        <v>3.6088288030932891</v>
      </c>
      <c r="BB768">
        <f>(AY768-BA768)</f>
        <v>1.8550601381721807</v>
      </c>
      <c r="BC768">
        <f>1/(1.6/F768+1.37/N768)</f>
        <v>-4.9827005998839321E-3</v>
      </c>
      <c r="BD768">
        <f>G768*AA768*0.001</f>
        <v>-28.869457046247053</v>
      </c>
      <c r="BE768">
        <f>G768/S768</f>
        <v>-0.68513028673784693</v>
      </c>
      <c r="BF768">
        <f>(1-AP768*AA768/AU768/F768)*100</f>
        <v>63.924979800836923</v>
      </c>
      <c r="BG768">
        <f>(S768-E768/(N768/1.35))</f>
        <v>416.70141730349752</v>
      </c>
      <c r="BH768">
        <f>E768*BF768/100/BG768</f>
        <v>-5.3350487685198504E-3</v>
      </c>
    </row>
    <row r="769" spans="1:60" x14ac:dyDescent="0.25">
      <c r="A769" s="1">
        <v>273</v>
      </c>
      <c r="B769" s="1" t="s">
        <v>831</v>
      </c>
      <c r="C769" s="1">
        <v>22441.999999552965</v>
      </c>
      <c r="D769" s="1">
        <v>1</v>
      </c>
      <c r="E769">
        <f>(R769-S769*(1000-T769)/(1000-U769))*AO769</f>
        <v>-3.5908454810853851</v>
      </c>
      <c r="F769">
        <f>IF(AZ769&lt;&gt;0,1/(1/AZ769-1/N769),0)</f>
        <v>-7.5378838574987157E-3</v>
      </c>
      <c r="G769">
        <f>((BC769-AP769/2)*S769-E769)/(BC769+AP769/2)</f>
        <v>-346.49912552353322</v>
      </c>
      <c r="H769">
        <f>AP769*1000</f>
        <v>-0.14721432521944305</v>
      </c>
      <c r="I769">
        <f>(AU769-BA769)</f>
        <v>1.8881888227519092</v>
      </c>
      <c r="J769">
        <f>(P769+AT769*D769)</f>
        <v>34.512602621754112</v>
      </c>
      <c r="K769" s="1">
        <v>8.8500003814697266</v>
      </c>
      <c r="L769">
        <f>(K769*AI769+AJ769)</f>
        <v>2</v>
      </c>
      <c r="M769" s="1">
        <v>0.5</v>
      </c>
      <c r="N769">
        <f>L769*(M769+1)*(M769+1)/(M769*M769+1)</f>
        <v>3.6</v>
      </c>
      <c r="O769" s="1">
        <v>34.974151611328125</v>
      </c>
      <c r="P769" s="1">
        <v>34.398361206054688</v>
      </c>
      <c r="Q769" s="1">
        <v>35.078010559082031</v>
      </c>
      <c r="R769" s="1">
        <v>410.0225830078125</v>
      </c>
      <c r="S769" s="1">
        <v>415.40606689453125</v>
      </c>
      <c r="T769" s="1">
        <v>35.792572021484375</v>
      </c>
      <c r="U769" s="1">
        <v>35.583282470703125</v>
      </c>
      <c r="V769" s="1">
        <v>64.374046325683594</v>
      </c>
      <c r="W769" s="1">
        <v>63.992862701416016</v>
      </c>
      <c r="X769" s="1">
        <v>600.35833740234375</v>
      </c>
      <c r="Y769" s="1">
        <v>9.9179305136203766E-2</v>
      </c>
      <c r="Z769" s="1">
        <v>0.10439927130937576</v>
      </c>
      <c r="AA769" s="1">
        <v>101.43827819824219</v>
      </c>
      <c r="AB769" s="1">
        <v>0.95461958646774292</v>
      </c>
      <c r="AC769" s="1">
        <v>-0.51127916574478149</v>
      </c>
      <c r="AD769" s="1">
        <v>4.5625708997249603E-2</v>
      </c>
      <c r="AE769" s="1">
        <v>1.0244559496641159E-2</v>
      </c>
      <c r="AF769" s="1">
        <v>5.1828149706125259E-2</v>
      </c>
      <c r="AG769" s="1">
        <v>1.3495736755430698E-2</v>
      </c>
      <c r="AH769" s="1">
        <v>1</v>
      </c>
      <c r="AI769" s="1">
        <v>0</v>
      </c>
      <c r="AJ769" s="1">
        <v>2</v>
      </c>
      <c r="AK769" s="1">
        <v>0</v>
      </c>
      <c r="AL769" s="1">
        <v>1</v>
      </c>
      <c r="AM769" s="1">
        <v>0.18999999761581421</v>
      </c>
      <c r="AN769" s="1">
        <v>111115</v>
      </c>
      <c r="AO769">
        <f>X769*0.000001/(K769*0.0001)</f>
        <v>0.67837097347406183</v>
      </c>
      <c r="AP769">
        <f>(U769-T769)/(1000-U769)*AO769</f>
        <v>-1.4721432521944307E-4</v>
      </c>
      <c r="AQ769">
        <f>(P769+273.15)</f>
        <v>307.54836120605466</v>
      </c>
      <c r="AR769">
        <f>(O769+273.15)</f>
        <v>308.1241516113281</v>
      </c>
      <c r="AS769">
        <f>(Y769*AK769+Z769*AL769)*AM769</f>
        <v>1.9835861299874136E-2</v>
      </c>
      <c r="AT769">
        <f>((AS769+0.00000010773*(AR769^4-AQ769^4))-AP769*44100)/(L769*0.92*2*29.3+0.00000043092*AQ769^3)</f>
        <v>0.11424141569942323</v>
      </c>
      <c r="AU769">
        <f>0.61365*EXP(17.502*J769/(240.97+J769))</f>
        <v>5.4976957292217277</v>
      </c>
      <c r="AV769">
        <f>AU769*1000/AA769</f>
        <v>54.197447224779459</v>
      </c>
      <c r="AW769">
        <f>(AV769-U769)</f>
        <v>18.614164754076334</v>
      </c>
      <c r="AX769">
        <f>IF(D769,P769,(O769+P769)/2)</f>
        <v>34.398361206054688</v>
      </c>
      <c r="AY769">
        <f>0.61365*EXP(17.502*AX769/(240.97+AX769))</f>
        <v>5.4628885949814796</v>
      </c>
      <c r="AZ769">
        <f>IF(AW769&lt;&gt;0,(1000-(AV769+U769)/2)/AW769*AP769,0)</f>
        <v>-7.553700222769159E-3</v>
      </c>
      <c r="BA769">
        <f>U769*AA769/1000</f>
        <v>3.6095069064698184</v>
      </c>
      <c r="BB769">
        <f>(AY769-BA769)</f>
        <v>1.8533816885116612</v>
      </c>
      <c r="BC769">
        <f>1/(1.6/F769+1.37/N769)</f>
        <v>-4.7196390854240371E-3</v>
      </c>
      <c r="BD769">
        <f>G769*AA769*0.001</f>
        <v>-35.148274690303808</v>
      </c>
      <c r="BE769">
        <f>G769/S769</f>
        <v>-0.83412148530682628</v>
      </c>
      <c r="BF769">
        <f>(1-AP769*AA769/AU769/F769)*100</f>
        <v>63.9652262287835</v>
      </c>
      <c r="BG769">
        <f>(S769-E769/(N769/1.35))</f>
        <v>416.75263394993829</v>
      </c>
      <c r="BH769">
        <f>E769*BF769/100/BG769</f>
        <v>-5.5114047240268351E-3</v>
      </c>
    </row>
    <row r="770" spans="1:60" x14ac:dyDescent="0.25">
      <c r="A770" s="1">
        <v>274</v>
      </c>
      <c r="B770" s="1" t="s">
        <v>832</v>
      </c>
      <c r="C770" s="1">
        <v>22446.999999441206</v>
      </c>
      <c r="D770" s="1">
        <v>1</v>
      </c>
      <c r="E770">
        <f>(R770-S770*(1000-T770)/(1000-U770))*AO770</f>
        <v>-3.6448107539870445</v>
      </c>
      <c r="F770">
        <f>IF(AZ770&lt;&gt;0,1/(1/AZ770-1/N770),0)</f>
        <v>-7.1551349373280377E-3</v>
      </c>
      <c r="G770">
        <f>((BC770-AP770/2)*S770-E770)/(BC770+AP770/2)</f>
        <v>-398.51006770316695</v>
      </c>
      <c r="H770">
        <f>AP770*1000</f>
        <v>-0.13951674330999181</v>
      </c>
      <c r="I770">
        <f>(AU770-BA770)</f>
        <v>1.8854087427117938</v>
      </c>
      <c r="J770">
        <f>(P770+AT770*D770)</f>
        <v>34.505476270708741</v>
      </c>
      <c r="K770" s="1">
        <v>8.8500003814697266</v>
      </c>
      <c r="L770">
        <f>(K770*AI770+AJ770)</f>
        <v>2</v>
      </c>
      <c r="M770" s="1">
        <v>0.5</v>
      </c>
      <c r="N770">
        <f>L770*(M770+1)*(M770+1)/(M770*M770+1)</f>
        <v>3.6</v>
      </c>
      <c r="O770" s="1">
        <v>34.972366333007813</v>
      </c>
      <c r="P770" s="1">
        <v>34.393741607666016</v>
      </c>
      <c r="Q770" s="1">
        <v>35.072982788085938</v>
      </c>
      <c r="R770" s="1">
        <v>409.94436645507813</v>
      </c>
      <c r="S770" s="1">
        <v>415.402587890625</v>
      </c>
      <c r="T770" s="1">
        <v>35.787380218505859</v>
      </c>
      <c r="U770" s="1">
        <v>35.589038848876953</v>
      </c>
      <c r="V770" s="1">
        <v>64.369461059570313</v>
      </c>
      <c r="W770" s="1">
        <v>64.008529663085938</v>
      </c>
      <c r="X770" s="1">
        <v>600.3692626953125</v>
      </c>
      <c r="Y770" s="1">
        <v>0.11061383038759232</v>
      </c>
      <c r="Z770" s="1">
        <v>0.11643560975790024</v>
      </c>
      <c r="AA770" s="1">
        <v>101.43881988525391</v>
      </c>
      <c r="AB770" s="1">
        <v>0.95461958646774292</v>
      </c>
      <c r="AC770" s="1">
        <v>-0.51127916574478149</v>
      </c>
      <c r="AD770" s="1">
        <v>4.5625708997249603E-2</v>
      </c>
      <c r="AE770" s="1">
        <v>1.0244559496641159E-2</v>
      </c>
      <c r="AF770" s="1">
        <v>5.1828149706125259E-2</v>
      </c>
      <c r="AG770" s="1">
        <v>1.3495736755430698E-2</v>
      </c>
      <c r="AH770" s="1">
        <v>1</v>
      </c>
      <c r="AI770" s="1">
        <v>0</v>
      </c>
      <c r="AJ770" s="1">
        <v>2</v>
      </c>
      <c r="AK770" s="1">
        <v>0</v>
      </c>
      <c r="AL770" s="1">
        <v>1</v>
      </c>
      <c r="AM770" s="1">
        <v>0.18999999761581421</v>
      </c>
      <c r="AN770" s="1">
        <v>111115</v>
      </c>
      <c r="AO770">
        <f>X770*0.000001/(K770*0.0001)</f>
        <v>0.67838331843733612</v>
      </c>
      <c r="AP770">
        <f>(U770-T770)/(1000-U770)*AO770</f>
        <v>-1.395167433099918E-4</v>
      </c>
      <c r="AQ770">
        <f>(P770+273.15)</f>
        <v>307.54374160766599</v>
      </c>
      <c r="AR770">
        <f>(O770+273.15)</f>
        <v>308.12236633300779</v>
      </c>
      <c r="AS770">
        <f>(Y770*AK770+Z770*AL770)*AM770</f>
        <v>2.2122765576396919E-2</v>
      </c>
      <c r="AT770">
        <f>((AS770+0.00000010773*(AR770^4-AQ770^4))-AP770*44100)/(L770*0.92*2*29.3+0.00000043092*AQ770^3)</f>
        <v>0.11173466304272606</v>
      </c>
      <c r="AU770">
        <f>0.61365*EXP(17.502*J770/(240.97+J770))</f>
        <v>5.4955188443923273</v>
      </c>
      <c r="AV770">
        <f>AU770*1000/AA770</f>
        <v>54.175697731980485</v>
      </c>
      <c r="AW770">
        <f>(AV770-U770)</f>
        <v>18.586658883103532</v>
      </c>
      <c r="AX770">
        <f>IF(D770,P770,(O770+P770)/2)</f>
        <v>34.393741607666016</v>
      </c>
      <c r="AY770">
        <f>0.61365*EXP(17.502*AX770/(240.97+AX770))</f>
        <v>5.4614851330555174</v>
      </c>
      <c r="AZ770">
        <f>IF(AW770&lt;&gt;0,(1000-(AV770+U770)/2)/AW770*AP770,0)</f>
        <v>-7.1693843574656023E-3</v>
      </c>
      <c r="BA770">
        <f>U770*AA770/1000</f>
        <v>3.6101101016805335</v>
      </c>
      <c r="BB770">
        <f>(AY770-BA770)</f>
        <v>1.8513750313749839</v>
      </c>
      <c r="BC770">
        <f>1/(1.6/F770+1.37/N770)</f>
        <v>-4.4795828196436266E-3</v>
      </c>
      <c r="BD770">
        <f>G770*AA770*0.001</f>
        <v>-40.424390980201892</v>
      </c>
      <c r="BE770">
        <f>G770/S770</f>
        <v>-0.95933458124746729</v>
      </c>
      <c r="BF770">
        <f>(1-AP770*AA770/AU770/F770)*100</f>
        <v>64.008165070590493</v>
      </c>
      <c r="BG770">
        <f>(S770-E770/(N770/1.35))</f>
        <v>416.76939192337016</v>
      </c>
      <c r="BH770">
        <f>E770*BF770/100/BG770</f>
        <v>-5.597763485355991E-3</v>
      </c>
    </row>
    <row r="771" spans="1:60" x14ac:dyDescent="0.25">
      <c r="A771" s="1" t="s">
        <v>9</v>
      </c>
      <c r="B771" s="1" t="s">
        <v>833</v>
      </c>
    </row>
    <row r="772" spans="1:60" x14ac:dyDescent="0.25">
      <c r="A772" s="1" t="s">
        <v>9</v>
      </c>
      <c r="B772" s="1" t="s">
        <v>834</v>
      </c>
    </row>
    <row r="773" spans="1:60" x14ac:dyDescent="0.25">
      <c r="A773" s="1" t="s">
        <v>9</v>
      </c>
      <c r="B773" s="1" t="s">
        <v>835</v>
      </c>
    </row>
    <row r="774" spans="1:60" x14ac:dyDescent="0.25">
      <c r="A774" s="1" t="s">
        <v>9</v>
      </c>
      <c r="B774" s="1" t="s">
        <v>836</v>
      </c>
    </row>
    <row r="775" spans="1:60" x14ac:dyDescent="0.25">
      <c r="A775" s="1" t="s">
        <v>9</v>
      </c>
      <c r="B775" s="1" t="s">
        <v>837</v>
      </c>
    </row>
    <row r="776" spans="1:60" x14ac:dyDescent="0.25">
      <c r="A776" s="1" t="s">
        <v>9</v>
      </c>
      <c r="B776" s="1" t="s">
        <v>838</v>
      </c>
    </row>
    <row r="777" spans="1:60" x14ac:dyDescent="0.25">
      <c r="A777" s="1" t="s">
        <v>9</v>
      </c>
      <c r="B777" s="1" t="s">
        <v>839</v>
      </c>
    </row>
    <row r="778" spans="1:60" x14ac:dyDescent="0.25">
      <c r="A778" s="1" t="s">
        <v>9</v>
      </c>
      <c r="B778" s="1" t="s">
        <v>840</v>
      </c>
    </row>
    <row r="779" spans="1:60" x14ac:dyDescent="0.25">
      <c r="A779" s="1" t="s">
        <v>9</v>
      </c>
      <c r="B779" s="1" t="s">
        <v>841</v>
      </c>
    </row>
    <row r="780" spans="1:60" x14ac:dyDescent="0.25">
      <c r="A780" s="1">
        <v>275</v>
      </c>
      <c r="B780" s="1" t="s">
        <v>842</v>
      </c>
      <c r="C780" s="1">
        <v>22710.499999899417</v>
      </c>
      <c r="D780" s="1">
        <v>1</v>
      </c>
      <c r="E780">
        <f>(R780-S780*(1000-T780)/(1000-U780))*AO780</f>
        <v>-3.5199871432705443</v>
      </c>
      <c r="F780">
        <f>IF(AZ780&lt;&gt;0,1/(1/AZ780-1/N780),0)</f>
        <v>1.3234804159718616E-2</v>
      </c>
      <c r="G780">
        <f>((BC780-AP780/2)*S780-E780)/(BC780+AP780/2)</f>
        <v>825.41288368166249</v>
      </c>
      <c r="H780">
        <f>AP780*1000</f>
        <v>0.24188922686382675</v>
      </c>
      <c r="I780">
        <f>(AU780-BA780)</f>
        <v>1.7771700496040039</v>
      </c>
      <c r="J780">
        <f>(P780+AT780*D780)</f>
        <v>34.331089045121189</v>
      </c>
      <c r="K780" s="1">
        <v>11.279999732971191</v>
      </c>
      <c r="L780">
        <f>(K780*AI780+AJ780)</f>
        <v>2</v>
      </c>
      <c r="M780" s="1">
        <v>0.5</v>
      </c>
      <c r="N780">
        <f>L780*(M780+1)*(M780+1)/(M780*M780+1)</f>
        <v>3.6</v>
      </c>
      <c r="O780" s="1">
        <v>34.982776641845703</v>
      </c>
      <c r="P780" s="1">
        <v>34.353893280029297</v>
      </c>
      <c r="Q780" s="1">
        <v>35.081920623779297</v>
      </c>
      <c r="R780" s="1">
        <v>410.32553100585938</v>
      </c>
      <c r="S780" s="1">
        <v>416.74957275390625</v>
      </c>
      <c r="T780" s="1">
        <v>35.696762084960938</v>
      </c>
      <c r="U780" s="1">
        <v>36.134807586669922</v>
      </c>
      <c r="V780" s="1">
        <v>64.19342041015625</v>
      </c>
      <c r="W780" s="1">
        <v>64.950469970703125</v>
      </c>
      <c r="X780" s="1">
        <v>600.3751220703125</v>
      </c>
      <c r="Y780" s="1">
        <v>9.3338936567306519E-2</v>
      </c>
      <c r="Z780" s="1">
        <v>9.8251514136791229E-2</v>
      </c>
      <c r="AA780" s="1">
        <v>101.43437957763672</v>
      </c>
      <c r="AB780" s="1">
        <v>1.0485572814941406</v>
      </c>
      <c r="AC780" s="1">
        <v>-0.51033538579940796</v>
      </c>
      <c r="AD780" s="1">
        <v>2.5232193991541862E-2</v>
      </c>
      <c r="AE780" s="1">
        <v>1.2562940828502178E-2</v>
      </c>
      <c r="AF780" s="1">
        <v>2.1516043692827225E-2</v>
      </c>
      <c r="AG780" s="1">
        <v>1.3815249316394329E-2</v>
      </c>
      <c r="AH780" s="1">
        <v>0.66666668653488159</v>
      </c>
      <c r="AI780" s="1">
        <v>0</v>
      </c>
      <c r="AJ780" s="1">
        <v>2</v>
      </c>
      <c r="AK780" s="1">
        <v>0</v>
      </c>
      <c r="AL780" s="1">
        <v>1</v>
      </c>
      <c r="AM780" s="1">
        <v>0.18999999761581421</v>
      </c>
      <c r="AN780" s="1">
        <v>111115</v>
      </c>
      <c r="AO780">
        <f>X780*0.000001/(K780*0.0001)</f>
        <v>0.53224746124366407</v>
      </c>
      <c r="AP780">
        <f>(U780-T780)/(1000-U780)*AO780</f>
        <v>2.4188922686382676E-4</v>
      </c>
      <c r="AQ780">
        <f>(P780+273.15)</f>
        <v>307.50389328002927</v>
      </c>
      <c r="AR780">
        <f>(O780+273.15)</f>
        <v>308.13277664184568</v>
      </c>
      <c r="AS780">
        <f>(Y780*AK780+Z780*AL780)*AM780</f>
        <v>1.866778745174047E-2</v>
      </c>
      <c r="AT780">
        <f>((AS780+0.00000010773*(AR780^4-AQ780^4))-AP780*44100)/(L780*0.92*2*29.3+0.00000043092*AQ780^3)</f>
        <v>-2.2804234908110226E-2</v>
      </c>
      <c r="AU780">
        <f>0.61365*EXP(17.502*J780/(240.97+J780))</f>
        <v>5.4424818383151479</v>
      </c>
      <c r="AV780">
        <f>AU780*1000/AA780</f>
        <v>53.655199164002717</v>
      </c>
      <c r="AW780">
        <f>(AV780-U780)</f>
        <v>17.520391577332795</v>
      </c>
      <c r="AX780">
        <f>IF(D780,P780,(O780+P780)/2)</f>
        <v>34.353893280029297</v>
      </c>
      <c r="AY780">
        <f>0.61365*EXP(17.502*AX780/(240.97+AX780))</f>
        <v>5.4493919788369833</v>
      </c>
      <c r="AZ780">
        <f>IF(AW780&lt;&gt;0,(1000-(AV780+U780)/2)/AW780*AP780,0)</f>
        <v>1.3186326811680108E-2</v>
      </c>
      <c r="BA780">
        <f>U780*AA780/1000</f>
        <v>3.6653117887111439</v>
      </c>
      <c r="BB780">
        <f>(AY780-BA780)</f>
        <v>1.7840801901258394</v>
      </c>
      <c r="BC780">
        <f>1/(1.6/F780+1.37/N780)</f>
        <v>8.2457959769063165E-3</v>
      </c>
      <c r="BD780">
        <f>G780*AA780*0.001</f>
        <v>83.725243751637464</v>
      </c>
      <c r="BE780">
        <f>G780/S780</f>
        <v>1.9805968323549428</v>
      </c>
      <c r="BF780">
        <f>(1-AP780*AA780/AU780/F780)*100</f>
        <v>65.936662632461434</v>
      </c>
      <c r="BG780">
        <f>(S780-E780/(N780/1.35))</f>
        <v>418.06956793263271</v>
      </c>
      <c r="BH780">
        <f>E780*BF780/100/BG780</f>
        <v>-5.5516168250216028E-3</v>
      </c>
    </row>
    <row r="781" spans="1:60" x14ac:dyDescent="0.25">
      <c r="A781" s="1">
        <v>276</v>
      </c>
      <c r="B781" s="1" t="s">
        <v>843</v>
      </c>
      <c r="C781" s="1">
        <v>22715.499999787658</v>
      </c>
      <c r="D781" s="1">
        <v>1</v>
      </c>
      <c r="E781">
        <f>(R781-S781*(1000-T781)/(1000-U781))*AO781</f>
        <v>-3.6833836486706577</v>
      </c>
      <c r="F781">
        <f>IF(AZ781&lt;&gt;0,1/(1/AZ781-1/N781),0)</f>
        <v>1.4722736534200415E-2</v>
      </c>
      <c r="G781">
        <f>((BC781-AP781/2)*S781-E781)/(BC781+AP781/2)</f>
        <v>800.58491921636005</v>
      </c>
      <c r="H781">
        <f>AP781*1000</f>
        <v>0.26817059305423219</v>
      </c>
      <c r="I781">
        <f>(AU781-BA781)</f>
        <v>1.7718750714122216</v>
      </c>
      <c r="J781">
        <f>(P781+AT781*D781)</f>
        <v>34.320889710949338</v>
      </c>
      <c r="K781" s="1">
        <v>11.279999732971191</v>
      </c>
      <c r="L781">
        <f>(K781*AI781+AJ781)</f>
        <v>2</v>
      </c>
      <c r="M781" s="1">
        <v>0.5</v>
      </c>
      <c r="N781">
        <f>L781*(M781+1)*(M781+1)/(M781*M781+1)</f>
        <v>3.6</v>
      </c>
      <c r="O781" s="1">
        <v>34.982559204101563</v>
      </c>
      <c r="P781" s="1">
        <v>34.353252410888672</v>
      </c>
      <c r="Q781" s="1">
        <v>35.087821960449219</v>
      </c>
      <c r="R781" s="1">
        <v>409.97927856445313</v>
      </c>
      <c r="S781" s="1">
        <v>416.68978881835938</v>
      </c>
      <c r="T781" s="1">
        <v>35.670955657958984</v>
      </c>
      <c r="U781" s="1">
        <v>36.156585693359375</v>
      </c>
      <c r="V781" s="1">
        <v>64.126861572265625</v>
      </c>
      <c r="W781" s="1">
        <v>64.989707946777344</v>
      </c>
      <c r="X781" s="1">
        <v>600.373046875</v>
      </c>
      <c r="Y781" s="1">
        <v>0.10995493084192276</v>
      </c>
      <c r="Z781" s="1">
        <v>0.1157420352101326</v>
      </c>
      <c r="AA781" s="1">
        <v>101.43431854248047</v>
      </c>
      <c r="AB781" s="1">
        <v>1.0485572814941406</v>
      </c>
      <c r="AC781" s="1">
        <v>-0.51033538579940796</v>
      </c>
      <c r="AD781" s="1">
        <v>2.5232193991541862E-2</v>
      </c>
      <c r="AE781" s="1">
        <v>1.2562940828502178E-2</v>
      </c>
      <c r="AF781" s="1">
        <v>2.1516043692827225E-2</v>
      </c>
      <c r="AG781" s="1">
        <v>1.3815249316394329E-2</v>
      </c>
      <c r="AH781" s="1">
        <v>1</v>
      </c>
      <c r="AI781" s="1">
        <v>0</v>
      </c>
      <c r="AJ781" s="1">
        <v>2</v>
      </c>
      <c r="AK781" s="1">
        <v>0</v>
      </c>
      <c r="AL781" s="1">
        <v>1</v>
      </c>
      <c r="AM781" s="1">
        <v>0.18999999761581421</v>
      </c>
      <c r="AN781" s="1">
        <v>111115</v>
      </c>
      <c r="AO781">
        <f>X781*0.000001/(K781*0.0001)</f>
        <v>0.53224562153146404</v>
      </c>
      <c r="AP781">
        <f>(U781-T781)/(1000-U781)*AO781</f>
        <v>2.6817059305423216E-4</v>
      </c>
      <c r="AQ781">
        <f>(P781+273.15)</f>
        <v>307.50325241088865</v>
      </c>
      <c r="AR781">
        <f>(O781+273.15)</f>
        <v>308.13255920410154</v>
      </c>
      <c r="AS781">
        <f>(Y781*AK781+Z781*AL781)*AM781</f>
        <v>2.1990986413974678E-2</v>
      </c>
      <c r="AT781">
        <f>((AS781+0.00000010773*(AR781^4-AQ781^4))-AP781*44100)/(L781*0.92*2*29.3+0.00000043092*AQ781^3)</f>
        <v>-3.2362699939336263E-2</v>
      </c>
      <c r="AU781">
        <f>0.61365*EXP(17.502*J781/(240.97+J781))</f>
        <v>5.4393937020409284</v>
      </c>
      <c r="AV781">
        <f>AU781*1000/AA781</f>
        <v>53.62478676053729</v>
      </c>
      <c r="AW781">
        <f>(AV781-U781)</f>
        <v>17.468201067177915</v>
      </c>
      <c r="AX781">
        <f>IF(D781,P781,(O781+P781)/2)</f>
        <v>34.353252410888672</v>
      </c>
      <c r="AY781">
        <f>0.61365*EXP(17.502*AX781/(240.97+AX781))</f>
        <v>5.4491976785110703</v>
      </c>
      <c r="AZ781">
        <f>IF(AW781&lt;&gt;0,(1000-(AV781+U781)/2)/AW781*AP781,0)</f>
        <v>1.4662770947112732E-2</v>
      </c>
      <c r="BA781">
        <f>U781*AA781/1000</f>
        <v>3.6675186306287069</v>
      </c>
      <c r="BB781">
        <f>(AY781-BA781)</f>
        <v>1.7816790478823634</v>
      </c>
      <c r="BC781">
        <f>1/(1.6/F781+1.37/N781)</f>
        <v>9.169600575134558E-3</v>
      </c>
      <c r="BD781">
        <f>G781*AA781*0.001</f>
        <v>81.206785716098253</v>
      </c>
      <c r="BE781">
        <f>G781/S781</f>
        <v>1.9212971872592388</v>
      </c>
      <c r="BF781">
        <f>(1-AP781*AA781/AU781/F781)*100</f>
        <v>66.033012311019434</v>
      </c>
      <c r="BG781">
        <f>(S781-E781/(N781/1.35))</f>
        <v>418.07105768661086</v>
      </c>
      <c r="BH781">
        <f>E781*BF781/100/BG781</f>
        <v>-5.8177889463278849E-3</v>
      </c>
    </row>
    <row r="782" spans="1:60" x14ac:dyDescent="0.25">
      <c r="A782" s="1">
        <v>277</v>
      </c>
      <c r="B782" s="1" t="s">
        <v>844</v>
      </c>
      <c r="C782" s="1">
        <v>22720.4999996759</v>
      </c>
      <c r="D782" s="1">
        <v>1</v>
      </c>
      <c r="E782">
        <f>(R782-S782*(1000-T782)/(1000-U782))*AO782</f>
        <v>-3.6783084358771605</v>
      </c>
      <c r="F782">
        <f>IF(AZ782&lt;&gt;0,1/(1/AZ782-1/N782),0)</f>
        <v>1.5314906929833691E-2</v>
      </c>
      <c r="G782">
        <f>((BC782-AP782/2)*S782-E782)/(BC782+AP782/2)</f>
        <v>784.77376732854634</v>
      </c>
      <c r="H782">
        <f>AP782*1000</f>
        <v>0.27852218392720746</v>
      </c>
      <c r="I782">
        <f>(AU782-BA782)</f>
        <v>1.7694095698851124</v>
      </c>
      <c r="J782">
        <f>(P782+AT782*D782)</f>
        <v>34.316377133168025</v>
      </c>
      <c r="K782" s="1">
        <v>11.279999732971191</v>
      </c>
      <c r="L782">
        <f>(K782*AI782+AJ782)</f>
        <v>2</v>
      </c>
      <c r="M782" s="1">
        <v>0.5</v>
      </c>
      <c r="N782">
        <f>L782*(M782+1)*(M782+1)/(M782*M782+1)</f>
        <v>3.6</v>
      </c>
      <c r="O782" s="1">
        <v>34.983455657958984</v>
      </c>
      <c r="P782" s="1">
        <v>34.352336883544922</v>
      </c>
      <c r="Q782" s="1">
        <v>35.085399627685547</v>
      </c>
      <c r="R782" s="1">
        <v>409.93881225585938</v>
      </c>
      <c r="S782" s="1">
        <v>416.63168334960938</v>
      </c>
      <c r="T782" s="1">
        <v>35.663002014160156</v>
      </c>
      <c r="U782" s="1">
        <v>36.167369842529297</v>
      </c>
      <c r="V782" s="1">
        <v>64.108444213867188</v>
      </c>
      <c r="W782" s="1">
        <v>65.005683898925781</v>
      </c>
      <c r="X782" s="1">
        <v>600.375732421875</v>
      </c>
      <c r="Y782" s="1">
        <v>0.11404179036617279</v>
      </c>
      <c r="Z782" s="1">
        <v>0.12004399299621582</v>
      </c>
      <c r="AA782" s="1">
        <v>101.43447875976563</v>
      </c>
      <c r="AB782" s="1">
        <v>1.0485572814941406</v>
      </c>
      <c r="AC782" s="1">
        <v>-0.51033538579940796</v>
      </c>
      <c r="AD782" s="1">
        <v>2.5232193991541862E-2</v>
      </c>
      <c r="AE782" s="1">
        <v>1.2562940828502178E-2</v>
      </c>
      <c r="AF782" s="1">
        <v>2.1516043692827225E-2</v>
      </c>
      <c r="AG782" s="1">
        <v>1.3815249316394329E-2</v>
      </c>
      <c r="AH782" s="1">
        <v>1</v>
      </c>
      <c r="AI782" s="1">
        <v>0</v>
      </c>
      <c r="AJ782" s="1">
        <v>2</v>
      </c>
      <c r="AK782" s="1">
        <v>0</v>
      </c>
      <c r="AL782" s="1">
        <v>1</v>
      </c>
      <c r="AM782" s="1">
        <v>0.18999999761581421</v>
      </c>
      <c r="AN782" s="1">
        <v>111115</v>
      </c>
      <c r="AO782">
        <f>X782*0.000001/(K782*0.0001)</f>
        <v>0.53224800233548764</v>
      </c>
      <c r="AP782">
        <f>(U782-T782)/(1000-U782)*AO782</f>
        <v>2.7852218392720746E-4</v>
      </c>
      <c r="AQ782">
        <f>(P782+273.15)</f>
        <v>307.5023368835449</v>
      </c>
      <c r="AR782">
        <f>(O782+273.15)</f>
        <v>308.13345565795896</v>
      </c>
      <c r="AS782">
        <f>(Y782*AK782+Z782*AL782)*AM782</f>
        <v>2.2808358383073823E-2</v>
      </c>
      <c r="AT782">
        <f>((AS782+0.00000010773*(AR782^4-AQ782^4))-AP782*44100)/(L782*0.92*2*29.3+0.00000043092*AQ782^3)</f>
        <v>-3.5959750376897373E-2</v>
      </c>
      <c r="AU782">
        <f>0.61365*EXP(17.502*J782/(240.97+J782))</f>
        <v>5.4380278779737381</v>
      </c>
      <c r="AV782">
        <f>AU782*1000/AA782</f>
        <v>53.611236972518981</v>
      </c>
      <c r="AW782">
        <f>(AV782-U782)</f>
        <v>17.443867129989684</v>
      </c>
      <c r="AX782">
        <f>IF(D782,P782,(O782+P782)/2)</f>
        <v>34.352336883544922</v>
      </c>
      <c r="AY782">
        <f>0.61365*EXP(17.502*AX782/(240.97+AX782))</f>
        <v>5.4489201170655521</v>
      </c>
      <c r="AZ782">
        <f>IF(AW782&lt;&gt;0,(1000-(AV782+U782)/2)/AW782*AP782,0)</f>
        <v>1.5250031149906501E-2</v>
      </c>
      <c r="BA782">
        <f>U782*AA782/1000</f>
        <v>3.6686183080886257</v>
      </c>
      <c r="BB782">
        <f>(AY782-BA782)</f>
        <v>1.7803018089769265</v>
      </c>
      <c r="BC782">
        <f>1/(1.6/F782+1.37/N782)</f>
        <v>9.5370769974931057E-3</v>
      </c>
      <c r="BD782">
        <f>G782*AA782*0.001</f>
        <v>79.603118033308689</v>
      </c>
      <c r="BE782">
        <f>G782/S782</f>
        <v>1.8836151898462721</v>
      </c>
      <c r="BF782">
        <f>(1-AP782*AA782/AU782/F782)*100</f>
        <v>66.077363228978598</v>
      </c>
      <c r="BG782">
        <f>(S782-E782/(N782/1.35))</f>
        <v>418.01104901306331</v>
      </c>
      <c r="BH782">
        <f>E782*BF782/100/BG782</f>
        <v>-5.8145095245574624E-3</v>
      </c>
    </row>
    <row r="783" spans="1:60" x14ac:dyDescent="0.25">
      <c r="A783" s="1">
        <v>278</v>
      </c>
      <c r="B783" s="1" t="s">
        <v>845</v>
      </c>
      <c r="C783" s="1">
        <v>22725.999999552965</v>
      </c>
      <c r="D783" s="1">
        <v>1</v>
      </c>
      <c r="E783">
        <f>(R783-S783*(1000-T783)/(1000-U783))*AO783</f>
        <v>-3.6892465222521258</v>
      </c>
      <c r="F783">
        <f>IF(AZ783&lt;&gt;0,1/(1/AZ783-1/N783),0)</f>
        <v>1.5723358143885629E-2</v>
      </c>
      <c r="G783">
        <f>((BC783-AP783/2)*S783-E783)/(BC783+AP783/2)</f>
        <v>776.03886816283546</v>
      </c>
      <c r="H783">
        <f>AP783*1000</f>
        <v>0.28556949546635702</v>
      </c>
      <c r="I783">
        <f>(AU783-BA783)</f>
        <v>1.7672576480531119</v>
      </c>
      <c r="J783">
        <f>(P783+AT783*D783)</f>
        <v>34.311618961434569</v>
      </c>
      <c r="K783" s="1">
        <v>11.279999732971191</v>
      </c>
      <c r="L783">
        <f>(K783*AI783+AJ783)</f>
        <v>2</v>
      </c>
      <c r="M783" s="1">
        <v>0.5</v>
      </c>
      <c r="N783">
        <f>L783*(M783+1)*(M783+1)/(M783*M783+1)</f>
        <v>3.6</v>
      </c>
      <c r="O783" s="1">
        <v>34.981590270996094</v>
      </c>
      <c r="P783" s="1">
        <v>34.35015869140625</v>
      </c>
      <c r="Q783" s="1">
        <v>35.074111938476563</v>
      </c>
      <c r="R783" s="1">
        <v>409.90475463867188</v>
      </c>
      <c r="S783" s="1">
        <v>416.61294555664063</v>
      </c>
      <c r="T783" s="1">
        <v>35.657264709472656</v>
      </c>
      <c r="U783" s="1">
        <v>36.174411773681641</v>
      </c>
      <c r="V783" s="1">
        <v>64.100700378417969</v>
      </c>
      <c r="W783" s="1">
        <v>65.025260925292969</v>
      </c>
      <c r="X783" s="1">
        <v>600.35107421875</v>
      </c>
      <c r="Y783" s="1">
        <v>9.6598967909812927E-2</v>
      </c>
      <c r="Z783" s="1">
        <v>0.1016831248998642</v>
      </c>
      <c r="AA783" s="1">
        <v>101.43441772460938</v>
      </c>
      <c r="AB783" s="1">
        <v>1.0485572814941406</v>
      </c>
      <c r="AC783" s="1">
        <v>-0.51033538579940796</v>
      </c>
      <c r="AD783" s="1">
        <v>2.5232193991541862E-2</v>
      </c>
      <c r="AE783" s="1">
        <v>1.2562940828502178E-2</v>
      </c>
      <c r="AF783" s="1">
        <v>2.1516043692827225E-2</v>
      </c>
      <c r="AG783" s="1">
        <v>1.3815249316394329E-2</v>
      </c>
      <c r="AH783" s="1">
        <v>1</v>
      </c>
      <c r="AI783" s="1">
        <v>0</v>
      </c>
      <c r="AJ783" s="1">
        <v>2</v>
      </c>
      <c r="AK783" s="1">
        <v>0</v>
      </c>
      <c r="AL783" s="1">
        <v>1</v>
      </c>
      <c r="AM783" s="1">
        <v>0.18999999761581421</v>
      </c>
      <c r="AN783" s="1">
        <v>111115</v>
      </c>
      <c r="AO783">
        <f>X783*0.000001/(K783*0.0001)</f>
        <v>0.53222614222581677</v>
      </c>
      <c r="AP783">
        <f>(U783-T783)/(1000-U783)*AO783</f>
        <v>2.8556949546635702E-4</v>
      </c>
      <c r="AQ783">
        <f>(P783+273.15)</f>
        <v>307.50015869140623</v>
      </c>
      <c r="AR783">
        <f>(O783+273.15)</f>
        <v>308.13159027099607</v>
      </c>
      <c r="AS783">
        <f>(Y783*AK783+Z783*AL783)*AM783</f>
        <v>1.9319793488542736E-2</v>
      </c>
      <c r="AT783">
        <f>((AS783+0.00000010773*(AR783^4-AQ783^4))-AP783*44100)/(L783*0.92*2*29.3+0.00000043092*AQ783^3)</f>
        <v>-3.8539729971678718E-2</v>
      </c>
      <c r="AU783">
        <f>0.61365*EXP(17.502*J783/(240.97+J783))</f>
        <v>5.436588042846763</v>
      </c>
      <c r="AV783">
        <f>AU783*1000/AA783</f>
        <v>53.597074492081127</v>
      </c>
      <c r="AW783">
        <f>(AV783-U783)</f>
        <v>17.422662718399486</v>
      </c>
      <c r="AX783">
        <f>IF(D783,P783,(O783+P783)/2)</f>
        <v>34.35015869140625</v>
      </c>
      <c r="AY783">
        <f>0.61365*EXP(17.502*AX783/(240.97+AX783))</f>
        <v>5.4482598015374322</v>
      </c>
      <c r="AZ783">
        <f>IF(AW783&lt;&gt;0,(1000-(AV783+U783)/2)/AW783*AP783,0)</f>
        <v>1.5654983446257265E-2</v>
      </c>
      <c r="BA783">
        <f>U783*AA783/1000</f>
        <v>3.6693303947936511</v>
      </c>
      <c r="BB783">
        <f>(AY783-BA783)</f>
        <v>1.7789294067437811</v>
      </c>
      <c r="BC783">
        <f>1/(1.6/F783+1.37/N783)</f>
        <v>9.7904848052715893E-3</v>
      </c>
      <c r="BD783">
        <f>G783*AA783*0.001</f>
        <v>78.717050723762128</v>
      </c>
      <c r="BE783">
        <f>G783/S783</f>
        <v>1.8627334470511048</v>
      </c>
      <c r="BF783">
        <f>(1-AP783*AA783/AU783/F783)*100</f>
        <v>66.113600832945068</v>
      </c>
      <c r="BG783">
        <f>(S783-E783/(N783/1.35))</f>
        <v>417.99641300248516</v>
      </c>
      <c r="BH783">
        <f>E783*BF783/100/BG783</f>
        <v>-5.8352025127320342E-3</v>
      </c>
    </row>
    <row r="784" spans="1:60" x14ac:dyDescent="0.25">
      <c r="A784" s="1">
        <v>279</v>
      </c>
      <c r="B784" s="1" t="s">
        <v>846</v>
      </c>
      <c r="C784" s="1">
        <v>22730.999999441206</v>
      </c>
      <c r="D784" s="1">
        <v>1</v>
      </c>
      <c r="E784">
        <f>(R784-S784*(1000-T784)/(1000-U784))*AO784</f>
        <v>-3.6690676546531473</v>
      </c>
      <c r="F784">
        <f>IF(AZ784&lt;&gt;0,1/(1/AZ784-1/N784),0)</f>
        <v>1.6015406684863412E-2</v>
      </c>
      <c r="G784">
        <f>((BC784-AP784/2)*S784-E784)/(BC784+AP784/2)</f>
        <v>767.27314129195986</v>
      </c>
      <c r="H784">
        <f>AP784*1000</f>
        <v>0.29066059699935204</v>
      </c>
      <c r="I784">
        <f>(AU784-BA784)</f>
        <v>1.7661051506060472</v>
      </c>
      <c r="J784">
        <f>(P784+AT784*D784)</f>
        <v>34.309439986626316</v>
      </c>
      <c r="K784" s="1">
        <v>11.279999732971191</v>
      </c>
      <c r="L784">
        <f>(K784*AI784+AJ784)</f>
        <v>2</v>
      </c>
      <c r="M784" s="1">
        <v>0.5</v>
      </c>
      <c r="N784">
        <f>L784*(M784+1)*(M784+1)/(M784*M784+1)</f>
        <v>3.6</v>
      </c>
      <c r="O784" s="1">
        <v>34.977874755859375</v>
      </c>
      <c r="P784" s="1">
        <v>34.350257873535156</v>
      </c>
      <c r="Q784" s="1">
        <v>35.069545745849609</v>
      </c>
      <c r="R784" s="1">
        <v>409.91055297851563</v>
      </c>
      <c r="S784" s="1">
        <v>416.576904296875</v>
      </c>
      <c r="T784" s="1">
        <v>35.652942657470703</v>
      </c>
      <c r="U784" s="1">
        <v>36.179309844970703</v>
      </c>
      <c r="V784" s="1">
        <v>64.103897094726563</v>
      </c>
      <c r="W784" s="1">
        <v>65.046401977539063</v>
      </c>
      <c r="X784" s="1">
        <v>600.34747314453125</v>
      </c>
      <c r="Y784" s="1">
        <v>8.8677220046520233E-2</v>
      </c>
      <c r="Z784" s="1">
        <v>9.3344442546367645E-2</v>
      </c>
      <c r="AA784" s="1">
        <v>101.43431854248047</v>
      </c>
      <c r="AB784" s="1">
        <v>1.0485572814941406</v>
      </c>
      <c r="AC784" s="1">
        <v>-0.51033538579940796</v>
      </c>
      <c r="AD784" s="1">
        <v>2.5232193991541862E-2</v>
      </c>
      <c r="AE784" s="1">
        <v>1.2562940828502178E-2</v>
      </c>
      <c r="AF784" s="1">
        <v>2.1516043692827225E-2</v>
      </c>
      <c r="AG784" s="1">
        <v>1.3815249316394329E-2</v>
      </c>
      <c r="AH784" s="1">
        <v>1</v>
      </c>
      <c r="AI784" s="1">
        <v>0</v>
      </c>
      <c r="AJ784" s="1">
        <v>2</v>
      </c>
      <c r="AK784" s="1">
        <v>0</v>
      </c>
      <c r="AL784" s="1">
        <v>1</v>
      </c>
      <c r="AM784" s="1">
        <v>0.18999999761581421</v>
      </c>
      <c r="AN784" s="1">
        <v>111115</v>
      </c>
      <c r="AO784">
        <f>X784*0.000001/(K784*0.0001)</f>
        <v>0.53222294978405793</v>
      </c>
      <c r="AP784">
        <f>(U784-T784)/(1000-U784)*AO784</f>
        <v>2.9066059699935201E-4</v>
      </c>
      <c r="AQ784">
        <f>(P784+273.15)</f>
        <v>307.50025787353513</v>
      </c>
      <c r="AR784">
        <f>(O784+273.15)</f>
        <v>308.12787475585935</v>
      </c>
      <c r="AS784">
        <f>(Y784*AK784+Z784*AL784)*AM784</f>
        <v>1.7735443861259359E-2</v>
      </c>
      <c r="AT784">
        <f>((AS784+0.00000010773*(AR784^4-AQ784^4))-AP784*44100)/(L784*0.92*2*29.3+0.00000043092*AQ784^3)</f>
        <v>-4.0817886908839564E-2</v>
      </c>
      <c r="AU784">
        <f>0.61365*EXP(17.502*J784/(240.97+J784))</f>
        <v>5.435928790067905</v>
      </c>
      <c r="AV784">
        <f>AU784*1000/AA784</f>
        <v>53.590627592093988</v>
      </c>
      <c r="AW784">
        <f>(AV784-U784)</f>
        <v>17.411317747123285</v>
      </c>
      <c r="AX784">
        <f>IF(D784,P784,(O784+P784)/2)</f>
        <v>34.350257873535156</v>
      </c>
      <c r="AY784">
        <f>0.61365*EXP(17.502*AX784/(240.97+AX784))</f>
        <v>5.4482898669322566</v>
      </c>
      <c r="AZ784">
        <f>IF(AW784&lt;&gt;0,(1000-(AV784+U784)/2)/AW784*AP784,0)</f>
        <v>1.5944474118921519E-2</v>
      </c>
      <c r="BA784">
        <f>U784*AA784/1000</f>
        <v>3.6698236394618577</v>
      </c>
      <c r="BB784">
        <f>(AY784-BA784)</f>
        <v>1.7784662274703988</v>
      </c>
      <c r="BC784">
        <f>1/(1.6/F784+1.37/N784)</f>
        <v>9.9716449885884559E-3</v>
      </c>
      <c r="BD784">
        <f>G784*AA784*0.001</f>
        <v>77.82782822289829</v>
      </c>
      <c r="BE784">
        <f>G784/S784</f>
        <v>1.8418523287723123</v>
      </c>
      <c r="BF784">
        <f>(1-AP784*AA784/AU784/F784)*100</f>
        <v>66.134355363615853</v>
      </c>
      <c r="BG784">
        <f>(S784-E784/(N784/1.35))</f>
        <v>417.95280466736995</v>
      </c>
      <c r="BH784">
        <f>E784*BF784/100/BG784</f>
        <v>-5.805713502008804E-3</v>
      </c>
    </row>
    <row r="785" spans="1:60" x14ac:dyDescent="0.25">
      <c r="A785" s="1" t="s">
        <v>9</v>
      </c>
      <c r="B785" s="1" t="s">
        <v>847</v>
      </c>
    </row>
    <row r="786" spans="1:60" x14ac:dyDescent="0.25">
      <c r="A786" s="1" t="s">
        <v>9</v>
      </c>
      <c r="B786" s="1" t="s">
        <v>848</v>
      </c>
    </row>
    <row r="787" spans="1:60" x14ac:dyDescent="0.25">
      <c r="A787" s="1" t="s">
        <v>9</v>
      </c>
      <c r="B787" s="1" t="s">
        <v>849</v>
      </c>
    </row>
    <row r="788" spans="1:60" x14ac:dyDescent="0.25">
      <c r="A788" s="1" t="s">
        <v>9</v>
      </c>
      <c r="B788" s="1" t="s">
        <v>850</v>
      </c>
    </row>
    <row r="789" spans="1:60" x14ac:dyDescent="0.25">
      <c r="A789" s="1" t="s">
        <v>9</v>
      </c>
      <c r="B789" s="1" t="s">
        <v>851</v>
      </c>
    </row>
    <row r="790" spans="1:60" x14ac:dyDescent="0.25">
      <c r="A790" s="1" t="s">
        <v>9</v>
      </c>
      <c r="B790" s="1" t="s">
        <v>852</v>
      </c>
    </row>
    <row r="791" spans="1:60" x14ac:dyDescent="0.25">
      <c r="A791" s="1" t="s">
        <v>9</v>
      </c>
      <c r="B791" s="1" t="s">
        <v>853</v>
      </c>
    </row>
    <row r="792" spans="1:60" x14ac:dyDescent="0.25">
      <c r="A792" s="1" t="s">
        <v>9</v>
      </c>
      <c r="B792" s="1" t="s">
        <v>854</v>
      </c>
    </row>
    <row r="793" spans="1:60" x14ac:dyDescent="0.25">
      <c r="A793" s="1" t="s">
        <v>9</v>
      </c>
      <c r="B793" s="1" t="s">
        <v>855</v>
      </c>
    </row>
    <row r="794" spans="1:60" x14ac:dyDescent="0.25">
      <c r="A794" s="1">
        <v>280</v>
      </c>
      <c r="B794" s="1" t="s">
        <v>856</v>
      </c>
      <c r="C794" s="1">
        <v>23030.499999899417</v>
      </c>
      <c r="D794" s="1">
        <v>1</v>
      </c>
      <c r="E794">
        <f>(R794-S794*(1000-T794)/(1000-U794))*AO794</f>
        <v>-3.9205159955798328</v>
      </c>
      <c r="F794">
        <f>IF(AZ794&lt;&gt;0,1/(1/AZ794-1/N794),0)</f>
        <v>-2.7028803558086213E-2</v>
      </c>
      <c r="G794">
        <f>((BC794-AP794/2)*S794-E794)/(BC794+AP794/2)</f>
        <v>171.72691365845984</v>
      </c>
      <c r="H794">
        <f>AP794*1000</f>
        <v>-0.54605627513088539</v>
      </c>
      <c r="I794">
        <f>(AU794-BA794)</f>
        <v>1.9423775317294387</v>
      </c>
      <c r="J794">
        <f>(P794+AT794*D794)</f>
        <v>34.627543561150958</v>
      </c>
      <c r="K794" s="1">
        <v>2.5999999046325684</v>
      </c>
      <c r="L794">
        <f>(K794*AI794+AJ794)</f>
        <v>2</v>
      </c>
      <c r="M794" s="1">
        <v>0.5</v>
      </c>
      <c r="N794">
        <f>L794*(M794+1)*(M794+1)/(M794*M794+1)</f>
        <v>3.6</v>
      </c>
      <c r="O794" s="1">
        <v>35.000518798828125</v>
      </c>
      <c r="P794" s="1">
        <v>34.360343933105469</v>
      </c>
      <c r="Q794" s="1">
        <v>35.077651977539063</v>
      </c>
      <c r="R794" s="1">
        <v>409.88766479492188</v>
      </c>
      <c r="S794" s="1">
        <v>411.68280029296875</v>
      </c>
      <c r="T794" s="1">
        <v>35.626094818115234</v>
      </c>
      <c r="U794" s="1">
        <v>35.397994995117188</v>
      </c>
      <c r="V794" s="1">
        <v>63.959915161132813</v>
      </c>
      <c r="W794" s="1">
        <v>63.563240051269531</v>
      </c>
      <c r="X794" s="1">
        <v>600.39068603515625</v>
      </c>
      <c r="Y794" s="1">
        <v>0.15360052883625031</v>
      </c>
      <c r="Z794" s="1">
        <v>0.16168476641178131</v>
      </c>
      <c r="AA794" s="1">
        <v>101.4332275390625</v>
      </c>
      <c r="AB794" s="1">
        <v>0.96276932954788208</v>
      </c>
      <c r="AC794" s="1">
        <v>-0.50665384531021118</v>
      </c>
      <c r="AD794" s="1">
        <v>2.3368801921606064E-2</v>
      </c>
      <c r="AE794" s="1">
        <v>6.607420276850462E-3</v>
      </c>
      <c r="AF794" s="1">
        <v>2.2983094677329063E-2</v>
      </c>
      <c r="AG794" s="1">
        <v>6.0734394937753677E-3</v>
      </c>
      <c r="AH794" s="1">
        <v>0.3333333432674408</v>
      </c>
      <c r="AI794" s="1">
        <v>0</v>
      </c>
      <c r="AJ794" s="1">
        <v>2</v>
      </c>
      <c r="AK794" s="1">
        <v>0</v>
      </c>
      <c r="AL794" s="1">
        <v>1</v>
      </c>
      <c r="AM794" s="1">
        <v>0.18999999761581421</v>
      </c>
      <c r="AN794" s="1">
        <v>111115</v>
      </c>
      <c r="AO794">
        <f>X794*0.000001/(K794*0.0001)</f>
        <v>2.3091950309898315</v>
      </c>
      <c r="AP794">
        <f>(U794-T794)/(1000-U794)*AO794</f>
        <v>-5.4605627513088536E-4</v>
      </c>
      <c r="AQ794">
        <f>(P794+273.15)</f>
        <v>307.51034393310545</v>
      </c>
      <c r="AR794">
        <f>(O794+273.15)</f>
        <v>308.1505187988281</v>
      </c>
      <c r="AS794">
        <f>(Y794*AK794+Z794*AL794)*AM794</f>
        <v>3.0720105232751926E-2</v>
      </c>
      <c r="AT794">
        <f>((AS794+0.00000010773*(AR794^4-AQ794^4))-AP794*44100)/(L794*0.92*2*29.3+0.00000043092*AQ794^3)</f>
        <v>0.26719962804549191</v>
      </c>
      <c r="AU794">
        <f>0.61365*EXP(17.502*J794/(240.97+J794))</f>
        <v>5.532910412495756</v>
      </c>
      <c r="AV794">
        <f>AU794*1000/AA794</f>
        <v>54.547316956517044</v>
      </c>
      <c r="AW794">
        <f>(AV794-U794)</f>
        <v>19.149321961399856</v>
      </c>
      <c r="AX794">
        <f>IF(D794,P794,(O794+P794)/2)</f>
        <v>34.360343933105469</v>
      </c>
      <c r="AY794">
        <f>0.61365*EXP(17.502*AX794/(240.97+AX794))</f>
        <v>5.451348039615131</v>
      </c>
      <c r="AZ794">
        <f>IF(AW794&lt;&gt;0,(1000-(AV794+U794)/2)/AW794*AP794,0)</f>
        <v>-2.7233270983546887E-2</v>
      </c>
      <c r="BA794">
        <f>U794*AA794/1000</f>
        <v>3.5905328807663173</v>
      </c>
      <c r="BB794">
        <f>(AY794-BA794)</f>
        <v>1.8608151588488138</v>
      </c>
      <c r="BC794">
        <f>1/(1.6/F794+1.37/N794)</f>
        <v>-1.7002305383871538E-2</v>
      </c>
      <c r="BD794">
        <f>G794*AA794*0.001</f>
        <v>17.418815107699498</v>
      </c>
      <c r="BE794">
        <f>G794/S794</f>
        <v>0.41713404965243289</v>
      </c>
      <c r="BF794">
        <f>(1-AP794*AA794/AU794/F794)*100</f>
        <v>62.962881867141938</v>
      </c>
      <c r="BG794">
        <f>(S794-E794/(N794/1.35))</f>
        <v>413.15299379131119</v>
      </c>
      <c r="BH794">
        <f>E794*BF794/100/BG794</f>
        <v>-5.9747112860718838E-3</v>
      </c>
    </row>
    <row r="795" spans="1:60" x14ac:dyDescent="0.25">
      <c r="A795" s="1">
        <v>281</v>
      </c>
      <c r="B795" s="1" t="s">
        <v>857</v>
      </c>
      <c r="C795" s="1">
        <v>23035.499999787658</v>
      </c>
      <c r="D795" s="1">
        <v>1</v>
      </c>
      <c r="E795">
        <f>(R795-S795*(1000-T795)/(1000-U795))*AO795</f>
        <v>-3.8600205255676281</v>
      </c>
      <c r="F795">
        <f>IF(AZ795&lt;&gt;0,1/(1/AZ795-1/N795),0)</f>
        <v>-2.6904953330665695E-2</v>
      </c>
      <c r="G795">
        <f>((BC795-AP795/2)*S795-E795)/(BC795+AP795/2)</f>
        <v>174.1505372355355</v>
      </c>
      <c r="H795">
        <f>AP795*1000</f>
        <v>-0.54292772389798682</v>
      </c>
      <c r="I795">
        <f>(AU795-BA795)</f>
        <v>1.9402178305587294</v>
      </c>
      <c r="J795">
        <f>(P795+AT795*D795)</f>
        <v>34.623434485513023</v>
      </c>
      <c r="K795" s="1">
        <v>2.5999999046325684</v>
      </c>
      <c r="L795">
        <f>(K795*AI795+AJ795)</f>
        <v>2</v>
      </c>
      <c r="M795" s="1">
        <v>0.5</v>
      </c>
      <c r="N795">
        <f>L795*(M795+1)*(M795+1)/(M795*M795+1)</f>
        <v>3.6</v>
      </c>
      <c r="O795" s="1">
        <v>34.998371124267578</v>
      </c>
      <c r="P795" s="1">
        <v>34.357250213623047</v>
      </c>
      <c r="Q795" s="1">
        <v>35.083740234375</v>
      </c>
      <c r="R795" s="1">
        <v>409.85931396484375</v>
      </c>
      <c r="S795" s="1">
        <v>411.62765502929688</v>
      </c>
      <c r="T795" s="1">
        <v>35.633491516113281</v>
      </c>
      <c r="U795" s="1">
        <v>35.406703948974609</v>
      </c>
      <c r="V795" s="1">
        <v>63.994842529296875</v>
      </c>
      <c r="W795" s="1">
        <v>63.586933135986328</v>
      </c>
      <c r="X795" s="1">
        <v>600.3995361328125</v>
      </c>
      <c r="Y795" s="1">
        <v>0.17349876463413239</v>
      </c>
      <c r="Z795" s="1">
        <v>0.18263028562068939</v>
      </c>
      <c r="AA795" s="1">
        <v>101.43362426757813</v>
      </c>
      <c r="AB795" s="1">
        <v>0.96276932954788208</v>
      </c>
      <c r="AC795" s="1">
        <v>-0.50665384531021118</v>
      </c>
      <c r="AD795" s="1">
        <v>2.3368801921606064E-2</v>
      </c>
      <c r="AE795" s="1">
        <v>6.607420276850462E-3</v>
      </c>
      <c r="AF795" s="1">
        <v>2.2983094677329063E-2</v>
      </c>
      <c r="AG795" s="1">
        <v>6.0734394937753677E-3</v>
      </c>
      <c r="AH795" s="1">
        <v>1</v>
      </c>
      <c r="AI795" s="1">
        <v>0</v>
      </c>
      <c r="AJ795" s="1">
        <v>2</v>
      </c>
      <c r="AK795" s="1">
        <v>0</v>
      </c>
      <c r="AL795" s="1">
        <v>1</v>
      </c>
      <c r="AM795" s="1">
        <v>0.18999999761581421</v>
      </c>
      <c r="AN795" s="1">
        <v>111115</v>
      </c>
      <c r="AO795">
        <f>X795*0.000001/(K795*0.0001)</f>
        <v>2.3092290698282194</v>
      </c>
      <c r="AP795">
        <f>(U795-T795)/(1000-U795)*AO795</f>
        <v>-5.4292772389798682E-4</v>
      </c>
      <c r="AQ795">
        <f>(P795+273.15)</f>
        <v>307.50725021362302</v>
      </c>
      <c r="AR795">
        <f>(O795+273.15)</f>
        <v>308.14837112426756</v>
      </c>
      <c r="AS795">
        <f>(Y795*AK795+Z795*AL795)*AM795</f>
        <v>3.4699753832506453E-2</v>
      </c>
      <c r="AT795">
        <f>((AS795+0.00000010773*(AR795^4-AQ795^4))-AP795*44100)/(L795*0.92*2*29.3+0.00000043092*AQ795^3)</f>
        <v>0.26618427188997723</v>
      </c>
      <c r="AU795">
        <f>0.61365*EXP(17.502*J795/(240.97+J795))</f>
        <v>5.5316481354723948</v>
      </c>
      <c r="AV795">
        <f>AU795*1000/AA795</f>
        <v>54.534659245538862</v>
      </c>
      <c r="AW795">
        <f>(AV795-U795)</f>
        <v>19.127955296564252</v>
      </c>
      <c r="AX795">
        <f>IF(D795,P795,(O795+P795)/2)</f>
        <v>34.357250213623047</v>
      </c>
      <c r="AY795">
        <f>0.61365*EXP(17.502*AX795/(240.97+AX795))</f>
        <v>5.4504098408639541</v>
      </c>
      <c r="AZ795">
        <f>IF(AW795&lt;&gt;0,(1000-(AV795+U795)/2)/AW795*AP795,0)</f>
        <v>-2.7107544222951099E-2</v>
      </c>
      <c r="BA795">
        <f>U795*AA795/1000</f>
        <v>3.5914303049136653</v>
      </c>
      <c r="BB795">
        <f>(AY795-BA795)</f>
        <v>1.8589795359502888</v>
      </c>
      <c r="BC795">
        <f>1/(1.6/F795+1.37/N795)</f>
        <v>-1.6923896387254039E-2</v>
      </c>
      <c r="BD795">
        <f>G795*AA795*0.001</f>
        <v>17.664720159946182</v>
      </c>
      <c r="BE795">
        <f>G795/S795</f>
        <v>0.42307783529058718</v>
      </c>
      <c r="BF795">
        <f>(1-AP795*AA795/AU795/F795)*100</f>
        <v>62.996979865817579</v>
      </c>
      <c r="BG795">
        <f>(S795-E795/(N795/1.35))</f>
        <v>413.07516272638475</v>
      </c>
      <c r="BH795">
        <f>E795*BF795/100/BG795</f>
        <v>-5.8868132793522291E-3</v>
      </c>
    </row>
    <row r="796" spans="1:60" x14ac:dyDescent="0.25">
      <c r="A796" s="1">
        <v>282</v>
      </c>
      <c r="B796" s="1" t="s">
        <v>858</v>
      </c>
      <c r="C796" s="1">
        <v>23040.999999664724</v>
      </c>
      <c r="D796" s="1">
        <v>1</v>
      </c>
      <c r="E796">
        <f>(R796-S796*(1000-T796)/(1000-U796))*AO796</f>
        <v>-3.7483223681365345</v>
      </c>
      <c r="F796">
        <f>IF(AZ796&lt;&gt;0,1/(1/AZ796-1/N796),0)</f>
        <v>-2.5838483177529539E-2</v>
      </c>
      <c r="G796">
        <f>((BC796-AP796/2)*S796-E796)/(BC796+AP796/2)</f>
        <v>171.58685801789983</v>
      </c>
      <c r="H796">
        <f>AP796*1000</f>
        <v>-0.52047014491887234</v>
      </c>
      <c r="I796">
        <f>(AU796-BA796)</f>
        <v>1.9373274056930581</v>
      </c>
      <c r="J796">
        <f>(P796+AT796*D796)</f>
        <v>34.615254585935034</v>
      </c>
      <c r="K796" s="1">
        <v>2.5999999046325684</v>
      </c>
      <c r="L796">
        <f>(K796*AI796+AJ796)</f>
        <v>2</v>
      </c>
      <c r="M796" s="1">
        <v>0.5</v>
      </c>
      <c r="N796">
        <f>L796*(M796+1)*(M796+1)/(M796*M796+1)</f>
        <v>3.6</v>
      </c>
      <c r="O796" s="1">
        <v>34.998291015625</v>
      </c>
      <c r="P796" s="1">
        <v>34.357345581054688</v>
      </c>
      <c r="Q796" s="1">
        <v>35.082744598388672</v>
      </c>
      <c r="R796" s="1">
        <v>409.8924560546875</v>
      </c>
      <c r="S796" s="1">
        <v>411.60848999023438</v>
      </c>
      <c r="T796" s="1">
        <v>35.627918243408203</v>
      </c>
      <c r="U796" s="1">
        <v>35.410503387451172</v>
      </c>
      <c r="V796" s="1">
        <v>63.9866943359375</v>
      </c>
      <c r="W796" s="1">
        <v>63.594615936279297</v>
      </c>
      <c r="X796" s="1">
        <v>600.37481689453125</v>
      </c>
      <c r="Y796" s="1">
        <v>0.15661394596099854</v>
      </c>
      <c r="Z796" s="1">
        <v>0.16485679149627686</v>
      </c>
      <c r="AA796" s="1">
        <v>101.43342590332031</v>
      </c>
      <c r="AB796" s="1">
        <v>0.96276932954788208</v>
      </c>
      <c r="AC796" s="1">
        <v>-0.50665384531021118</v>
      </c>
      <c r="AD796" s="1">
        <v>2.3368801921606064E-2</v>
      </c>
      <c r="AE796" s="1">
        <v>6.607420276850462E-3</v>
      </c>
      <c r="AF796" s="1">
        <v>2.2983094677329063E-2</v>
      </c>
      <c r="AG796" s="1">
        <v>6.0734394937753677E-3</v>
      </c>
      <c r="AH796" s="1">
        <v>1</v>
      </c>
      <c r="AI796" s="1">
        <v>0</v>
      </c>
      <c r="AJ796" s="1">
        <v>2</v>
      </c>
      <c r="AK796" s="1">
        <v>0</v>
      </c>
      <c r="AL796" s="1">
        <v>1</v>
      </c>
      <c r="AM796" s="1">
        <v>0.18999999761581421</v>
      </c>
      <c r="AN796" s="1">
        <v>111115</v>
      </c>
      <c r="AO796">
        <f>X796*0.000001/(K796*0.0001)</f>
        <v>2.3091339958313428</v>
      </c>
      <c r="AP796">
        <f>(U796-T796)/(1000-U796)*AO796</f>
        <v>-5.2047014491887235E-4</v>
      </c>
      <c r="AQ796">
        <f>(P796+273.15)</f>
        <v>307.50734558105466</v>
      </c>
      <c r="AR796">
        <f>(O796+273.15)</f>
        <v>308.14829101562498</v>
      </c>
      <c r="AS796">
        <f>(Y796*AK796+Z796*AL796)*AM796</f>
        <v>3.1322789991243383E-2</v>
      </c>
      <c r="AT796">
        <f>((AS796+0.00000010773*(AR796^4-AQ796^4))-AP796*44100)/(L796*0.92*2*29.3+0.00000043092*AQ796^3)</f>
        <v>0.25790900488034529</v>
      </c>
      <c r="AU796">
        <f>0.61365*EXP(17.502*J796/(240.97+J796))</f>
        <v>5.5291360772433595</v>
      </c>
      <c r="AV796">
        <f>AU796*1000/AA796</f>
        <v>54.510000308117064</v>
      </c>
      <c r="AW796">
        <f>(AV796-U796)</f>
        <v>19.099496920665892</v>
      </c>
      <c r="AX796">
        <f>IF(D796,P796,(O796+P796)/2)</f>
        <v>34.357345581054688</v>
      </c>
      <c r="AY796">
        <f>0.61365*EXP(17.502*AX796/(240.97+AX796))</f>
        <v>5.4504387598133288</v>
      </c>
      <c r="AZ796">
        <f>IF(AW796&lt;&gt;0,(1000-(AV796+U796)/2)/AW796*AP796,0)</f>
        <v>-2.6025275858770482E-2</v>
      </c>
      <c r="BA796">
        <f>U796*AA796/1000</f>
        <v>3.5918086715503015</v>
      </c>
      <c r="BB796">
        <f>(AY796-BA796)</f>
        <v>1.8586300882630273</v>
      </c>
      <c r="BC796">
        <f>1/(1.6/F796+1.37/N796)</f>
        <v>-1.6248911482415761E-2</v>
      </c>
      <c r="BD796">
        <f>G796*AA796*0.001</f>
        <v>17.404642848742185</v>
      </c>
      <c r="BE796">
        <f>G796/S796</f>
        <v>0.41686909330264499</v>
      </c>
      <c r="BF796">
        <f>(1-AP796*AA796/AU796/F796)*100</f>
        <v>63.046751465260833</v>
      </c>
      <c r="BG796">
        <f>(S796-E796/(N796/1.35))</f>
        <v>413.01411087828558</v>
      </c>
      <c r="BH796">
        <f>E796*BF796/100/BG796</f>
        <v>-5.7218274758952465E-3</v>
      </c>
    </row>
    <row r="797" spans="1:60" x14ac:dyDescent="0.25">
      <c r="A797" s="1">
        <v>283</v>
      </c>
      <c r="B797" s="1" t="s">
        <v>859</v>
      </c>
      <c r="C797" s="1">
        <v>23045.999999552965</v>
      </c>
      <c r="D797" s="1">
        <v>1</v>
      </c>
      <c r="E797">
        <f>(R797-S797*(1000-T797)/(1000-U797))*AO797</f>
        <v>-3.5032613134433208</v>
      </c>
      <c r="F797">
        <f>IF(AZ797&lt;&gt;0,1/(1/AZ797-1/N797),0)</f>
        <v>-2.5138264755894198E-2</v>
      </c>
      <c r="G797">
        <f>((BC797-AP797/2)*S797-E797)/(BC797+AP797/2)</f>
        <v>180.50480792181745</v>
      </c>
      <c r="H797">
        <f>AP797*1000</f>
        <v>-0.50567771854583576</v>
      </c>
      <c r="I797">
        <f>(AU797-BA797)</f>
        <v>1.9350856994132704</v>
      </c>
      <c r="J797">
        <f>(P797+AT797*D797)</f>
        <v>34.608747223278591</v>
      </c>
      <c r="K797" s="1">
        <v>2.5999999046325684</v>
      </c>
      <c r="L797">
        <f>(K797*AI797+AJ797)</f>
        <v>2</v>
      </c>
      <c r="M797" s="1">
        <v>0.5</v>
      </c>
      <c r="N797">
        <f>L797*(M797+1)*(M797+1)/(M797*M797+1)</f>
        <v>3.6</v>
      </c>
      <c r="O797" s="1">
        <v>34.998004913330078</v>
      </c>
      <c r="P797" s="1">
        <v>34.356197357177734</v>
      </c>
      <c r="Q797" s="1">
        <v>35.074901580810547</v>
      </c>
      <c r="R797" s="1">
        <v>410.01171875</v>
      </c>
      <c r="S797" s="1">
        <v>411.61904907226563</v>
      </c>
      <c r="T797" s="1">
        <v>35.624271392822266</v>
      </c>
      <c r="U797" s="1">
        <v>35.413028717041016</v>
      </c>
      <c r="V797" s="1">
        <v>63.981964111328125</v>
      </c>
      <c r="W797" s="1">
        <v>63.600215911865234</v>
      </c>
      <c r="X797" s="1">
        <v>600.353271484375</v>
      </c>
      <c r="Y797" s="1">
        <v>0.13928773999214172</v>
      </c>
      <c r="Z797" s="1">
        <v>0.14661866426467896</v>
      </c>
      <c r="AA797" s="1">
        <v>101.43308258056641</v>
      </c>
      <c r="AB797" s="1">
        <v>0.96276932954788208</v>
      </c>
      <c r="AC797" s="1">
        <v>-0.50665384531021118</v>
      </c>
      <c r="AD797" s="1">
        <v>2.3368801921606064E-2</v>
      </c>
      <c r="AE797" s="1">
        <v>6.607420276850462E-3</v>
      </c>
      <c r="AF797" s="1">
        <v>2.2983094677329063E-2</v>
      </c>
      <c r="AG797" s="1">
        <v>6.0734394937753677E-3</v>
      </c>
      <c r="AH797" s="1">
        <v>1</v>
      </c>
      <c r="AI797" s="1">
        <v>0</v>
      </c>
      <c r="AJ797" s="1">
        <v>2</v>
      </c>
      <c r="AK797" s="1">
        <v>0</v>
      </c>
      <c r="AL797" s="1">
        <v>1</v>
      </c>
      <c r="AM797" s="1">
        <v>0.18999999761581421</v>
      </c>
      <c r="AN797" s="1">
        <v>111115</v>
      </c>
      <c r="AO797">
        <f>X797*0.000001/(K797*0.0001)</f>
        <v>2.3090511288661637</v>
      </c>
      <c r="AP797">
        <f>(U797-T797)/(1000-U797)*AO797</f>
        <v>-5.0567771854583574E-4</v>
      </c>
      <c r="AQ797">
        <f>(P797+273.15)</f>
        <v>307.50619735717771</v>
      </c>
      <c r="AR797">
        <f>(O797+273.15)</f>
        <v>308.14800491333006</v>
      </c>
      <c r="AS797">
        <f>(Y797*AK797+Z797*AL797)*AM797</f>
        <v>2.7857545860722865E-2</v>
      </c>
      <c r="AT797">
        <f>((AS797+0.00000010773*(AR797^4-AQ797^4))-AP797*44100)/(L797*0.92*2*29.3+0.00000043092*AQ797^3)</f>
        <v>0.25254986610085989</v>
      </c>
      <c r="AU797">
        <f>0.61365*EXP(17.502*J797/(240.97+J797))</f>
        <v>5.5271383656968611</v>
      </c>
      <c r="AV797">
        <f>AU797*1000/AA797</f>
        <v>54.490489937607464</v>
      </c>
      <c r="AW797">
        <f>(AV797-U797)</f>
        <v>19.077461220566448</v>
      </c>
      <c r="AX797">
        <f>IF(D797,P797,(O797+P797)/2)</f>
        <v>34.356197357177734</v>
      </c>
      <c r="AY797">
        <f>0.61365*EXP(17.502*AX797/(240.97+AX797))</f>
        <v>5.4500905845289314</v>
      </c>
      <c r="AZ797">
        <f>IF(AW797&lt;&gt;0,(1000-(AV797+U797)/2)/AW797*AP797,0)</f>
        <v>-2.5315035887685754E-2</v>
      </c>
      <c r="BA797">
        <f>U797*AA797/1000</f>
        <v>3.5920526662835908</v>
      </c>
      <c r="BB797">
        <f>(AY797-BA797)</f>
        <v>1.8580379182453406</v>
      </c>
      <c r="BC797">
        <f>1/(1.6/F797+1.37/N797)</f>
        <v>-1.5805920119028986E-2</v>
      </c>
      <c r="BD797">
        <f>G797*AA797*0.001</f>
        <v>18.309159088122986</v>
      </c>
      <c r="BE797">
        <f>G797/S797</f>
        <v>0.43852394180651061</v>
      </c>
      <c r="BF797">
        <f>(1-AP797*AA797/AU797/F797)*100</f>
        <v>63.083730377409211</v>
      </c>
      <c r="BG797">
        <f>(S797-E797/(N797/1.35))</f>
        <v>412.9327720648069</v>
      </c>
      <c r="BH797">
        <f>E797*BF797/100/BG797</f>
        <v>-5.3519315271054026E-3</v>
      </c>
    </row>
    <row r="798" spans="1:60" x14ac:dyDescent="0.25">
      <c r="A798" s="1">
        <v>284</v>
      </c>
      <c r="B798" s="1" t="s">
        <v>860</v>
      </c>
      <c r="C798" s="1">
        <v>23050.999999441206</v>
      </c>
      <c r="D798" s="1">
        <v>1</v>
      </c>
      <c r="E798">
        <f>(R798-S798*(1000-T798)/(1000-U798))*AO798</f>
        <v>-3.4786181875140927</v>
      </c>
      <c r="F798">
        <f>IF(AZ798&lt;&gt;0,1/(1/AZ798-1/N798),0)</f>
        <v>-2.4626928218117426E-2</v>
      </c>
      <c r="G798">
        <f>((BC798-AP798/2)*S798-E798)/(BC798+AP798/2)</f>
        <v>177.54406413314427</v>
      </c>
      <c r="H798">
        <f>AP798*1000</f>
        <v>-0.49473345041237526</v>
      </c>
      <c r="I798">
        <f>(AU798-BA798)</f>
        <v>1.9328074883667141</v>
      </c>
      <c r="J798">
        <f>(P798+AT798*D798)</f>
        <v>34.601523355851327</v>
      </c>
      <c r="K798" s="1">
        <v>2.5999999046325684</v>
      </c>
      <c r="L798">
        <f>(K798*AI798+AJ798)</f>
        <v>2</v>
      </c>
      <c r="M798" s="1">
        <v>0.5</v>
      </c>
      <c r="N798">
        <f>L798*(M798+1)*(M798+1)/(M798*M798+1)</f>
        <v>3.6</v>
      </c>
      <c r="O798" s="1">
        <v>34.995506286621094</v>
      </c>
      <c r="P798" s="1">
        <v>34.352924346923828</v>
      </c>
      <c r="Q798" s="1">
        <v>35.070041656494141</v>
      </c>
      <c r="R798" s="1">
        <v>410.04318237304688</v>
      </c>
      <c r="S798" s="1">
        <v>411.63790893554688</v>
      </c>
      <c r="T798" s="1">
        <v>35.620388031005859</v>
      </c>
      <c r="U798" s="1">
        <v>35.413715362548828</v>
      </c>
      <c r="V798" s="1">
        <v>63.982223510742188</v>
      </c>
      <c r="W798" s="1">
        <v>63.609508514404297</v>
      </c>
      <c r="X798" s="1">
        <v>600.347412109375</v>
      </c>
      <c r="Y798" s="1">
        <v>0.12695774435997009</v>
      </c>
      <c r="Z798" s="1">
        <v>0.13363973796367645</v>
      </c>
      <c r="AA798" s="1">
        <v>101.43284606933594</v>
      </c>
      <c r="AB798" s="1">
        <v>0.96276932954788208</v>
      </c>
      <c r="AC798" s="1">
        <v>-0.50665384531021118</v>
      </c>
      <c r="AD798" s="1">
        <v>2.3368801921606064E-2</v>
      </c>
      <c r="AE798" s="1">
        <v>6.607420276850462E-3</v>
      </c>
      <c r="AF798" s="1">
        <v>2.2983094677329063E-2</v>
      </c>
      <c r="AG798" s="1">
        <v>6.0734394937753677E-3</v>
      </c>
      <c r="AH798" s="1">
        <v>1</v>
      </c>
      <c r="AI798" s="1">
        <v>0</v>
      </c>
      <c r="AJ798" s="1">
        <v>2</v>
      </c>
      <c r="AK798" s="1">
        <v>0</v>
      </c>
      <c r="AL798" s="1">
        <v>1</v>
      </c>
      <c r="AM798" s="1">
        <v>0.18999999761581421</v>
      </c>
      <c r="AN798" s="1">
        <v>111115</v>
      </c>
      <c r="AO798">
        <f>X798*0.000001/(K798*0.0001)</f>
        <v>2.3090285928076444</v>
      </c>
      <c r="AP798">
        <f>(U798-T798)/(1000-U798)*AO798</f>
        <v>-4.9473345041237528E-4</v>
      </c>
      <c r="AQ798">
        <f>(P798+273.15)</f>
        <v>307.50292434692381</v>
      </c>
      <c r="AR798">
        <f>(O798+273.15)</f>
        <v>308.14550628662107</v>
      </c>
      <c r="AS798">
        <f>(Y798*AK798+Z798*AL798)*AM798</f>
        <v>2.5391549894476562E-2</v>
      </c>
      <c r="AT798">
        <f>((AS798+0.00000010773*(AR798^4-AQ798^4))-AP798*44100)/(L798*0.92*2*29.3+0.00000043092*AQ798^3)</f>
        <v>0.24859900892750017</v>
      </c>
      <c r="AU798">
        <f>0.61365*EXP(17.502*J798/(240.97+J798))</f>
        <v>5.5249214274794065</v>
      </c>
      <c r="AV798">
        <f>AU798*1000/AA798</f>
        <v>54.468760776985043</v>
      </c>
      <c r="AW798">
        <f>(AV798-U798)</f>
        <v>19.055045414436215</v>
      </c>
      <c r="AX798">
        <f>IF(D798,P798,(O798+P798)/2)</f>
        <v>34.352924346923828</v>
      </c>
      <c r="AY798">
        <f>0.61365*EXP(17.502*AX798/(240.97+AX798))</f>
        <v>5.4490982175798965</v>
      </c>
      <c r="AZ798">
        <f>IF(AW798&lt;&gt;0,(1000-(AV798+U798)/2)/AW798*AP798,0)</f>
        <v>-2.4796556836245955E-2</v>
      </c>
      <c r="BA798">
        <f>U798*AA798/1000</f>
        <v>3.5921139391126924</v>
      </c>
      <c r="BB798">
        <f>(AY798-BA798)</f>
        <v>1.8569842784672042</v>
      </c>
      <c r="BC798">
        <f>1/(1.6/F798+1.37/N798)</f>
        <v>-1.548251815762999E-2</v>
      </c>
      <c r="BD798">
        <f>G798*AA798*0.001</f>
        <v>18.008799727741533</v>
      </c>
      <c r="BE798">
        <f>G798/S798</f>
        <v>0.43131125748902693</v>
      </c>
      <c r="BF798">
        <f>(1-AP798*AA798/AU798/F798)*100</f>
        <v>63.118078761025608</v>
      </c>
      <c r="BG798">
        <f>(S798-E798/(N798/1.35))</f>
        <v>412.94239075586466</v>
      </c>
      <c r="BH798">
        <f>E798*BF798/100/BG798</f>
        <v>-5.3170539439449001E-3</v>
      </c>
    </row>
    <row r="799" spans="1:60" x14ac:dyDescent="0.25">
      <c r="A799" s="1" t="s">
        <v>9</v>
      </c>
      <c r="B799" s="1" t="s">
        <v>861</v>
      </c>
    </row>
    <row r="800" spans="1:60" x14ac:dyDescent="0.25">
      <c r="A800" s="1" t="s">
        <v>9</v>
      </c>
      <c r="B800" s="1" t="s">
        <v>862</v>
      </c>
    </row>
    <row r="801" spans="1:60" x14ac:dyDescent="0.25">
      <c r="A801" s="1" t="s">
        <v>9</v>
      </c>
      <c r="B801" s="1" t="s">
        <v>863</v>
      </c>
    </row>
    <row r="802" spans="1:60" x14ac:dyDescent="0.25">
      <c r="A802" s="1" t="s">
        <v>9</v>
      </c>
      <c r="B802" s="1" t="s">
        <v>864</v>
      </c>
    </row>
    <row r="803" spans="1:60" x14ac:dyDescent="0.25">
      <c r="A803" s="1" t="s">
        <v>9</v>
      </c>
      <c r="B803" s="1" t="s">
        <v>865</v>
      </c>
    </row>
    <row r="804" spans="1:60" x14ac:dyDescent="0.25">
      <c r="A804" s="1" t="s">
        <v>9</v>
      </c>
      <c r="B804" s="1" t="s">
        <v>866</v>
      </c>
    </row>
    <row r="805" spans="1:60" x14ac:dyDescent="0.25">
      <c r="A805" s="1" t="s">
        <v>9</v>
      </c>
      <c r="B805" s="1" t="s">
        <v>867</v>
      </c>
    </row>
    <row r="806" spans="1:60" x14ac:dyDescent="0.25">
      <c r="A806" s="1" t="s">
        <v>9</v>
      </c>
      <c r="B806" s="1" t="s">
        <v>868</v>
      </c>
    </row>
    <row r="807" spans="1:60" x14ac:dyDescent="0.25">
      <c r="A807" s="1" t="s">
        <v>9</v>
      </c>
      <c r="B807" s="1" t="s">
        <v>869</v>
      </c>
    </row>
    <row r="808" spans="1:60" x14ac:dyDescent="0.25">
      <c r="A808" s="1" t="s">
        <v>9</v>
      </c>
      <c r="B808" s="1" t="s">
        <v>870</v>
      </c>
    </row>
    <row r="809" spans="1:60" x14ac:dyDescent="0.25">
      <c r="A809" s="1">
        <v>285</v>
      </c>
      <c r="B809" s="1" t="s">
        <v>871</v>
      </c>
      <c r="C809" s="1">
        <v>23315.499999899417</v>
      </c>
      <c r="D809" s="1">
        <v>1</v>
      </c>
      <c r="E809">
        <f>(R809-S809*(1000-T809)/(1000-U809))*AO809</f>
        <v>-2.1000074663178734</v>
      </c>
      <c r="F809">
        <f>IF(AZ809&lt;&gt;0,1/(1/AZ809-1/N809),0)</f>
        <v>-5.7363315046121558E-3</v>
      </c>
      <c r="G809">
        <f>((BC809-AP809/2)*S809-E809)/(BC809+AP809/2)</f>
        <v>-173.95279881558517</v>
      </c>
      <c r="H809">
        <f>AP809*1000</f>
        <v>-0.11607138503338647</v>
      </c>
      <c r="I809">
        <f>(AU809-BA809)</f>
        <v>1.956997661692621</v>
      </c>
      <c r="J809">
        <f>(P809+AT809*D809)</f>
        <v>34.647948199398158</v>
      </c>
      <c r="K809" s="1">
        <v>13.069999694824219</v>
      </c>
      <c r="L809">
        <f>(K809*AI809+AJ809)</f>
        <v>2</v>
      </c>
      <c r="M809" s="1">
        <v>0.5</v>
      </c>
      <c r="N809">
        <f>L809*(M809+1)*(M809+1)/(M809*M809+1)</f>
        <v>3.6</v>
      </c>
      <c r="O809" s="1">
        <v>34.999660491943359</v>
      </c>
      <c r="P809" s="1">
        <v>34.559097290039063</v>
      </c>
      <c r="Q809" s="1">
        <v>35.075836181640625</v>
      </c>
      <c r="R809" s="1">
        <v>410.20855712890625</v>
      </c>
      <c r="S809" s="1">
        <v>414.88510131835938</v>
      </c>
      <c r="T809" s="1">
        <v>35.560134887695313</v>
      </c>
      <c r="U809" s="1">
        <v>35.316371917724609</v>
      </c>
      <c r="V809" s="1">
        <v>63.841854095458984</v>
      </c>
      <c r="W809" s="1">
        <v>63.41729736328125</v>
      </c>
      <c r="X809" s="1">
        <v>600.3685302734375</v>
      </c>
      <c r="Y809" s="1">
        <v>0.16932234168052673</v>
      </c>
      <c r="Z809" s="1">
        <v>0.17823405563831329</v>
      </c>
      <c r="AA809" s="1">
        <v>101.4312744140625</v>
      </c>
      <c r="AB809" s="1">
        <v>1.0856590270996094</v>
      </c>
      <c r="AC809" s="1">
        <v>-0.50414645671844482</v>
      </c>
      <c r="AD809" s="1">
        <v>2.5024233385920525E-2</v>
      </c>
      <c r="AE809" s="1">
        <v>1.2673369608819485E-2</v>
      </c>
      <c r="AF809" s="1">
        <v>1.5557530336081982E-2</v>
      </c>
      <c r="AG809" s="1">
        <v>1.3377595692873001E-2</v>
      </c>
      <c r="AH809" s="1">
        <v>0.66666668653488159</v>
      </c>
      <c r="AI809" s="1">
        <v>0</v>
      </c>
      <c r="AJ809" s="1">
        <v>2</v>
      </c>
      <c r="AK809" s="1">
        <v>0</v>
      </c>
      <c r="AL809" s="1">
        <v>1</v>
      </c>
      <c r="AM809" s="1">
        <v>0.18999999761581421</v>
      </c>
      <c r="AN809" s="1">
        <v>111115</v>
      </c>
      <c r="AO809">
        <f>X809*0.000001/(K809*0.0001)</f>
        <v>0.45934854192168512</v>
      </c>
      <c r="AP809">
        <f>(U809-T809)/(1000-U809)*AO809</f>
        <v>-1.1607138503338647E-4</v>
      </c>
      <c r="AQ809">
        <f>(P809+273.15)</f>
        <v>307.70909729003904</v>
      </c>
      <c r="AR809">
        <f>(O809+273.15)</f>
        <v>308.14966049194334</v>
      </c>
      <c r="AS809">
        <f>(Y809*AK809+Z809*AL809)*AM809</f>
        <v>3.3864470146336423E-2</v>
      </c>
      <c r="AT809">
        <f>((AS809+0.00000010773*(AR809^4-AQ809^4))-AP809*44100)/(L809*0.92*2*29.3+0.00000043092*AQ809^3)</f>
        <v>8.8850909359095606E-2</v>
      </c>
      <c r="AU809">
        <f>0.61365*EXP(17.502*J809/(240.97+J809))</f>
        <v>5.5391822729884366</v>
      </c>
      <c r="AV809">
        <f>AU809*1000/AA809</f>
        <v>54.610200896977787</v>
      </c>
      <c r="AW809">
        <f>(AV809-U809)</f>
        <v>19.293828979253178</v>
      </c>
      <c r="AX809">
        <f>IF(D809,P809,(O809+P809)/2)</f>
        <v>34.559097290039063</v>
      </c>
      <c r="AY809">
        <f>0.61365*EXP(17.502*AX809/(240.97+AX809))</f>
        <v>5.5119168545492006</v>
      </c>
      <c r="AZ809">
        <f>IF(AW809&lt;&gt;0,(1000-(AV809+U809)/2)/AW809*AP809,0)</f>
        <v>-5.7454865088538394E-3</v>
      </c>
      <c r="BA809">
        <f>U809*AA809/1000</f>
        <v>3.5821846112958156</v>
      </c>
      <c r="BB809">
        <f>(AY809-BA809)</f>
        <v>1.929732243253385</v>
      </c>
      <c r="BC809">
        <f>1/(1.6/F809+1.37/N809)</f>
        <v>-3.5901054243661769E-3</v>
      </c>
      <c r="BD809">
        <f>G809*AA809*0.001</f>
        <v>-17.644254071757828</v>
      </c>
      <c r="BE809">
        <f>G809/S809</f>
        <v>-0.41927945414965295</v>
      </c>
      <c r="BF809">
        <f>(1-AP809*AA809/AU809/F809)*100</f>
        <v>62.947531125683831</v>
      </c>
      <c r="BG809">
        <f>(S809-E809/(N809/1.35))</f>
        <v>415.67260411822861</v>
      </c>
      <c r="BH809">
        <f>E809*BF809/100/BG809</f>
        <v>-3.1801539009439811E-3</v>
      </c>
    </row>
    <row r="810" spans="1:60" x14ac:dyDescent="0.25">
      <c r="A810" s="1">
        <v>286</v>
      </c>
      <c r="B810" s="1" t="s">
        <v>872</v>
      </c>
      <c r="C810" s="1">
        <v>23320.499999787658</v>
      </c>
      <c r="D810" s="1">
        <v>1</v>
      </c>
      <c r="E810">
        <f>(R810-S810*(1000-T810)/(1000-U810))*AO810</f>
        <v>-2.1498043954229162</v>
      </c>
      <c r="F810">
        <f>IF(AZ810&lt;&gt;0,1/(1/AZ810-1/N810),0)</f>
        <v>-5.6386149820818266E-3</v>
      </c>
      <c r="G810">
        <f>((BC810-AP810/2)*S810-E810)/(BC810+AP810/2)</f>
        <v>-197.85165189081334</v>
      </c>
      <c r="H810">
        <f>AP810*1000</f>
        <v>-0.11404295204355452</v>
      </c>
      <c r="I810">
        <f>(AU810-BA810)</f>
        <v>1.9561465189396725</v>
      </c>
      <c r="J810">
        <f>(P810+AT810*D810)</f>
        <v>34.649468485073839</v>
      </c>
      <c r="K810" s="1">
        <v>13.069999694824219</v>
      </c>
      <c r="L810">
        <f>(K810*AI810+AJ810)</f>
        <v>2</v>
      </c>
      <c r="M810" s="1">
        <v>0.5</v>
      </c>
      <c r="N810">
        <f>L810*(M810+1)*(M810+1)/(M810*M810+1)</f>
        <v>3.6</v>
      </c>
      <c r="O810" s="1">
        <v>34.998561859130859</v>
      </c>
      <c r="P810" s="1">
        <v>34.561859130859375</v>
      </c>
      <c r="Q810" s="1">
        <v>35.082466125488281</v>
      </c>
      <c r="R810" s="1">
        <v>410.07708740234375</v>
      </c>
      <c r="S810" s="1">
        <v>414.86016845703125</v>
      </c>
      <c r="T810" s="1">
        <v>35.569011688232422</v>
      </c>
      <c r="U810" s="1">
        <v>35.329513549804688</v>
      </c>
      <c r="V810" s="1">
        <v>63.878170013427734</v>
      </c>
      <c r="W810" s="1">
        <v>63.44427490234375</v>
      </c>
      <c r="X810" s="1">
        <v>600.37261962890625</v>
      </c>
      <c r="Y810" s="1">
        <v>0.11209428310394287</v>
      </c>
      <c r="Z810" s="1">
        <v>0.11799398809671402</v>
      </c>
      <c r="AA810" s="1">
        <v>101.43087005615234</v>
      </c>
      <c r="AB810" s="1">
        <v>1.0856590270996094</v>
      </c>
      <c r="AC810" s="1">
        <v>-0.50414645671844482</v>
      </c>
      <c r="AD810" s="1">
        <v>2.5024233385920525E-2</v>
      </c>
      <c r="AE810" s="1">
        <v>1.2673369608819485E-2</v>
      </c>
      <c r="AF810" s="1">
        <v>1.5557530336081982E-2</v>
      </c>
      <c r="AG810" s="1">
        <v>1.3377595692873001E-2</v>
      </c>
      <c r="AH810" s="1">
        <v>1</v>
      </c>
      <c r="AI810" s="1">
        <v>0</v>
      </c>
      <c r="AJ810" s="1">
        <v>2</v>
      </c>
      <c r="AK810" s="1">
        <v>0</v>
      </c>
      <c r="AL810" s="1">
        <v>1</v>
      </c>
      <c r="AM810" s="1">
        <v>0.18999999761581421</v>
      </c>
      <c r="AN810" s="1">
        <v>111115</v>
      </c>
      <c r="AO810">
        <f>X810*0.000001/(K810*0.0001)</f>
        <v>0.45935167073236927</v>
      </c>
      <c r="AP810">
        <f>(U810-T810)/(1000-U810)*AO810</f>
        <v>-1.1404295204355452E-4</v>
      </c>
      <c r="AQ810">
        <f>(P810+273.15)</f>
        <v>307.71185913085935</v>
      </c>
      <c r="AR810">
        <f>(O810+273.15)</f>
        <v>308.14856185913084</v>
      </c>
      <c r="AS810">
        <f>(Y810*AK810+Z810*AL810)*AM810</f>
        <v>2.2418857457056074E-2</v>
      </c>
      <c r="AT810">
        <f>((AS810+0.00000010773*(AR810^4-AQ810^4))-AP810*44100)/(L810*0.92*2*29.3+0.00000043092*AQ810^3)</f>
        <v>8.7609354214464613E-2</v>
      </c>
      <c r="AU810">
        <f>0.61365*EXP(17.502*J810/(240.97+J810))</f>
        <v>5.5396498169569854</v>
      </c>
      <c r="AV810">
        <f>AU810*1000/AA810</f>
        <v>54.615028086520645</v>
      </c>
      <c r="AW810">
        <f>(AV810-U810)</f>
        <v>19.285514536715958</v>
      </c>
      <c r="AX810">
        <f>IF(D810,P810,(O810+P810)/2)</f>
        <v>34.561859130859375</v>
      </c>
      <c r="AY810">
        <f>0.61365*EXP(17.502*AX810/(240.97+AX810))</f>
        <v>5.5127626122962026</v>
      </c>
      <c r="AZ810">
        <f>IF(AW810&lt;&gt;0,(1000-(AV810+U810)/2)/AW810*AP810,0)</f>
        <v>-5.6474604974628565E-3</v>
      </c>
      <c r="BA810">
        <f>U810*AA810/1000</f>
        <v>3.5835032980173129</v>
      </c>
      <c r="BB810">
        <f>(AY810-BA810)</f>
        <v>1.9292593142788896</v>
      </c>
      <c r="BC810">
        <f>1/(1.6/F810+1.37/N810)</f>
        <v>-3.5288670293961702E-3</v>
      </c>
      <c r="BD810">
        <f>G810*AA810*0.001</f>
        <v>-20.068265193332177</v>
      </c>
      <c r="BE810">
        <f>G810/S810</f>
        <v>-0.47691166068478719</v>
      </c>
      <c r="BF810">
        <f>(1-AP810*AA810/AU810/F810)*100</f>
        <v>62.9674303454835</v>
      </c>
      <c r="BG810">
        <f>(S810-E810/(N810/1.35))</f>
        <v>415.66634510531486</v>
      </c>
      <c r="BH810">
        <f>E810*BF810/100/BG810</f>
        <v>-3.2566422593320482E-3</v>
      </c>
    </row>
    <row r="811" spans="1:60" x14ac:dyDescent="0.25">
      <c r="A811" s="1">
        <v>287</v>
      </c>
      <c r="B811" s="1" t="s">
        <v>873</v>
      </c>
      <c r="C811" s="1">
        <v>23325.999999664724</v>
      </c>
      <c r="D811" s="1">
        <v>1</v>
      </c>
      <c r="E811">
        <f>(R811-S811*(1000-T811)/(1000-U811))*AO811</f>
        <v>-2.1500952671913418</v>
      </c>
      <c r="F811">
        <f>IF(AZ811&lt;&gt;0,1/(1/AZ811-1/N811),0)</f>
        <v>-5.2018311849609897E-3</v>
      </c>
      <c r="G811">
        <f>((BC811-AP811/2)*S811-E811)/(BC811+AP811/2)</f>
        <v>-248.3539890392245</v>
      </c>
      <c r="H811">
        <f>AP811*1000</f>
        <v>-0.10505484774791601</v>
      </c>
      <c r="I811">
        <f>(AU811-BA811)</f>
        <v>1.9535126580268236</v>
      </c>
      <c r="J811">
        <f>(P811+AT811*D811)</f>
        <v>34.645691671043359</v>
      </c>
      <c r="K811" s="1">
        <v>13.069999694824219</v>
      </c>
      <c r="L811">
        <f>(K811*AI811+AJ811)</f>
        <v>2</v>
      </c>
      <c r="M811" s="1">
        <v>0.5</v>
      </c>
      <c r="N811">
        <f>L811*(M811+1)*(M811+1)/(M811*M811+1)</f>
        <v>3.6</v>
      </c>
      <c r="O811" s="1">
        <v>34.998928070068359</v>
      </c>
      <c r="P811" s="1">
        <v>34.561332702636719</v>
      </c>
      <c r="Q811" s="1">
        <v>35.082725524902344</v>
      </c>
      <c r="R811" s="1">
        <v>410.07382202148438</v>
      </c>
      <c r="S811" s="1">
        <v>414.84933471679688</v>
      </c>
      <c r="T811" s="1">
        <v>35.564727783203125</v>
      </c>
      <c r="U811" s="1">
        <v>35.344112396240234</v>
      </c>
      <c r="V811" s="1">
        <v>63.869007110595703</v>
      </c>
      <c r="W811" s="1">
        <v>63.468711853027344</v>
      </c>
      <c r="X811" s="1">
        <v>600.38287353515625</v>
      </c>
      <c r="Y811" s="1">
        <v>8.1412173807621002E-2</v>
      </c>
      <c r="Z811" s="1">
        <v>8.5697025060653687E-2</v>
      </c>
      <c r="AA811" s="1">
        <v>101.43063354492188</v>
      </c>
      <c r="AB811" s="1">
        <v>1.0856590270996094</v>
      </c>
      <c r="AC811" s="1">
        <v>-0.50414645671844482</v>
      </c>
      <c r="AD811" s="1">
        <v>2.5024233385920525E-2</v>
      </c>
      <c r="AE811" s="1">
        <v>1.2673369608819485E-2</v>
      </c>
      <c r="AF811" s="1">
        <v>1.5557530336081982E-2</v>
      </c>
      <c r="AG811" s="1">
        <v>1.3377595692873001E-2</v>
      </c>
      <c r="AH811" s="1">
        <v>1</v>
      </c>
      <c r="AI811" s="1">
        <v>0</v>
      </c>
      <c r="AJ811" s="1">
        <v>2</v>
      </c>
      <c r="AK811" s="1">
        <v>0</v>
      </c>
      <c r="AL811" s="1">
        <v>1</v>
      </c>
      <c r="AM811" s="1">
        <v>0.18999999761581421</v>
      </c>
      <c r="AN811" s="1">
        <v>111115</v>
      </c>
      <c r="AO811">
        <f>X811*0.000001/(K811*0.0001)</f>
        <v>0.45935951610841325</v>
      </c>
      <c r="AP811">
        <f>(U811-T811)/(1000-U811)*AO811</f>
        <v>-1.0505484774791602E-4</v>
      </c>
      <c r="AQ811">
        <f>(P811+273.15)</f>
        <v>307.7113327026367</v>
      </c>
      <c r="AR811">
        <f>(O811+273.15)</f>
        <v>308.14892807006834</v>
      </c>
      <c r="AS811">
        <f>(Y811*AK811+Z811*AL811)*AM811</f>
        <v>1.6282434557206571E-2</v>
      </c>
      <c r="AT811">
        <f>((AS811+0.00000010773*(AR811^4-AQ811^4))-AP811*44100)/(L811*0.92*2*29.3+0.00000043092*AQ811^3)</f>
        <v>8.4358968406640436E-2</v>
      </c>
      <c r="AU811">
        <f>0.61365*EXP(17.502*J811/(240.97+J811))</f>
        <v>5.5384883704603975</v>
      </c>
      <c r="AV811">
        <f>AU811*1000/AA811</f>
        <v>54.603704787148907</v>
      </c>
      <c r="AW811">
        <f>(AV811-U811)</f>
        <v>19.259592390908672</v>
      </c>
      <c r="AX811">
        <f>IF(D811,P811,(O811+P811)/2)</f>
        <v>34.561332702636719</v>
      </c>
      <c r="AY811">
        <f>0.61365*EXP(17.502*AX811/(240.97+AX811))</f>
        <v>5.5126013956258477</v>
      </c>
      <c r="AZ811">
        <f>IF(AW811&lt;&gt;0,(1000-(AV811+U811)/2)/AW811*AP811,0)</f>
        <v>-5.2093584636581838E-3</v>
      </c>
      <c r="BA811">
        <f>U811*AA811/1000</f>
        <v>3.5849757124335739</v>
      </c>
      <c r="BB811">
        <f>(AY811-BA811)</f>
        <v>1.9276256831922738</v>
      </c>
      <c r="BC811">
        <f>1/(1.6/F811+1.37/N811)</f>
        <v>-3.2551719230843016E-3</v>
      </c>
      <c r="BD811">
        <f>G811*AA811*0.001</f>
        <v>-25.190702451657128</v>
      </c>
      <c r="BE811">
        <f>G811/S811</f>
        <v>-0.59866069017265533</v>
      </c>
      <c r="BF811">
        <f>(1-AP811*AA811/AU811/F811)*100</f>
        <v>63.013968622528324</v>
      </c>
      <c r="BG811">
        <f>(S811-E811/(N811/1.35))</f>
        <v>415.65562044199362</v>
      </c>
      <c r="BH811">
        <f>E811*BF811/100/BG811</f>
        <v>-3.2595742494272244E-3</v>
      </c>
    </row>
    <row r="812" spans="1:60" x14ac:dyDescent="0.25">
      <c r="A812" s="1">
        <v>288</v>
      </c>
      <c r="B812" s="1" t="s">
        <v>874</v>
      </c>
      <c r="C812" s="1">
        <v>23330.999999552965</v>
      </c>
      <c r="D812" s="1">
        <v>1</v>
      </c>
      <c r="E812">
        <f>(R812-S812*(1000-T812)/(1000-U812))*AO812</f>
        <v>-2.1885170906263793</v>
      </c>
      <c r="F812">
        <f>IF(AZ812&lt;&gt;0,1/(1/AZ812-1/N812),0)</f>
        <v>-4.9349738428528332E-3</v>
      </c>
      <c r="G812">
        <f>((BC812-AP812/2)*S812-E812)/(BC812+AP812/2)</f>
        <v>-295.8200804539685</v>
      </c>
      <c r="H812">
        <f>AP812*1000</f>
        <v>-9.9556337594607192E-2</v>
      </c>
      <c r="I812">
        <f>(AU812-BA812)</f>
        <v>1.9515216759482628</v>
      </c>
      <c r="J812">
        <f>(P812+AT812*D812)</f>
        <v>34.641823058920238</v>
      </c>
      <c r="K812" s="1">
        <v>13.069999694824219</v>
      </c>
      <c r="L812">
        <f>(K812*AI812+AJ812)</f>
        <v>2</v>
      </c>
      <c r="M812" s="1">
        <v>0.5</v>
      </c>
      <c r="N812">
        <f>L812*(M812+1)*(M812+1)/(M812*M812+1)</f>
        <v>3.6</v>
      </c>
      <c r="O812" s="1">
        <v>34.998146057128906</v>
      </c>
      <c r="P812" s="1">
        <v>34.559371948242188</v>
      </c>
      <c r="Q812" s="1">
        <v>35.077003479003906</v>
      </c>
      <c r="R812" s="1">
        <v>409.9644775390625</v>
      </c>
      <c r="S812" s="1">
        <v>414.81869506835938</v>
      </c>
      <c r="T812" s="1">
        <v>35.56109619140625</v>
      </c>
      <c r="U812" s="1">
        <v>35.352027893066406</v>
      </c>
      <c r="V812" s="1">
        <v>63.866172790527344</v>
      </c>
      <c r="W812" s="1">
        <v>63.485794067382813</v>
      </c>
      <c r="X812" s="1">
        <v>600.3785400390625</v>
      </c>
      <c r="Y812" s="1">
        <v>7.1615278720855713E-2</v>
      </c>
      <c r="Z812" s="1">
        <v>7.5384505093097687E-2</v>
      </c>
      <c r="AA812" s="1">
        <v>101.43059539794922</v>
      </c>
      <c r="AB812" s="1">
        <v>1.0856590270996094</v>
      </c>
      <c r="AC812" s="1">
        <v>-0.50414645671844482</v>
      </c>
      <c r="AD812" s="1">
        <v>2.5024233385920525E-2</v>
      </c>
      <c r="AE812" s="1">
        <v>1.2673369608819485E-2</v>
      </c>
      <c r="AF812" s="1">
        <v>1.5557530336081982E-2</v>
      </c>
      <c r="AG812" s="1">
        <v>1.3377595692873001E-2</v>
      </c>
      <c r="AH812" s="1">
        <v>1</v>
      </c>
      <c r="AI812" s="1">
        <v>0</v>
      </c>
      <c r="AJ812" s="1">
        <v>2</v>
      </c>
      <c r="AK812" s="1">
        <v>0</v>
      </c>
      <c r="AL812" s="1">
        <v>1</v>
      </c>
      <c r="AM812" s="1">
        <v>0.18999999761581421</v>
      </c>
      <c r="AN812" s="1">
        <v>111115</v>
      </c>
      <c r="AO812">
        <f>X812*0.000001/(K812*0.0001)</f>
        <v>0.45935620050306131</v>
      </c>
      <c r="AP812">
        <f>(U812-T812)/(1000-U812)*AO812</f>
        <v>-9.9556337594607197E-5</v>
      </c>
      <c r="AQ812">
        <f>(P812+273.15)</f>
        <v>307.70937194824216</v>
      </c>
      <c r="AR812">
        <f>(O812+273.15)</f>
        <v>308.14814605712888</v>
      </c>
      <c r="AS812">
        <f>(Y812*AK812+Z812*AL812)*AM812</f>
        <v>1.4323055787957895E-2</v>
      </c>
      <c r="AT812">
        <f>((AS812+0.00000010773*(AR812^4-AQ812^4))-AP812*44100)/(L812*0.92*2*29.3+0.00000043092*AQ812^3)</f>
        <v>8.2451110678051387E-2</v>
      </c>
      <c r="AU812">
        <f>0.61365*EXP(17.502*J812/(240.97+J812))</f>
        <v>5.5372989136668966</v>
      </c>
      <c r="AV812">
        <f>AU812*1000/AA812</f>
        <v>54.591998518218823</v>
      </c>
      <c r="AW812">
        <f>(AV812-U812)</f>
        <v>19.239970625152417</v>
      </c>
      <c r="AX812">
        <f>IF(D812,P812,(O812+P812)/2)</f>
        <v>34.559371948242188</v>
      </c>
      <c r="AY812">
        <f>0.61365*EXP(17.502*AX812/(240.97+AX812))</f>
        <v>5.5120009580030347</v>
      </c>
      <c r="AZ812">
        <f>IF(AW812&lt;&gt;0,(1000-(AV812+U812)/2)/AW812*AP812,0)</f>
        <v>-4.9417481199945388E-3</v>
      </c>
      <c r="BA812">
        <f>U812*AA812/1000</f>
        <v>3.5857772377186339</v>
      </c>
      <c r="BB812">
        <f>(AY812-BA812)</f>
        <v>1.9262237202844008</v>
      </c>
      <c r="BC812">
        <f>1/(1.6/F812+1.37/N812)</f>
        <v>-3.0879832333077519E-3</v>
      </c>
      <c r="BD812">
        <f>G812*AA812*0.001</f>
        <v>-30.005206891115265</v>
      </c>
      <c r="BE812">
        <f>G812/S812</f>
        <v>-0.71313102319368538</v>
      </c>
      <c r="BF812">
        <f>(1-AP812*AA812/AU812/F812)*100</f>
        <v>63.046543822076615</v>
      </c>
      <c r="BG812">
        <f>(S812-E812/(N812/1.35))</f>
        <v>415.63938897734425</v>
      </c>
      <c r="BH812">
        <f>E812*BF812/100/BG812</f>
        <v>-3.319667055594209E-3</v>
      </c>
    </row>
    <row r="813" spans="1:60" x14ac:dyDescent="0.25">
      <c r="A813" s="1">
        <v>289</v>
      </c>
      <c r="B813" s="1" t="s">
        <v>875</v>
      </c>
      <c r="C813" s="1">
        <v>23335.999999441206</v>
      </c>
      <c r="D813" s="1">
        <v>1</v>
      </c>
      <c r="E813">
        <f>(R813-S813*(1000-T813)/(1000-U813))*AO813</f>
        <v>-2.2167265223655979</v>
      </c>
      <c r="F813">
        <f>IF(AZ813&lt;&gt;0,1/(1/AZ813-1/N813),0)</f>
        <v>-4.6606474167080287E-3</v>
      </c>
      <c r="G813">
        <f>((BC813-AP813/2)*S813-E813)/(BC813+AP813/2)</f>
        <v>-346.47246562429524</v>
      </c>
      <c r="H813">
        <f>AP813*1000</f>
        <v>-9.3894785403962677E-2</v>
      </c>
      <c r="I813">
        <f>(AU813-BA813)</f>
        <v>1.949033324122726</v>
      </c>
      <c r="J813">
        <f>(P813+AT813*D813)</f>
        <v>34.636455908462452</v>
      </c>
      <c r="K813" s="1">
        <v>13.069999694824219</v>
      </c>
      <c r="L813">
        <f>(K813*AI813+AJ813)</f>
        <v>2</v>
      </c>
      <c r="M813" s="1">
        <v>0.5</v>
      </c>
      <c r="N813">
        <f>L813*(M813+1)*(M813+1)/(M813*M813+1)</f>
        <v>3.6</v>
      </c>
      <c r="O813" s="1">
        <v>34.996288299560547</v>
      </c>
      <c r="P813" s="1">
        <v>34.555881500244141</v>
      </c>
      <c r="Q813" s="1">
        <v>35.072803497314453</v>
      </c>
      <c r="R813" s="1">
        <v>409.87530517578125</v>
      </c>
      <c r="S813" s="1">
        <v>414.78582763671875</v>
      </c>
      <c r="T813" s="1">
        <v>35.557491302490234</v>
      </c>
      <c r="U813" s="1">
        <v>35.360313415527344</v>
      </c>
      <c r="V813" s="1">
        <v>63.865440368652344</v>
      </c>
      <c r="W813" s="1">
        <v>63.506988525390625</v>
      </c>
      <c r="X813" s="1">
        <v>600.37689208984375</v>
      </c>
      <c r="Y813" s="1">
        <v>8.8246643543243408E-2</v>
      </c>
      <c r="Z813" s="1">
        <v>9.2891201376914978E-2</v>
      </c>
      <c r="AA813" s="1">
        <v>101.4305419921875</v>
      </c>
      <c r="AB813" s="1">
        <v>1.0856590270996094</v>
      </c>
      <c r="AC813" s="1">
        <v>-0.50414645671844482</v>
      </c>
      <c r="AD813" s="1">
        <v>2.5024233385920525E-2</v>
      </c>
      <c r="AE813" s="1">
        <v>1.2673369608819485E-2</v>
      </c>
      <c r="AF813" s="1">
        <v>1.5557530336081982E-2</v>
      </c>
      <c r="AG813" s="1">
        <v>1.3377595692873001E-2</v>
      </c>
      <c r="AH813" s="1">
        <v>1</v>
      </c>
      <c r="AI813" s="1">
        <v>0</v>
      </c>
      <c r="AJ813" s="1">
        <v>2</v>
      </c>
      <c r="AK813" s="1">
        <v>0</v>
      </c>
      <c r="AL813" s="1">
        <v>1</v>
      </c>
      <c r="AM813" s="1">
        <v>0.18999999761581421</v>
      </c>
      <c r="AN813" s="1">
        <v>111115</v>
      </c>
      <c r="AO813">
        <f>X813*0.000001/(K813*0.0001)</f>
        <v>0.45935493963905427</v>
      </c>
      <c r="AP813">
        <f>(U813-T813)/(1000-U813)*AO813</f>
        <v>-9.3894785403962684E-5</v>
      </c>
      <c r="AQ813">
        <f>(P813+273.15)</f>
        <v>307.70588150024412</v>
      </c>
      <c r="AR813">
        <f>(O813+273.15)</f>
        <v>308.14628829956052</v>
      </c>
      <c r="AS813">
        <f>(Y813*AK813+Z813*AL813)*AM813</f>
        <v>1.7649328040143963E-2</v>
      </c>
      <c r="AT813">
        <f>((AS813+0.00000010773*(AR813^4-AQ813^4))-AP813*44100)/(L813*0.92*2*29.3+0.00000043092*AQ813^3)</f>
        <v>8.0574408218309509E-2</v>
      </c>
      <c r="AU813">
        <f>0.61365*EXP(17.502*J813/(240.97+J813))</f>
        <v>5.5356490788732833</v>
      </c>
      <c r="AV813">
        <f>AU813*1000/AA813</f>
        <v>54.575761601467697</v>
      </c>
      <c r="AW813">
        <f>(AV813-U813)</f>
        <v>19.215448185940353</v>
      </c>
      <c r="AX813">
        <f>IF(D813,P813,(O813+P813)/2)</f>
        <v>34.555881500244141</v>
      </c>
      <c r="AY813">
        <f>0.61365*EXP(17.502*AX813/(240.97+AX813))</f>
        <v>5.5109322262708611</v>
      </c>
      <c r="AZ813">
        <f>IF(AW813&lt;&gt;0,(1000-(AV813+U813)/2)/AW813*AP813,0)</f>
        <v>-4.6666890256391192E-3</v>
      </c>
      <c r="BA813">
        <f>U813*AA813/1000</f>
        <v>3.5866157547505573</v>
      </c>
      <c r="BB813">
        <f>(AY813-BA813)</f>
        <v>1.9243164715203038</v>
      </c>
      <c r="BC813">
        <f>1/(1.6/F813+1.37/N813)</f>
        <v>-2.9161372378476475E-3</v>
      </c>
      <c r="BD813">
        <f>G813*AA813*0.001</f>
        <v>-35.142889973641815</v>
      </c>
      <c r="BE813">
        <f>G813/S813</f>
        <v>-0.83530449340170243</v>
      </c>
      <c r="BF813">
        <f>(1-AP813*AA813/AU813/F813)*100</f>
        <v>63.085633527571261</v>
      </c>
      <c r="BG813">
        <f>(S813-E813/(N813/1.35))</f>
        <v>415.61710008260587</v>
      </c>
      <c r="BH813">
        <f>E813*BF813/100/BG813</f>
        <v>-3.3647219277794156E-3</v>
      </c>
    </row>
    <row r="814" spans="1:60" x14ac:dyDescent="0.25">
      <c r="A814" s="1" t="s">
        <v>9</v>
      </c>
      <c r="B814" s="1" t="s">
        <v>876</v>
      </c>
    </row>
    <row r="815" spans="1:60" x14ac:dyDescent="0.25">
      <c r="A815" s="1" t="s">
        <v>9</v>
      </c>
      <c r="B815" s="1" t="s">
        <v>877</v>
      </c>
    </row>
    <row r="816" spans="1:60" x14ac:dyDescent="0.25">
      <c r="A816" s="1" t="s">
        <v>9</v>
      </c>
      <c r="B816" s="1" t="s">
        <v>878</v>
      </c>
    </row>
    <row r="817" spans="1:60" x14ac:dyDescent="0.25">
      <c r="A817" s="1" t="s">
        <v>9</v>
      </c>
      <c r="B817" s="1" t="s">
        <v>879</v>
      </c>
    </row>
    <row r="818" spans="1:60" x14ac:dyDescent="0.25">
      <c r="A818" s="1" t="s">
        <v>9</v>
      </c>
      <c r="B818" s="1" t="s">
        <v>880</v>
      </c>
    </row>
    <row r="819" spans="1:60" x14ac:dyDescent="0.25">
      <c r="A819" s="1" t="s">
        <v>9</v>
      </c>
      <c r="B819" s="1" t="s">
        <v>881</v>
      </c>
    </row>
    <row r="820" spans="1:60" x14ac:dyDescent="0.25">
      <c r="A820" s="1" t="s">
        <v>9</v>
      </c>
      <c r="B820" s="1" t="s">
        <v>882</v>
      </c>
    </row>
    <row r="821" spans="1:60" x14ac:dyDescent="0.25">
      <c r="A821" s="1" t="s">
        <v>9</v>
      </c>
      <c r="B821" s="1" t="s">
        <v>883</v>
      </c>
    </row>
    <row r="822" spans="1:60" x14ac:dyDescent="0.25">
      <c r="A822" s="1" t="s">
        <v>9</v>
      </c>
      <c r="B822" s="1" t="s">
        <v>884</v>
      </c>
    </row>
    <row r="823" spans="1:60" x14ac:dyDescent="0.25">
      <c r="A823" s="1">
        <v>290</v>
      </c>
      <c r="B823" s="1" t="s">
        <v>885</v>
      </c>
      <c r="C823" s="1">
        <v>23648.499999899417</v>
      </c>
      <c r="D823" s="1">
        <v>1</v>
      </c>
      <c r="E823">
        <f>(R823-S823*(1000-T823)/(1000-U823))*AO823</f>
        <v>-3.0422957447543513</v>
      </c>
      <c r="F823">
        <f>IF(AZ823&lt;&gt;0,1/(1/AZ823-1/N823),0)</f>
        <v>2.3034832835385616E-4</v>
      </c>
      <c r="G823">
        <f>((BC823-AP823/2)*S823-E823)/(BC823+AP823/2)</f>
        <v>21216.935926816921</v>
      </c>
      <c r="H823">
        <f>AP823*1000</f>
        <v>4.4266292795725158E-3</v>
      </c>
      <c r="I823">
        <f>(AU823-BA823)</f>
        <v>1.8620288102416982</v>
      </c>
      <c r="J823">
        <f>(P823+AT823*D823)</f>
        <v>34.429618240898627</v>
      </c>
      <c r="K823" s="1">
        <v>12.729999542236328</v>
      </c>
      <c r="L823">
        <f>(K823*AI823+AJ823)</f>
        <v>2</v>
      </c>
      <c r="M823" s="1">
        <v>0.5</v>
      </c>
      <c r="N823">
        <f>L823*(M823+1)*(M823+1)/(M823*M823+1)</f>
        <v>3.6</v>
      </c>
      <c r="O823" s="1">
        <v>35.010822296142578</v>
      </c>
      <c r="P823" s="1">
        <v>34.363498687744141</v>
      </c>
      <c r="Q823" s="1">
        <v>35.081298828125</v>
      </c>
      <c r="R823" s="1">
        <v>410.14340209960938</v>
      </c>
      <c r="S823" s="1">
        <v>416.59048461914063</v>
      </c>
      <c r="T823" s="1">
        <v>35.585762023925781</v>
      </c>
      <c r="U823" s="1">
        <v>35.594814300537109</v>
      </c>
      <c r="V823" s="1">
        <v>63.864250183105469</v>
      </c>
      <c r="W823" s="1">
        <v>63.878829956054688</v>
      </c>
      <c r="X823" s="1">
        <v>600.3482666015625</v>
      </c>
      <c r="Y823" s="1">
        <v>7.8569397330284119E-2</v>
      </c>
      <c r="Z823" s="1">
        <v>8.2704633474349976E-2</v>
      </c>
      <c r="AA823" s="1">
        <v>101.42949676513672</v>
      </c>
      <c r="AB823" s="1">
        <v>1.1233756542205811</v>
      </c>
      <c r="AC823" s="1">
        <v>-0.50473904609680176</v>
      </c>
      <c r="AD823" s="1">
        <v>1.2208719737827778E-2</v>
      </c>
      <c r="AE823" s="1">
        <v>6.4636459574103355E-3</v>
      </c>
      <c r="AF823" s="1">
        <v>3.0431296676397324E-2</v>
      </c>
      <c r="AG823" s="1">
        <v>7.6692653819918633E-3</v>
      </c>
      <c r="AH823" s="1">
        <v>0.66666668653488159</v>
      </c>
      <c r="AI823" s="1">
        <v>0</v>
      </c>
      <c r="AJ823" s="1">
        <v>2</v>
      </c>
      <c r="AK823" s="1">
        <v>0</v>
      </c>
      <c r="AL823" s="1">
        <v>1</v>
      </c>
      <c r="AM823" s="1">
        <v>0.18999999761581421</v>
      </c>
      <c r="AN823" s="1">
        <v>111115</v>
      </c>
      <c r="AO823">
        <f>X823*0.000001/(K823*0.0001)</f>
        <v>0.47160116904143806</v>
      </c>
      <c r="AP823">
        <f>(U823-T823)/(1000-U823)*AO823</f>
        <v>4.4266292795725156E-6</v>
      </c>
      <c r="AQ823">
        <f>(P823+273.15)</f>
        <v>307.51349868774412</v>
      </c>
      <c r="AR823">
        <f>(O823+273.15)</f>
        <v>308.16082229614256</v>
      </c>
      <c r="AS823">
        <f>(Y823*AK823+Z823*AL823)*AM823</f>
        <v>1.5713880162943283E-2</v>
      </c>
      <c r="AT823">
        <f>((AS823+0.00000010773*(AR823^4-AQ823^4))-AP823*44100)/(L823*0.92*2*29.3+0.00000043092*AQ823^3)</f>
        <v>6.6119553154485367E-2</v>
      </c>
      <c r="AU823">
        <f>0.61365*EXP(17.502*J823/(240.97+J823))</f>
        <v>5.4723929121936692</v>
      </c>
      <c r="AV823">
        <f>AU823*1000/AA823</f>
        <v>53.952677344591109</v>
      </c>
      <c r="AW823">
        <f>(AV823-U823)</f>
        <v>18.357863044054</v>
      </c>
      <c r="AX823">
        <f>IF(D823,P823,(O823+P823)/2)</f>
        <v>34.363498687744141</v>
      </c>
      <c r="AY823">
        <f>0.61365*EXP(17.502*AX823/(240.97+AX823))</f>
        <v>5.4523048924250253</v>
      </c>
      <c r="AZ823">
        <f>IF(AW823&lt;&gt;0,(1000-(AV823+U823)/2)/AW823*AP823,0)</f>
        <v>2.3033359031010851E-4</v>
      </c>
      <c r="BA823">
        <f>U823*AA823/1000</f>
        <v>3.610364101951971</v>
      </c>
      <c r="BB823">
        <f>(AY823-BA823)</f>
        <v>1.8419407904730543</v>
      </c>
      <c r="BC823">
        <f>1/(1.6/F823+1.37/N823)</f>
        <v>1.4395981799239415E-4</v>
      </c>
      <c r="BD823">
        <f>G823*AA823*0.001</f>
        <v>2152.0231339551901</v>
      </c>
      <c r="BE823">
        <f>G823/S823</f>
        <v>50.929958100733081</v>
      </c>
      <c r="BF823">
        <f>(1-AP823*AA823/AU823/F823)*100</f>
        <v>64.381544260124627</v>
      </c>
      <c r="BG823">
        <f>(S823-E823/(N823/1.35))</f>
        <v>417.7313455234235</v>
      </c>
      <c r="BH823">
        <f>E823*BF823/100/BG823</f>
        <v>-4.6888436848775616E-3</v>
      </c>
    </row>
    <row r="824" spans="1:60" x14ac:dyDescent="0.25">
      <c r="A824" s="1">
        <v>291</v>
      </c>
      <c r="B824" s="1" t="s">
        <v>886</v>
      </c>
      <c r="C824" s="1">
        <v>23653.499999787658</v>
      </c>
      <c r="D824" s="1">
        <v>1</v>
      </c>
      <c r="E824">
        <f>(R824-S824*(1000-T824)/(1000-U824))*AO824</f>
        <v>-3.1983625653571877</v>
      </c>
      <c r="F824">
        <f>IF(AZ824&lt;&gt;0,1/(1/AZ824-1/N824),0)</f>
        <v>4.3401579774580046E-4</v>
      </c>
      <c r="G824">
        <f>((BC824-AP824/2)*S824-E824)/(BC824+AP824/2)</f>
        <v>12017.579012034897</v>
      </c>
      <c r="H824">
        <f>AP824*1000</f>
        <v>8.3312813395623742E-3</v>
      </c>
      <c r="I824">
        <f>(AU824-BA824)</f>
        <v>1.8600736109694878</v>
      </c>
      <c r="J824">
        <f>(P824+AT824*D824)</f>
        <v>34.424800183133733</v>
      </c>
      <c r="K824" s="1">
        <v>12.729999542236328</v>
      </c>
      <c r="L824">
        <f>(K824*AI824+AJ824)</f>
        <v>2</v>
      </c>
      <c r="M824" s="1">
        <v>0.5</v>
      </c>
      <c r="N824">
        <f>L824*(M824+1)*(M824+1)/(M824*M824+1)</f>
        <v>3.6</v>
      </c>
      <c r="O824" s="1">
        <v>35.010459899902344</v>
      </c>
      <c r="P824" s="1">
        <v>34.359794616699219</v>
      </c>
      <c r="Q824" s="1">
        <v>35.089069366455078</v>
      </c>
      <c r="R824" s="1">
        <v>409.78463745117188</v>
      </c>
      <c r="S824" s="1">
        <v>416.5589599609375</v>
      </c>
      <c r="T824" s="1">
        <v>35.582695007324219</v>
      </c>
      <c r="U824" s="1">
        <v>35.5997314453125</v>
      </c>
      <c r="V824" s="1">
        <v>63.861015319824219</v>
      </c>
      <c r="W824" s="1">
        <v>63.889060974121094</v>
      </c>
      <c r="X824" s="1">
        <v>600.36962890625</v>
      </c>
      <c r="Y824" s="1">
        <v>5.9801619499921799E-2</v>
      </c>
      <c r="Z824" s="1">
        <v>6.2949076294898987E-2</v>
      </c>
      <c r="AA824" s="1">
        <v>101.42922973632813</v>
      </c>
      <c r="AB824" s="1">
        <v>1.1233756542205811</v>
      </c>
      <c r="AC824" s="1">
        <v>-0.50473904609680176</v>
      </c>
      <c r="AD824" s="1">
        <v>1.2208719737827778E-2</v>
      </c>
      <c r="AE824" s="1">
        <v>6.4636459574103355E-3</v>
      </c>
      <c r="AF824" s="1">
        <v>3.0431296676397324E-2</v>
      </c>
      <c r="AG824" s="1">
        <v>7.6692653819918633E-3</v>
      </c>
      <c r="AH824" s="1">
        <v>1</v>
      </c>
      <c r="AI824" s="1">
        <v>0</v>
      </c>
      <c r="AJ824" s="1">
        <v>2</v>
      </c>
      <c r="AK824" s="1">
        <v>0</v>
      </c>
      <c r="AL824" s="1">
        <v>1</v>
      </c>
      <c r="AM824" s="1">
        <v>0.18999999761581421</v>
      </c>
      <c r="AN824" s="1">
        <v>111115</v>
      </c>
      <c r="AO824">
        <f>X824*0.000001/(K824*0.0001)</f>
        <v>0.47161795011406626</v>
      </c>
      <c r="AP824">
        <f>(U824-T824)/(1000-U824)*AO824</f>
        <v>8.3312813395623735E-6</v>
      </c>
      <c r="AQ824">
        <f>(P824+273.15)</f>
        <v>307.5097946166992</v>
      </c>
      <c r="AR824">
        <f>(O824+273.15)</f>
        <v>308.16045989990232</v>
      </c>
      <c r="AS824">
        <f>(Y824*AK824+Z824*AL824)*AM824</f>
        <v>1.1960324345948514E-2</v>
      </c>
      <c r="AT824">
        <f>((AS824+0.00000010773*(AR824^4-AQ824^4))-AP824*44100)/(L824*0.92*2*29.3+0.00000043092*AQ824^3)</f>
        <v>6.5005566434514939E-2</v>
      </c>
      <c r="AU824">
        <f>0.61365*EXP(17.502*J824/(240.97+J824))</f>
        <v>5.4709269502876738</v>
      </c>
      <c r="AV824">
        <f>AU824*1000/AA824</f>
        <v>53.93836633197062</v>
      </c>
      <c r="AW824">
        <f>(AV824-U824)</f>
        <v>18.33863488665812</v>
      </c>
      <c r="AX824">
        <f>IF(D824,P824,(O824+P824)/2)</f>
        <v>34.359794616699219</v>
      </c>
      <c r="AY824">
        <f>0.61365*EXP(17.502*AX824/(240.97+AX824))</f>
        <v>5.4511814441354334</v>
      </c>
      <c r="AZ824">
        <f>IF(AW824&lt;&gt;0,(1000-(AV824+U824)/2)/AW824*AP824,0)</f>
        <v>4.3396347913313697E-4</v>
      </c>
      <c r="BA824">
        <f>U824*AA824/1000</f>
        <v>3.6108533393181861</v>
      </c>
      <c r="BB824">
        <f>(AY824-BA824)</f>
        <v>1.8403281048172473</v>
      </c>
      <c r="BC824">
        <f>1/(1.6/F824+1.37/N824)</f>
        <v>2.7123187447338707E-4</v>
      </c>
      <c r="BD824">
        <f>G824*AA824*0.001</f>
        <v>1218.933782486163</v>
      </c>
      <c r="BE824">
        <f>G824/S824</f>
        <v>28.84964714997809</v>
      </c>
      <c r="BF824">
        <f>(1-AP824*AA824/AU824/F824)*100</f>
        <v>64.411599100693138</v>
      </c>
      <c r="BG824">
        <f>(S824-E824/(N824/1.35))</f>
        <v>417.75834592294643</v>
      </c>
      <c r="BH824">
        <f>E824*BF824/100/BG824</f>
        <v>-4.9313592259494802E-3</v>
      </c>
    </row>
    <row r="825" spans="1:60" x14ac:dyDescent="0.25">
      <c r="A825" s="1">
        <v>292</v>
      </c>
      <c r="B825" s="1" t="s">
        <v>887</v>
      </c>
      <c r="C825" s="1">
        <v>23658.4999996759</v>
      </c>
      <c r="D825" s="1">
        <v>1</v>
      </c>
      <c r="E825">
        <f>(R825-S825*(1000-T825)/(1000-U825))*AO825</f>
        <v>-3.19549969936143</v>
      </c>
      <c r="F825">
        <f>IF(AZ825&lt;&gt;0,1/(1/AZ825-1/N825),0)</f>
        <v>6.3862783419799585E-4</v>
      </c>
      <c r="G825">
        <f>((BC825-AP825/2)*S825-E825)/(BC825+AP825/2)</f>
        <v>8290.0712578470593</v>
      </c>
      <c r="H825">
        <f>AP825*1000</f>
        <v>1.2247154336564295E-2</v>
      </c>
      <c r="I825">
        <f>(AU825-BA825)</f>
        <v>1.8583904989273448</v>
      </c>
      <c r="J825">
        <f>(P825+AT825*D825)</f>
        <v>34.420689975249701</v>
      </c>
      <c r="K825" s="1">
        <v>12.729999542236328</v>
      </c>
      <c r="L825">
        <f>(K825*AI825+AJ825)</f>
        <v>2</v>
      </c>
      <c r="M825" s="1">
        <v>0.5</v>
      </c>
      <c r="N825">
        <f>L825*(M825+1)*(M825+1)/(M825*M825+1)</f>
        <v>3.6</v>
      </c>
      <c r="O825" s="1">
        <v>35.010894775390625</v>
      </c>
      <c r="P825" s="1">
        <v>34.356739044189453</v>
      </c>
      <c r="Q825" s="1">
        <v>35.088340759277344</v>
      </c>
      <c r="R825" s="1">
        <v>409.77212524414063</v>
      </c>
      <c r="S825" s="1">
        <v>416.53683471679688</v>
      </c>
      <c r="T825" s="1">
        <v>35.579013824462891</v>
      </c>
      <c r="U825" s="1">
        <v>35.604057312011719</v>
      </c>
      <c r="V825" s="1">
        <v>63.853176116943359</v>
      </c>
      <c r="W825" s="1">
        <v>63.895069122314453</v>
      </c>
      <c r="X825" s="1">
        <v>600.37713623046875</v>
      </c>
      <c r="Y825" s="1">
        <v>6.9622442126274109E-2</v>
      </c>
      <c r="Z825" s="1">
        <v>7.3286786675453186E-2</v>
      </c>
      <c r="AA825" s="1">
        <v>101.42906188964844</v>
      </c>
      <c r="AB825" s="1">
        <v>1.1233756542205811</v>
      </c>
      <c r="AC825" s="1">
        <v>-0.50473904609680176</v>
      </c>
      <c r="AD825" s="1">
        <v>1.2208719737827778E-2</v>
      </c>
      <c r="AE825" s="1">
        <v>6.4636459574103355E-3</v>
      </c>
      <c r="AF825" s="1">
        <v>3.0431296676397324E-2</v>
      </c>
      <c r="AG825" s="1">
        <v>7.6692653819918633E-3</v>
      </c>
      <c r="AH825" s="1">
        <v>1</v>
      </c>
      <c r="AI825" s="1">
        <v>0</v>
      </c>
      <c r="AJ825" s="1">
        <v>2</v>
      </c>
      <c r="AK825" s="1">
        <v>0</v>
      </c>
      <c r="AL825" s="1">
        <v>1</v>
      </c>
      <c r="AM825" s="1">
        <v>0.18999999761581421</v>
      </c>
      <c r="AN825" s="1">
        <v>111115</v>
      </c>
      <c r="AO825">
        <f>X825*0.000001/(K825*0.0001)</f>
        <v>0.47162384746244707</v>
      </c>
      <c r="AP825">
        <f>(U825-T825)/(1000-U825)*AO825</f>
        <v>1.2247154336564296E-5</v>
      </c>
      <c r="AQ825">
        <f>(P825+273.15)</f>
        <v>307.50673904418943</v>
      </c>
      <c r="AR825">
        <f>(O825+273.15)</f>
        <v>308.1608947753906</v>
      </c>
      <c r="AS825">
        <f>(Y825*AK825+Z825*AL825)*AM825</f>
        <v>1.392448929360679E-2</v>
      </c>
      <c r="AT825">
        <f>((AS825+0.00000010773*(AR825^4-AQ825^4))-AP825*44100)/(L825*0.92*2*29.3+0.00000043092*AQ825^3)</f>
        <v>6.3950931060244715E-2</v>
      </c>
      <c r="AU825">
        <f>0.61365*EXP(17.502*J825/(240.97+J825))</f>
        <v>5.4696766315499712</v>
      </c>
      <c r="AV825">
        <f>AU825*1000/AA825</f>
        <v>53.926128563633995</v>
      </c>
      <c r="AW825">
        <f>(AV825-U825)</f>
        <v>18.322071251622276</v>
      </c>
      <c r="AX825">
        <f>IF(D825,P825,(O825+P825)/2)</f>
        <v>34.356739044189453</v>
      </c>
      <c r="AY825">
        <f>0.61365*EXP(17.502*AX825/(240.97+AX825))</f>
        <v>5.4502548375691537</v>
      </c>
      <c r="AZ825">
        <f>IF(AW825&lt;&gt;0,(1000-(AV825+U825)/2)/AW825*AP825,0)</f>
        <v>6.3851456387215434E-4</v>
      </c>
      <c r="BA825">
        <f>U825*AA825/1000</f>
        <v>3.6112861326226264</v>
      </c>
      <c r="BB825">
        <f>(AY825-BA825)</f>
        <v>1.8389687049465273</v>
      </c>
      <c r="BC825">
        <f>1/(1.6/F825+1.37/N825)</f>
        <v>3.9908177750538047E-4</v>
      </c>
      <c r="BD825">
        <f>G825*AA825*0.001</f>
        <v>840.85415068176508</v>
      </c>
      <c r="BE825">
        <f>G825/S825</f>
        <v>19.902372532031826</v>
      </c>
      <c r="BF825">
        <f>(1-AP825*AA825/AU825/F825)*100</f>
        <v>64.437842181701086</v>
      </c>
      <c r="BG825">
        <f>(S825-E825/(N825/1.35))</f>
        <v>417.73514710405743</v>
      </c>
      <c r="BH825">
        <f>E825*BF825/100/BG825</f>
        <v>-4.9292262512886618E-3</v>
      </c>
    </row>
    <row r="826" spans="1:60" x14ac:dyDescent="0.25">
      <c r="A826" s="1">
        <v>293</v>
      </c>
      <c r="B826" s="1" t="s">
        <v>888</v>
      </c>
      <c r="C826" s="1">
        <v>23663.999999552965</v>
      </c>
      <c r="D826" s="1">
        <v>1</v>
      </c>
      <c r="E826">
        <f>(R826-S826*(1000-T826)/(1000-U826))*AO826</f>
        <v>-3.1477801490388098</v>
      </c>
      <c r="F826">
        <f>IF(AZ826&lt;&gt;0,1/(1/AZ826-1/N826),0)</f>
        <v>7.8383230670978749E-4</v>
      </c>
      <c r="G826">
        <f>((BC826-AP826/2)*S826-E826)/(BC826+AP826/2)</f>
        <v>6733.4788516257786</v>
      </c>
      <c r="H826">
        <f>AP826*1000</f>
        <v>1.502449664123183E-2</v>
      </c>
      <c r="I826">
        <f>(AU826-BA826)</f>
        <v>1.8575665345155499</v>
      </c>
      <c r="J826">
        <f>(P826+AT826*D826)</f>
        <v>34.419120151239419</v>
      </c>
      <c r="K826" s="1">
        <v>12.729999542236328</v>
      </c>
      <c r="L826">
        <f>(K826*AI826+AJ826)</f>
        <v>2</v>
      </c>
      <c r="M826" s="1">
        <v>0.5</v>
      </c>
      <c r="N826">
        <f>L826*(M826+1)*(M826+1)/(M826*M826+1)</f>
        <v>3.6</v>
      </c>
      <c r="O826" s="1">
        <v>35.009891510009766</v>
      </c>
      <c r="P826" s="1">
        <v>34.356239318847656</v>
      </c>
      <c r="Q826" s="1">
        <v>35.075740814208984</v>
      </c>
      <c r="R826" s="1">
        <v>409.86566162109375</v>
      </c>
      <c r="S826" s="1">
        <v>416.52694702148438</v>
      </c>
      <c r="T826" s="1">
        <v>35.576736450195313</v>
      </c>
      <c r="U826" s="1">
        <v>35.607460021972656</v>
      </c>
      <c r="V826" s="1">
        <v>63.851036071777344</v>
      </c>
      <c r="W826" s="1">
        <v>63.903820037841797</v>
      </c>
      <c r="X826" s="1">
        <v>600.35821533203125</v>
      </c>
      <c r="Y826" s="1">
        <v>7.0001706480979919E-2</v>
      </c>
      <c r="Z826" s="1">
        <v>7.3686011135578156E-2</v>
      </c>
      <c r="AA826" s="1">
        <v>101.42910003662109</v>
      </c>
      <c r="AB826" s="1">
        <v>1.1233756542205811</v>
      </c>
      <c r="AC826" s="1">
        <v>-0.50473904609680176</v>
      </c>
      <c r="AD826" s="1">
        <v>1.2208719737827778E-2</v>
      </c>
      <c r="AE826" s="1">
        <v>6.4636459574103355E-3</v>
      </c>
      <c r="AF826" s="1">
        <v>3.0431296676397324E-2</v>
      </c>
      <c r="AG826" s="1">
        <v>7.6692653819918633E-3</v>
      </c>
      <c r="AH826" s="1">
        <v>1</v>
      </c>
      <c r="AI826" s="1">
        <v>0</v>
      </c>
      <c r="AJ826" s="1">
        <v>2</v>
      </c>
      <c r="AK826" s="1">
        <v>0</v>
      </c>
      <c r="AL826" s="1">
        <v>1</v>
      </c>
      <c r="AM826" s="1">
        <v>0.18999999761581421</v>
      </c>
      <c r="AN826" s="1">
        <v>111115</v>
      </c>
      <c r="AO826">
        <f>X826*0.000001/(K826*0.0001)</f>
        <v>0.47160898422669062</v>
      </c>
      <c r="AP826">
        <f>(U826-T826)/(1000-U826)*AO826</f>
        <v>1.5024496641231829E-5</v>
      </c>
      <c r="AQ826">
        <f>(P826+273.15)</f>
        <v>307.50623931884763</v>
      </c>
      <c r="AR826">
        <f>(O826+273.15)</f>
        <v>308.15989151000974</v>
      </c>
      <c r="AS826">
        <f>(Y826*AK826+Z826*AL826)*AM826</f>
        <v>1.4000341940078709E-2</v>
      </c>
      <c r="AT826">
        <f>((AS826+0.00000010773*(AR826^4-AQ826^4))-AP826*44100)/(L826*0.92*2*29.3+0.00000043092*AQ826^3)</f>
        <v>6.2880832391761107E-2</v>
      </c>
      <c r="AU826">
        <f>0.61365*EXP(17.502*J826/(240.97+J826))</f>
        <v>5.4691991591342006</v>
      </c>
      <c r="AV826">
        <f>AU826*1000/AA826</f>
        <v>53.921400832300982</v>
      </c>
      <c r="AW826">
        <f>(AV826-U826)</f>
        <v>18.313940810328326</v>
      </c>
      <c r="AX826">
        <f>IF(D826,P826,(O826+P826)/2)</f>
        <v>34.356239318847656</v>
      </c>
      <c r="AY826">
        <f>0.61365*EXP(17.502*AX826/(240.97+AX826))</f>
        <v>5.450103308202209</v>
      </c>
      <c r="AZ826">
        <f>IF(AW826&lt;&gt;0,(1000-(AV826+U826)/2)/AW826*AP826,0)</f>
        <v>7.8366167911489274E-4</v>
      </c>
      <c r="BA826">
        <f>U826*AA826/1000</f>
        <v>3.6116326246186508</v>
      </c>
      <c r="BB826">
        <f>(AY826-BA826)</f>
        <v>1.8384706835835583</v>
      </c>
      <c r="BC826">
        <f>1/(1.6/F826+1.37/N826)</f>
        <v>4.8980387641234485E-4</v>
      </c>
      <c r="BD826">
        <f>G826*AA826*0.001</f>
        <v>682.97070003602369</v>
      </c>
      <c r="BE826">
        <f>G826/S826</f>
        <v>16.165770065480224</v>
      </c>
      <c r="BF826">
        <f>(1-AP826*AA826/AU826/F826)*100</f>
        <v>64.451964506173397</v>
      </c>
      <c r="BG826">
        <f>(S826-E826/(N826/1.35))</f>
        <v>417.70736457737394</v>
      </c>
      <c r="BH826">
        <f>E826*BF826/100/BG826</f>
        <v>-4.8570035303149659E-3</v>
      </c>
    </row>
    <row r="827" spans="1:60" x14ac:dyDescent="0.25">
      <c r="A827" s="1">
        <v>294</v>
      </c>
      <c r="B827" s="1" t="s">
        <v>889</v>
      </c>
      <c r="C827" s="1">
        <v>23669.499999430031</v>
      </c>
      <c r="D827" s="1">
        <v>1</v>
      </c>
      <c r="E827">
        <f>(R827-S827*(1000-T827)/(1000-U827))*AO827</f>
        <v>-3.1278436863213446</v>
      </c>
      <c r="F827">
        <f>IF(AZ827&lt;&gt;0,1/(1/AZ827-1/N827),0)</f>
        <v>9.0850420844668719E-4</v>
      </c>
      <c r="G827">
        <f>((BC827-AP827/2)*S827-E827)/(BC827+AP827/2)</f>
        <v>5830.5490949479445</v>
      </c>
      <c r="H827">
        <f>AP827*1000</f>
        <v>1.7393543259579567E-2</v>
      </c>
      <c r="I827">
        <f>(AU827-BA827)</f>
        <v>1.8554444555425698</v>
      </c>
      <c r="J827">
        <f>(P827+AT827*D827)</f>
        <v>34.412878760822906</v>
      </c>
      <c r="K827" s="1">
        <v>12.729999542236328</v>
      </c>
      <c r="L827">
        <f>(K827*AI827+AJ827)</f>
        <v>2</v>
      </c>
      <c r="M827" s="1">
        <v>0.5</v>
      </c>
      <c r="N827">
        <f>L827*(M827+1)*(M827+1)/(M827*M827+1)</f>
        <v>3.6</v>
      </c>
      <c r="O827" s="1">
        <v>35.006141662597656</v>
      </c>
      <c r="P827" s="1">
        <v>34.350643157958984</v>
      </c>
      <c r="Q827" s="1">
        <v>35.06976318359375</v>
      </c>
      <c r="R827" s="1">
        <v>409.88360595703125</v>
      </c>
      <c r="S827" s="1">
        <v>416.50057983398438</v>
      </c>
      <c r="T827" s="1">
        <v>35.574066162109375</v>
      </c>
      <c r="U827" s="1">
        <v>35.609634399414063</v>
      </c>
      <c r="V827" s="1">
        <v>63.858314514160156</v>
      </c>
      <c r="W827" s="1">
        <v>63.920654296875</v>
      </c>
      <c r="X827" s="1">
        <v>600.3533935546875</v>
      </c>
      <c r="Y827" s="1">
        <v>8.9716248214244843E-2</v>
      </c>
      <c r="Z827" s="1">
        <v>9.4438157975673676E-2</v>
      </c>
      <c r="AA827" s="1">
        <v>101.42919921875</v>
      </c>
      <c r="AB827" s="1">
        <v>1.1233756542205811</v>
      </c>
      <c r="AC827" s="1">
        <v>-0.50473904609680176</v>
      </c>
      <c r="AD827" s="1">
        <v>1.2208719737827778E-2</v>
      </c>
      <c r="AE827" s="1">
        <v>6.4636459574103355E-3</v>
      </c>
      <c r="AF827" s="1">
        <v>3.0431296676397324E-2</v>
      </c>
      <c r="AG827" s="1">
        <v>7.6692653819918633E-3</v>
      </c>
      <c r="AH827" s="1">
        <v>1</v>
      </c>
      <c r="AI827" s="1">
        <v>0</v>
      </c>
      <c r="AJ827" s="1">
        <v>2</v>
      </c>
      <c r="AK827" s="1">
        <v>0</v>
      </c>
      <c r="AL827" s="1">
        <v>1</v>
      </c>
      <c r="AM827" s="1">
        <v>0.18999999761581421</v>
      </c>
      <c r="AN827" s="1">
        <v>111115</v>
      </c>
      <c r="AO827">
        <f>X827*0.000001/(K827*0.0001)</f>
        <v>0.47160519649886889</v>
      </c>
      <c r="AP827">
        <f>(U827-T827)/(1000-U827)*AO827</f>
        <v>1.7393543259579569E-5</v>
      </c>
      <c r="AQ827">
        <f>(P827+273.15)</f>
        <v>307.50064315795896</v>
      </c>
      <c r="AR827">
        <f>(O827+273.15)</f>
        <v>308.15614166259763</v>
      </c>
      <c r="AS827">
        <f>(Y827*AK827+Z827*AL827)*AM827</f>
        <v>1.7943249790219884E-2</v>
      </c>
      <c r="AT827">
        <f>((AS827+0.00000010773*(AR827^4-AQ827^4))-AP827*44100)/(L827*0.92*2*29.3+0.00000043092*AQ827^3)</f>
        <v>6.223560286391952E-2</v>
      </c>
      <c r="AU827">
        <f>0.61365*EXP(17.502*J827/(240.97+J827))</f>
        <v>5.4673011571475918</v>
      </c>
      <c r="AV827">
        <f>AU827*1000/AA827</f>
        <v>53.902635525657558</v>
      </c>
      <c r="AW827">
        <f>(AV827-U827)</f>
        <v>18.293001126243496</v>
      </c>
      <c r="AX827">
        <f>IF(D827,P827,(O827+P827)/2)</f>
        <v>34.350643157958984</v>
      </c>
      <c r="AY827">
        <f>0.61365*EXP(17.502*AX827/(240.97+AX827))</f>
        <v>5.4484066607960946</v>
      </c>
      <c r="AZ827">
        <f>IF(AW827&lt;&gt;0,(1000-(AV827+U827)/2)/AW827*AP827,0)</f>
        <v>9.0827499409819692E-4</v>
      </c>
      <c r="BA827">
        <f>U827*AA827/1000</f>
        <v>3.611856701605022</v>
      </c>
      <c r="BB827">
        <f>(AY827-BA827)</f>
        <v>1.8365499591910726</v>
      </c>
      <c r="BC827">
        <f>1/(1.6/F827+1.37/N827)</f>
        <v>5.6769246033901101E-4</v>
      </c>
      <c r="BD827">
        <f>G827*AA827*0.001</f>
        <v>591.38792570617761</v>
      </c>
      <c r="BE827">
        <f>G827/S827</f>
        <v>13.998897906149327</v>
      </c>
      <c r="BF827">
        <f>(1-AP827*AA827/AU827/F827)*100</f>
        <v>64.481786123129709</v>
      </c>
      <c r="BG827">
        <f>(S827-E827/(N827/1.35))</f>
        <v>417.67352121635486</v>
      </c>
      <c r="BH827">
        <f>E827*BF827/100/BG827</f>
        <v>-4.828866024846226E-3</v>
      </c>
    </row>
    <row r="828" spans="1:60" x14ac:dyDescent="0.25">
      <c r="A828" s="1" t="s">
        <v>9</v>
      </c>
      <c r="B828" s="1" t="s">
        <v>890</v>
      </c>
    </row>
    <row r="829" spans="1:60" x14ac:dyDescent="0.25">
      <c r="A829" s="1" t="s">
        <v>9</v>
      </c>
      <c r="B829" s="1" t="s">
        <v>891</v>
      </c>
    </row>
    <row r="830" spans="1:60" x14ac:dyDescent="0.25">
      <c r="A830" s="1" t="s">
        <v>9</v>
      </c>
      <c r="B830" s="1" t="s">
        <v>892</v>
      </c>
    </row>
    <row r="831" spans="1:60" x14ac:dyDescent="0.25">
      <c r="A831" s="1" t="s">
        <v>9</v>
      </c>
      <c r="B831" s="1" t="s">
        <v>893</v>
      </c>
    </row>
    <row r="832" spans="1:60" x14ac:dyDescent="0.25">
      <c r="A832" s="1" t="s">
        <v>9</v>
      </c>
      <c r="B832" s="1" t="s">
        <v>894</v>
      </c>
    </row>
    <row r="833" spans="1:60" x14ac:dyDescent="0.25">
      <c r="A833" s="1" t="s">
        <v>9</v>
      </c>
      <c r="B833" s="1" t="s">
        <v>895</v>
      </c>
    </row>
    <row r="834" spans="1:60" x14ac:dyDescent="0.25">
      <c r="A834" s="1" t="s">
        <v>9</v>
      </c>
      <c r="B834" s="1" t="s">
        <v>896</v>
      </c>
    </row>
    <row r="835" spans="1:60" x14ac:dyDescent="0.25">
      <c r="A835" s="1" t="s">
        <v>9</v>
      </c>
      <c r="B835" s="1" t="s">
        <v>897</v>
      </c>
    </row>
    <row r="836" spans="1:60" x14ac:dyDescent="0.25">
      <c r="A836" s="1" t="s">
        <v>9</v>
      </c>
      <c r="B836" s="1" t="s">
        <v>898</v>
      </c>
    </row>
    <row r="837" spans="1:60" x14ac:dyDescent="0.25">
      <c r="A837" s="1">
        <v>295</v>
      </c>
      <c r="B837" s="1" t="s">
        <v>899</v>
      </c>
      <c r="C837" s="1">
        <v>23920.499999899417</v>
      </c>
      <c r="D837" s="1">
        <v>1</v>
      </c>
      <c r="E837">
        <f>(R837-S837*(1000-T837)/(1000-U837))*AO837</f>
        <v>-2.5977438402078414</v>
      </c>
      <c r="F837">
        <f>IF(AZ837&lt;&gt;0,1/(1/AZ837-1/N837),0)</f>
        <v>-1.0074308244412715E-2</v>
      </c>
      <c r="G837">
        <f>((BC837-AP837/2)*S837-E837)/(BC837+AP837/2)</f>
        <v>-4.4296451158651378</v>
      </c>
      <c r="H837">
        <f>AP837*1000</f>
        <v>-0.1971510130727101</v>
      </c>
      <c r="I837">
        <f>(AU837-BA837)</f>
        <v>1.8910823520758582</v>
      </c>
      <c r="J837">
        <f>(P837+AT837*D837)</f>
        <v>34.42093854994566</v>
      </c>
      <c r="K837" s="1">
        <v>7.5500001907348633</v>
      </c>
      <c r="L837">
        <f>(K837*AI837+AJ837)</f>
        <v>2</v>
      </c>
      <c r="M837" s="1">
        <v>0.5</v>
      </c>
      <c r="N837">
        <f>L837*(M837+1)*(M837+1)/(M837*M837+1)</f>
        <v>3.6</v>
      </c>
      <c r="O837" s="1">
        <v>34.982448577880859</v>
      </c>
      <c r="P837" s="1">
        <v>34.274623870849609</v>
      </c>
      <c r="Q837" s="1">
        <v>35.077861785888672</v>
      </c>
      <c r="R837" s="1">
        <v>410.17538452148438</v>
      </c>
      <c r="S837" s="1">
        <v>413.544677734375</v>
      </c>
      <c r="T837" s="1">
        <v>35.521808624267578</v>
      </c>
      <c r="U837" s="1">
        <v>35.282630920410156</v>
      </c>
      <c r="V837" s="1">
        <v>63.833133697509766</v>
      </c>
      <c r="W837" s="1">
        <v>63.415107727050781</v>
      </c>
      <c r="X837" s="1">
        <v>600.37884521484375</v>
      </c>
      <c r="Y837" s="1">
        <v>0.10490545630455017</v>
      </c>
      <c r="Z837" s="1">
        <v>0.11042679101228714</v>
      </c>
      <c r="AA837" s="1">
        <v>101.42865753173828</v>
      </c>
      <c r="AB837" s="1">
        <v>1.039334774017334</v>
      </c>
      <c r="AC837" s="1">
        <v>-0.51313459873199463</v>
      </c>
      <c r="AD837" s="1">
        <v>1.9070181995630264E-2</v>
      </c>
      <c r="AE837" s="1">
        <v>1.5200298279523849E-2</v>
      </c>
      <c r="AF837" s="1">
        <v>1.689915731549263E-2</v>
      </c>
      <c r="AG837" s="1">
        <v>1.5423874370753765E-2</v>
      </c>
      <c r="AH837" s="1">
        <v>0.66666668653488159</v>
      </c>
      <c r="AI837" s="1">
        <v>0</v>
      </c>
      <c r="AJ837" s="1">
        <v>2</v>
      </c>
      <c r="AK837" s="1">
        <v>0</v>
      </c>
      <c r="AL837" s="1">
        <v>1</v>
      </c>
      <c r="AM837" s="1">
        <v>0.18999999761581421</v>
      </c>
      <c r="AN837" s="1">
        <v>111115</v>
      </c>
      <c r="AO837">
        <f>X837*0.000001/(K837*0.0001)</f>
        <v>0.79520374840733221</v>
      </c>
      <c r="AP837">
        <f>(U837-T837)/(1000-U837)*AO837</f>
        <v>-1.9715101307271011E-4</v>
      </c>
      <c r="AQ837">
        <f>(P837+273.15)</f>
        <v>307.42462387084959</v>
      </c>
      <c r="AR837">
        <f>(O837+273.15)</f>
        <v>308.13244857788084</v>
      </c>
      <c r="AS837">
        <f>(Y837*AK837+Z837*AL837)*AM837</f>
        <v>2.0981090029056571E-2</v>
      </c>
      <c r="AT837">
        <f>((AS837+0.00000010773*(AR837^4-AQ837^4))-AP837*44100)/(L837*0.92*2*29.3+0.00000043092*AQ837^3)</f>
        <v>0.14631467909605045</v>
      </c>
      <c r="AU837">
        <f>0.61365*EXP(17.502*J837/(240.97+J837))</f>
        <v>5.4697522405208598</v>
      </c>
      <c r="AV837">
        <f>AU837*1000/AA837</f>
        <v>53.92708898675216</v>
      </c>
      <c r="AW837">
        <f>(AV837-U837)</f>
        <v>18.644458066342004</v>
      </c>
      <c r="AX837">
        <f>IF(D837,P837,(O837+P837)/2)</f>
        <v>34.274623870849609</v>
      </c>
      <c r="AY837">
        <f>0.61365*EXP(17.502*AX837/(240.97+AX837))</f>
        <v>5.4254045350198181</v>
      </c>
      <c r="AZ837">
        <f>IF(AW837&lt;&gt;0,(1000-(AV837+U837)/2)/AW837*AP837,0)</f>
        <v>-1.0102579494382183E-2</v>
      </c>
      <c r="BA837">
        <f>U837*AA837/1000</f>
        <v>3.5786698884450017</v>
      </c>
      <c r="BB837">
        <f>(AY837-BA837)</f>
        <v>1.8467346465748165</v>
      </c>
      <c r="BC837">
        <f>1/(1.6/F837+1.37/N837)</f>
        <v>-6.3115660880562457E-3</v>
      </c>
      <c r="BD837">
        <f>G837*AA837*0.001</f>
        <v>-0.44929295744422221</v>
      </c>
      <c r="BE837">
        <f>G837/S837</f>
        <v>-1.071140641957519E-2</v>
      </c>
      <c r="BF837">
        <f>(1-AP837*AA837/AU837/F837)*100</f>
        <v>63.710849592587124</v>
      </c>
      <c r="BG837">
        <f>(S837-E837/(N837/1.35))</f>
        <v>414.51883167445294</v>
      </c>
      <c r="BH837">
        <f>E837*BF837/100/BG837</f>
        <v>-3.9926887378070259E-3</v>
      </c>
    </row>
    <row r="838" spans="1:60" x14ac:dyDescent="0.25">
      <c r="A838" s="1">
        <v>296</v>
      </c>
      <c r="B838" s="1" t="s">
        <v>900</v>
      </c>
      <c r="C838" s="1">
        <v>23925.999999776483</v>
      </c>
      <c r="D838" s="1">
        <v>1</v>
      </c>
      <c r="E838">
        <f>(R838-S838*(1000-T838)/(1000-U838))*AO838</f>
        <v>-2.686156027182574</v>
      </c>
      <c r="F838">
        <f>IF(AZ838&lt;&gt;0,1/(1/AZ838-1/N838),0)</f>
        <v>-9.3080453956865487E-3</v>
      </c>
      <c r="G838">
        <f>((BC838-AP838/2)*S838-E838)/(BC838+AP838/2)</f>
        <v>-52.808274486767537</v>
      </c>
      <c r="H838">
        <f>AP838*1000</f>
        <v>-0.18163293776285894</v>
      </c>
      <c r="I838">
        <f>(AU838-BA838)</f>
        <v>1.8860512815954866</v>
      </c>
      <c r="J838">
        <f>(P838+AT838*D838)</f>
        <v>34.413109257667749</v>
      </c>
      <c r="K838" s="1">
        <v>7.5500001907348633</v>
      </c>
      <c r="L838">
        <f>(K838*AI838+AJ838)</f>
        <v>2</v>
      </c>
      <c r="M838" s="1">
        <v>0.5</v>
      </c>
      <c r="N838">
        <f>L838*(M838+1)*(M838+1)/(M838*M838+1)</f>
        <v>3.6</v>
      </c>
      <c r="O838" s="1">
        <v>34.981098175048828</v>
      </c>
      <c r="P838" s="1">
        <v>34.272418975830078</v>
      </c>
      <c r="Q838" s="1">
        <v>35.083633422851563</v>
      </c>
      <c r="R838" s="1">
        <v>410.05056762695313</v>
      </c>
      <c r="S838" s="1">
        <v>413.52301025390625</v>
      </c>
      <c r="T838" s="1">
        <v>35.529212951660156</v>
      </c>
      <c r="U838" s="1">
        <v>35.308864593505859</v>
      </c>
      <c r="V838" s="1">
        <v>63.866062164306641</v>
      </c>
      <c r="W838" s="1">
        <v>63.465717315673828</v>
      </c>
      <c r="X838" s="1">
        <v>600.3714599609375</v>
      </c>
      <c r="Y838" s="1">
        <v>8.9226491749286652E-2</v>
      </c>
      <c r="Z838" s="1">
        <v>9.3922622501850128E-2</v>
      </c>
      <c r="AA838" s="1">
        <v>101.42835235595703</v>
      </c>
      <c r="AB838" s="1">
        <v>1.039334774017334</v>
      </c>
      <c r="AC838" s="1">
        <v>-0.51313459873199463</v>
      </c>
      <c r="AD838" s="1">
        <v>1.9070181995630264E-2</v>
      </c>
      <c r="AE838" s="1">
        <v>1.5200298279523849E-2</v>
      </c>
      <c r="AF838" s="1">
        <v>1.689915731549263E-2</v>
      </c>
      <c r="AG838" s="1">
        <v>1.5423874370753765E-2</v>
      </c>
      <c r="AH838" s="1">
        <v>1</v>
      </c>
      <c r="AI838" s="1">
        <v>0</v>
      </c>
      <c r="AJ838" s="1">
        <v>2</v>
      </c>
      <c r="AK838" s="1">
        <v>0</v>
      </c>
      <c r="AL838" s="1">
        <v>1</v>
      </c>
      <c r="AM838" s="1">
        <v>0.18999999761581421</v>
      </c>
      <c r="AN838" s="1">
        <v>111115</v>
      </c>
      <c r="AO838">
        <f>X838*0.000001/(K838*0.0001)</f>
        <v>0.79519396661432595</v>
      </c>
      <c r="AP838">
        <f>(U838-T838)/(1000-U838)*AO838</f>
        <v>-1.8163293776285894E-4</v>
      </c>
      <c r="AQ838">
        <f>(P838+273.15)</f>
        <v>307.42241897583006</v>
      </c>
      <c r="AR838">
        <f>(O838+273.15)</f>
        <v>308.13109817504881</v>
      </c>
      <c r="AS838">
        <f>(Y838*AK838+Z838*AL838)*AM838</f>
        <v>1.7845298051422542E-2</v>
      </c>
      <c r="AT838">
        <f>((AS838+0.00000010773*(AR838^4-AQ838^4))-AP838*44100)/(L838*0.92*2*29.3+0.00000043092*AQ838^3)</f>
        <v>0.1406902818376739</v>
      </c>
      <c r="AU838">
        <f>0.61365*EXP(17.502*J838/(240.97+J838))</f>
        <v>5.4673712408743746</v>
      </c>
      <c r="AV838">
        <f>AU838*1000/AA838</f>
        <v>53.903776546492118</v>
      </c>
      <c r="AW838">
        <f>(AV838-U838)</f>
        <v>18.594911952986259</v>
      </c>
      <c r="AX838">
        <f>IF(D838,P838,(O838+P838)/2)</f>
        <v>34.272418975830078</v>
      </c>
      <c r="AY838">
        <f>0.61365*EXP(17.502*AX838/(240.97+AX838))</f>
        <v>5.4247386337620478</v>
      </c>
      <c r="AZ838">
        <f>IF(AW838&lt;&gt;0,(1000-(AV838+U838)/2)/AW838*AP838,0)</f>
        <v>-9.3321743686487265E-3</v>
      </c>
      <c r="BA838">
        <f>U838*AA838/1000</f>
        <v>3.581319959278888</v>
      </c>
      <c r="BB838">
        <f>(AY838-BA838)</f>
        <v>1.8434186744831598</v>
      </c>
      <c r="BC838">
        <f>1/(1.6/F838+1.37/N838)</f>
        <v>-5.830436332982524E-3</v>
      </c>
      <c r="BD838">
        <f>G838*AA838*0.001</f>
        <v>-5.3562562719539537</v>
      </c>
      <c r="BE838">
        <f>G838/S838</f>
        <v>-0.12770335187476717</v>
      </c>
      <c r="BF838">
        <f>(1-AP838*AA838/AU838/F838)*100</f>
        <v>63.79930392248945</v>
      </c>
      <c r="BG838">
        <f>(S838-E838/(N838/1.35))</f>
        <v>414.53031876409972</v>
      </c>
      <c r="BH838">
        <f>E838*BF838/100/BG838</f>
        <v>-4.1341942194335277E-3</v>
      </c>
    </row>
    <row r="839" spans="1:60" x14ac:dyDescent="0.25">
      <c r="A839" s="1">
        <v>297</v>
      </c>
      <c r="B839" s="1" t="s">
        <v>901</v>
      </c>
      <c r="C839" s="1">
        <v>23930.999999664724</v>
      </c>
      <c r="D839" s="1">
        <v>1</v>
      </c>
      <c r="E839">
        <f>(R839-S839*(1000-T839)/(1000-U839))*AO839</f>
        <v>-2.6809500650204221</v>
      </c>
      <c r="F839">
        <f>IF(AZ839&lt;&gt;0,1/(1/AZ839-1/N839),0)</f>
        <v>-8.5083049232189869E-3</v>
      </c>
      <c r="G839">
        <f>((BC839-AP839/2)*S839-E839)/(BC839+AP839/2)</f>
        <v>-94.574863532711689</v>
      </c>
      <c r="H839">
        <f>AP839*1000</f>
        <v>-0.16570718384926722</v>
      </c>
      <c r="I839">
        <f>(AU839-BA839)</f>
        <v>1.8828403270037439</v>
      </c>
      <c r="J839">
        <f>(P839+AT839*D839)</f>
        <v>34.407321748692951</v>
      </c>
      <c r="K839" s="1">
        <v>7.5500001907348633</v>
      </c>
      <c r="L839">
        <f>(K839*AI839+AJ839)</f>
        <v>2</v>
      </c>
      <c r="M839" s="1">
        <v>0.5</v>
      </c>
      <c r="N839">
        <f>L839*(M839+1)*(M839+1)/(M839*M839+1)</f>
        <v>3.6</v>
      </c>
      <c r="O839" s="1">
        <v>34.98138427734375</v>
      </c>
      <c r="P839" s="1">
        <v>34.272457122802734</v>
      </c>
      <c r="Q839" s="1">
        <v>35.082534790039063</v>
      </c>
      <c r="R839" s="1">
        <v>410.06350708007813</v>
      </c>
      <c r="S839" s="1">
        <v>413.52108764648438</v>
      </c>
      <c r="T839" s="1">
        <v>35.524166107177734</v>
      </c>
      <c r="U839" s="1">
        <v>35.323143005371094</v>
      </c>
      <c r="V839" s="1">
        <v>63.857933044433594</v>
      </c>
      <c r="W839" s="1">
        <v>63.491058349609375</v>
      </c>
      <c r="X839" s="1">
        <v>600.377197265625</v>
      </c>
      <c r="Y839" s="1">
        <v>7.9799443483352661E-2</v>
      </c>
      <c r="Z839" s="1">
        <v>8.3999410271644592E-2</v>
      </c>
      <c r="AA839" s="1">
        <v>101.42844390869141</v>
      </c>
      <c r="AB839" s="1">
        <v>1.039334774017334</v>
      </c>
      <c r="AC839" s="1">
        <v>-0.51313459873199463</v>
      </c>
      <c r="AD839" s="1">
        <v>1.9070181995630264E-2</v>
      </c>
      <c r="AE839" s="1">
        <v>1.5200298279523849E-2</v>
      </c>
      <c r="AF839" s="1">
        <v>1.689915731549263E-2</v>
      </c>
      <c r="AG839" s="1">
        <v>1.5423874370753765E-2</v>
      </c>
      <c r="AH839" s="1">
        <v>1</v>
      </c>
      <c r="AI839" s="1">
        <v>0</v>
      </c>
      <c r="AJ839" s="1">
        <v>2</v>
      </c>
      <c r="AK839" s="1">
        <v>0</v>
      </c>
      <c r="AL839" s="1">
        <v>1</v>
      </c>
      <c r="AM839" s="1">
        <v>0.18999999761581421</v>
      </c>
      <c r="AN839" s="1">
        <v>111115</v>
      </c>
      <c r="AO839">
        <f>X839*0.000001/(K839*0.0001)</f>
        <v>0.79520156569319034</v>
      </c>
      <c r="AP839">
        <f>(U839-T839)/(1000-U839)*AO839</f>
        <v>-1.6570718384926721E-4</v>
      </c>
      <c r="AQ839">
        <f>(P839+273.15)</f>
        <v>307.42245712280271</v>
      </c>
      <c r="AR839">
        <f>(O839+273.15)</f>
        <v>308.13138427734373</v>
      </c>
      <c r="AS839">
        <f>(Y839*AK839+Z839*AL839)*AM839</f>
        <v>1.5959887751342272E-2</v>
      </c>
      <c r="AT839">
        <f>((AS839+0.00000010773*(AR839^4-AQ839^4))-AP839*44100)/(L839*0.92*2*29.3+0.00000043092*AQ839^3)</f>
        <v>0.13486462589021619</v>
      </c>
      <c r="AU839">
        <f>0.61365*EXP(17.502*J839/(240.97+J839))</f>
        <v>5.4656117560027111</v>
      </c>
      <c r="AV839">
        <f>AU839*1000/AA839</f>
        <v>53.886380835370019</v>
      </c>
      <c r="AW839">
        <f>(AV839-U839)</f>
        <v>18.563237829998926</v>
      </c>
      <c r="AX839">
        <f>IF(D839,P839,(O839+P839)/2)</f>
        <v>34.272457122802734</v>
      </c>
      <c r="AY839">
        <f>0.61365*EXP(17.502*AX839/(240.97+AX839))</f>
        <v>5.4247501539409297</v>
      </c>
      <c r="AZ839">
        <f>IF(AW839&lt;&gt;0,(1000-(AV839+U839)/2)/AW839*AP839,0)</f>
        <v>-8.5284612423233031E-3</v>
      </c>
      <c r="BA839">
        <f>U839*AA839/1000</f>
        <v>3.5827714289989672</v>
      </c>
      <c r="BB839">
        <f>(AY839-BA839)</f>
        <v>1.8419787249419626</v>
      </c>
      <c r="BC839">
        <f>1/(1.6/F839+1.37/N839)</f>
        <v>-5.3284736850111323E-3</v>
      </c>
      <c r="BD839">
        <f>G839*AA839*0.001</f>
        <v>-9.5925812409997935</v>
      </c>
      <c r="BE839">
        <f>G839/S839</f>
        <v>-0.22870626518946219</v>
      </c>
      <c r="BF839">
        <f>(1-AP839*AA839/AU839/F839)*100</f>
        <v>63.857409707637238</v>
      </c>
      <c r="BG839">
        <f>(S839-E839/(N839/1.35))</f>
        <v>414.52644392086705</v>
      </c>
      <c r="BH839">
        <f>E839*BF839/100/BG839</f>
        <v>-4.1299784179850184E-3</v>
      </c>
    </row>
    <row r="840" spans="1:60" x14ac:dyDescent="0.25">
      <c r="A840" s="1">
        <v>298</v>
      </c>
      <c r="B840" s="1" t="s">
        <v>902</v>
      </c>
      <c r="C840" s="1">
        <v>23935.999999552965</v>
      </c>
      <c r="D840" s="1">
        <v>1</v>
      </c>
      <c r="E840">
        <f>(R840-S840*(1000-T840)/(1000-U840))*AO840</f>
        <v>-2.7198914098097511</v>
      </c>
      <c r="F840">
        <f>IF(AZ840&lt;&gt;0,1/(1/AZ840-1/N840),0)</f>
        <v>-7.9744185782846325E-3</v>
      </c>
      <c r="G840">
        <f>((BC840-AP840/2)*S840-E840)/(BC840+AP840/2)</f>
        <v>-135.47316503502938</v>
      </c>
      <c r="H840">
        <f>AP840*1000</f>
        <v>-0.15498162646346553</v>
      </c>
      <c r="I840">
        <f>(AU840-BA840)</f>
        <v>1.8791662107962011</v>
      </c>
      <c r="J840">
        <f>(P840+AT840*D840)</f>
        <v>34.398128853693485</v>
      </c>
      <c r="K840" s="1">
        <v>7.5500001907348633</v>
      </c>
      <c r="L840">
        <f>(K840*AI840+AJ840)</f>
        <v>2</v>
      </c>
      <c r="M840" s="1">
        <v>0.5</v>
      </c>
      <c r="N840">
        <f>L840*(M840+1)*(M840+1)/(M840*M840+1)</f>
        <v>3.6</v>
      </c>
      <c r="O840" s="1">
        <v>34.980690002441406</v>
      </c>
      <c r="P840" s="1">
        <v>34.266689300537109</v>
      </c>
      <c r="Q840" s="1">
        <v>35.074691772460938</v>
      </c>
      <c r="R840" s="1">
        <v>410.02902221679688</v>
      </c>
      <c r="S840" s="1">
        <v>413.53009033203125</v>
      </c>
      <c r="T840" s="1">
        <v>35.519840240478516</v>
      </c>
      <c r="U840" s="1">
        <v>35.331825256347656</v>
      </c>
      <c r="V840" s="1">
        <v>63.852760314941406</v>
      </c>
      <c r="W840" s="1">
        <v>63.509223937988281</v>
      </c>
      <c r="X840" s="1">
        <v>600.36126708984375</v>
      </c>
      <c r="Y840" s="1">
        <v>6.6095389425754547E-2</v>
      </c>
      <c r="Z840" s="1">
        <v>6.957409530878067E-2</v>
      </c>
      <c r="AA840" s="1">
        <v>101.42843627929688</v>
      </c>
      <c r="AB840" s="1">
        <v>1.039334774017334</v>
      </c>
      <c r="AC840" s="1">
        <v>-0.51313459873199463</v>
      </c>
      <c r="AD840" s="1">
        <v>1.9070181995630264E-2</v>
      </c>
      <c r="AE840" s="1">
        <v>1.5200298279523849E-2</v>
      </c>
      <c r="AF840" s="1">
        <v>1.689915731549263E-2</v>
      </c>
      <c r="AG840" s="1">
        <v>1.5423874370753765E-2</v>
      </c>
      <c r="AH840" s="1">
        <v>1</v>
      </c>
      <c r="AI840" s="1">
        <v>0</v>
      </c>
      <c r="AJ840" s="1">
        <v>2</v>
      </c>
      <c r="AK840" s="1">
        <v>0</v>
      </c>
      <c r="AL840" s="1">
        <v>1</v>
      </c>
      <c r="AM840" s="1">
        <v>0.18999999761581421</v>
      </c>
      <c r="AN840" s="1">
        <v>111115</v>
      </c>
      <c r="AO840">
        <f>X840*0.000001/(K840*0.0001)</f>
        <v>0.79518046612315219</v>
      </c>
      <c r="AP840">
        <f>(U840-T840)/(1000-U840)*AO840</f>
        <v>-1.5498162646346552E-4</v>
      </c>
      <c r="AQ840">
        <f>(P840+273.15)</f>
        <v>307.41668930053709</v>
      </c>
      <c r="AR840">
        <f>(O840+273.15)</f>
        <v>308.13069000244138</v>
      </c>
      <c r="AS840">
        <f>(Y840*AK840+Z840*AL840)*AM840</f>
        <v>1.3219077942790758E-2</v>
      </c>
      <c r="AT840">
        <f>((AS840+0.00000010773*(AR840^4-AQ840^4))-AP840*44100)/(L840*0.92*2*29.3+0.00000043092*AQ840^3)</f>
        <v>0.13143955315637365</v>
      </c>
      <c r="AU840">
        <f>0.61365*EXP(17.502*J840/(240.97+J840))</f>
        <v>5.4628179974409115</v>
      </c>
      <c r="AV840">
        <f>AU840*1000/AA840</f>
        <v>53.858840753477708</v>
      </c>
      <c r="AW840">
        <f>(AV840-U840)</f>
        <v>18.527015497130051</v>
      </c>
      <c r="AX840">
        <f>IF(D840,P840,(O840+P840)/2)</f>
        <v>34.266689300537109</v>
      </c>
      <c r="AY840">
        <f>0.61365*EXP(17.502*AX840/(240.97+AX840))</f>
        <v>5.4230085444146994</v>
      </c>
      <c r="AZ840">
        <f>IF(AW840&lt;&gt;0,(1000-(AV840+U840)/2)/AW840*AP840,0)</f>
        <v>-7.9921220579008672E-3</v>
      </c>
      <c r="BA840">
        <f>U840*AA840/1000</f>
        <v>3.5836517866447104</v>
      </c>
      <c r="BB840">
        <f>(AY840-BA840)</f>
        <v>1.839356757769989</v>
      </c>
      <c r="BC840">
        <f>1/(1.6/F840+1.37/N840)</f>
        <v>-4.9934827166786466E-3</v>
      </c>
      <c r="BD840">
        <f>G840*AA840*0.001</f>
        <v>-13.740831287310147</v>
      </c>
      <c r="BE840">
        <f>G840/S840</f>
        <v>-0.32760171073949029</v>
      </c>
      <c r="BF840">
        <f>(1-AP840*AA840/AU840/F840)*100</f>
        <v>63.915209793246675</v>
      </c>
      <c r="BG840">
        <f>(S840-E840/(N840/1.35))</f>
        <v>414.55004961070989</v>
      </c>
      <c r="BH840">
        <f>E840*BF840/100/BG840</f>
        <v>-4.1935209086596259E-3</v>
      </c>
    </row>
    <row r="841" spans="1:60" x14ac:dyDescent="0.25">
      <c r="A841" s="1">
        <v>299</v>
      </c>
      <c r="B841" s="1" t="s">
        <v>903</v>
      </c>
      <c r="C841" s="1">
        <v>23941.499999430031</v>
      </c>
      <c r="D841" s="1">
        <v>1</v>
      </c>
      <c r="E841">
        <f>(R841-S841*(1000-T841)/(1000-U841))*AO841</f>
        <v>-2.74185156621833</v>
      </c>
      <c r="F841">
        <f>IF(AZ841&lt;&gt;0,1/(1/AZ841-1/N841),0)</f>
        <v>-7.4064183104911229E-3</v>
      </c>
      <c r="G841">
        <f>((BC841-AP841/2)*S841-E841)/(BC841+AP841/2)</f>
        <v>-181.34948118320185</v>
      </c>
      <c r="H841">
        <f>AP841*1000</f>
        <v>-0.14356063057218132</v>
      </c>
      <c r="I841">
        <f>(AU841-BA841)</f>
        <v>1.8745094360977004</v>
      </c>
      <c r="J841">
        <f>(P841+AT841*D841)</f>
        <v>34.385612910328881</v>
      </c>
      <c r="K841" s="1">
        <v>7.5500001907348633</v>
      </c>
      <c r="L841">
        <f>(K841*AI841+AJ841)</f>
        <v>2</v>
      </c>
      <c r="M841" s="1">
        <v>0.5</v>
      </c>
      <c r="N841">
        <f>L841*(M841+1)*(M841+1)/(M841*M841+1)</f>
        <v>3.6</v>
      </c>
      <c r="O841" s="1">
        <v>34.976871490478516</v>
      </c>
      <c r="P841" s="1">
        <v>34.257850646972656</v>
      </c>
      <c r="Q841" s="1">
        <v>35.0679931640625</v>
      </c>
      <c r="R841" s="1">
        <v>409.99710083007813</v>
      </c>
      <c r="S841" s="1">
        <v>413.51995849609375</v>
      </c>
      <c r="T841" s="1">
        <v>35.514324188232422</v>
      </c>
      <c r="U841" s="1">
        <v>35.340160369873047</v>
      </c>
      <c r="V841" s="1">
        <v>63.854663848876953</v>
      </c>
      <c r="W841" s="1">
        <v>63.537353515625</v>
      </c>
      <c r="X841" s="1">
        <v>600.341796875</v>
      </c>
      <c r="Y841" s="1">
        <v>5.8496013283729553E-2</v>
      </c>
      <c r="Z841" s="1">
        <v>6.1574753373861313E-2</v>
      </c>
      <c r="AA841" s="1">
        <v>101.4287109375</v>
      </c>
      <c r="AB841" s="1">
        <v>1.039334774017334</v>
      </c>
      <c r="AC841" s="1">
        <v>-0.51313459873199463</v>
      </c>
      <c r="AD841" s="1">
        <v>1.9070181995630264E-2</v>
      </c>
      <c r="AE841" s="1">
        <v>1.5200298279523849E-2</v>
      </c>
      <c r="AF841" s="1">
        <v>1.689915731549263E-2</v>
      </c>
      <c r="AG841" s="1">
        <v>1.5423874370753765E-2</v>
      </c>
      <c r="AH841" s="1">
        <v>1</v>
      </c>
      <c r="AI841" s="1">
        <v>0</v>
      </c>
      <c r="AJ841" s="1">
        <v>2</v>
      </c>
      <c r="AK841" s="1">
        <v>0</v>
      </c>
      <c r="AL841" s="1">
        <v>1</v>
      </c>
      <c r="AM841" s="1">
        <v>0.18999999761581421</v>
      </c>
      <c r="AN841" s="1">
        <v>111115</v>
      </c>
      <c r="AO841">
        <f>X841*0.000001/(K841*0.0001)</f>
        <v>0.79515467775977233</v>
      </c>
      <c r="AP841">
        <f>(U841-T841)/(1000-U841)*AO841</f>
        <v>-1.4356063057218132E-4</v>
      </c>
      <c r="AQ841">
        <f>(P841+273.15)</f>
        <v>307.40785064697263</v>
      </c>
      <c r="AR841">
        <f>(O841+273.15)</f>
        <v>308.12687149047849</v>
      </c>
      <c r="AS841">
        <f>(Y841*AK841+Z841*AL841)*AM841</f>
        <v>1.1699202994227997E-2</v>
      </c>
      <c r="AT841">
        <f>((AS841+0.00000010773*(AR841^4-AQ841^4))-AP841*44100)/(L841*0.92*2*29.3+0.00000043092*AQ841^3)</f>
        <v>0.12776226335622454</v>
      </c>
      <c r="AU841">
        <f>0.61365*EXP(17.502*J841/(240.97+J841))</f>
        <v>5.4590163467384469</v>
      </c>
      <c r="AV841">
        <f>AU841*1000/AA841</f>
        <v>53.821213897732299</v>
      </c>
      <c r="AW841">
        <f>(AV841-U841)</f>
        <v>18.481053527859252</v>
      </c>
      <c r="AX841">
        <f>IF(D841,P841,(O841+P841)/2)</f>
        <v>34.257850646972656</v>
      </c>
      <c r="AY841">
        <f>0.61365*EXP(17.502*AX841/(240.97+AX841))</f>
        <v>5.4203406323939003</v>
      </c>
      <c r="AZ841">
        <f>IF(AW841&lt;&gt;0,(1000-(AV841+U841)/2)/AW841*AP841,0)</f>
        <v>-7.4216872327732188E-3</v>
      </c>
      <c r="BA841">
        <f>U841*AA841/1000</f>
        <v>3.5845069106407466</v>
      </c>
      <c r="BB841">
        <f>(AY841-BA841)</f>
        <v>1.8358337217531537</v>
      </c>
      <c r="BC841">
        <f>1/(1.6/F841+1.37/N841)</f>
        <v>-4.6371802823946305E-3</v>
      </c>
      <c r="BD841">
        <f>G841*AA841*0.001</f>
        <v>-18.394044105596574</v>
      </c>
      <c r="BE841">
        <f>G841/S841</f>
        <v>-0.43855073366408004</v>
      </c>
      <c r="BF841">
        <f>(1-AP841*AA841/AU841/F841)*100</f>
        <v>63.985811662627931</v>
      </c>
      <c r="BG841">
        <f>(S841-E841/(N841/1.35))</f>
        <v>414.5481528334256</v>
      </c>
      <c r="BH841">
        <f>E841*BF841/100/BG841</f>
        <v>-4.2320680172810441E-3</v>
      </c>
    </row>
    <row r="842" spans="1:60" x14ac:dyDescent="0.25">
      <c r="A842" s="1" t="s">
        <v>9</v>
      </c>
      <c r="B842" s="1" t="s">
        <v>904</v>
      </c>
    </row>
    <row r="843" spans="1:60" x14ac:dyDescent="0.25">
      <c r="A843" s="1" t="s">
        <v>9</v>
      </c>
      <c r="B843" s="1" t="s">
        <v>905</v>
      </c>
    </row>
    <row r="844" spans="1:60" x14ac:dyDescent="0.25">
      <c r="A844" s="1" t="s">
        <v>9</v>
      </c>
      <c r="B844" s="1" t="s">
        <v>906</v>
      </c>
    </row>
    <row r="845" spans="1:60" x14ac:dyDescent="0.25">
      <c r="A845" s="1" t="s">
        <v>9</v>
      </c>
      <c r="B845" s="1" t="s">
        <v>907</v>
      </c>
    </row>
    <row r="846" spans="1:60" x14ac:dyDescent="0.25">
      <c r="A846" s="1" t="s">
        <v>9</v>
      </c>
      <c r="B846" s="1" t="s">
        <v>908</v>
      </c>
    </row>
    <row r="847" spans="1:60" x14ac:dyDescent="0.25">
      <c r="A847" s="1" t="s">
        <v>9</v>
      </c>
      <c r="B847" s="1" t="s">
        <v>909</v>
      </c>
    </row>
    <row r="848" spans="1:60" x14ac:dyDescent="0.25">
      <c r="A848" s="1" t="s">
        <v>9</v>
      </c>
      <c r="B848" s="1" t="s">
        <v>910</v>
      </c>
    </row>
    <row r="849" spans="1:60" x14ac:dyDescent="0.25">
      <c r="A849" s="1" t="s">
        <v>9</v>
      </c>
      <c r="B849" s="1" t="s">
        <v>911</v>
      </c>
    </row>
    <row r="850" spans="1:60" x14ac:dyDescent="0.25">
      <c r="A850" s="1" t="s">
        <v>9</v>
      </c>
      <c r="B850" s="1" t="s">
        <v>912</v>
      </c>
    </row>
    <row r="851" spans="1:60" x14ac:dyDescent="0.25">
      <c r="A851" s="1">
        <v>300</v>
      </c>
      <c r="B851" s="1" t="s">
        <v>913</v>
      </c>
      <c r="C851" s="1">
        <v>24243.499999899417</v>
      </c>
      <c r="D851" s="1">
        <v>1</v>
      </c>
      <c r="E851">
        <f>(R851-S851*(1000-T851)/(1000-U851))*AO851</f>
        <v>-3.9525371217483829</v>
      </c>
      <c r="F851">
        <f>IF(AZ851&lt;&gt;0,1/(1/AZ851-1/N851),0)</f>
        <v>1.5688023334419547E-6</v>
      </c>
      <c r="G851">
        <f>((BC851-AP851/2)*S851-E851)/(BC851+AP851/2)</f>
        <v>3968528.2696775356</v>
      </c>
      <c r="H851">
        <f>AP851*1000</f>
        <v>3.1142265991212266E-5</v>
      </c>
      <c r="I851">
        <f>(AU851-BA851)</f>
        <v>1.9230252166193149</v>
      </c>
      <c r="J851">
        <f>(P851+AT851*D851)</f>
        <v>34.60033836562387</v>
      </c>
      <c r="K851" s="1">
        <v>12.199999809265137</v>
      </c>
      <c r="L851">
        <f>(K851*AI851+AJ851)</f>
        <v>2</v>
      </c>
      <c r="M851" s="1">
        <v>0.5</v>
      </c>
      <c r="N851">
        <f>L851*(M851+1)*(M851+1)/(M851*M851+1)</f>
        <v>3.6</v>
      </c>
      <c r="O851" s="1">
        <v>35.008895874023438</v>
      </c>
      <c r="P851" s="1">
        <v>34.552383422851563</v>
      </c>
      <c r="Q851" s="1">
        <v>35.076126098632813</v>
      </c>
      <c r="R851" s="1">
        <v>410.30331420898438</v>
      </c>
      <c r="S851" s="1">
        <v>418.3349609375</v>
      </c>
      <c r="T851" s="1">
        <v>35.505386352539063</v>
      </c>
      <c r="U851" s="1">
        <v>35.505447387695313</v>
      </c>
      <c r="V851" s="1">
        <v>63.729972839355469</v>
      </c>
      <c r="W851" s="1">
        <v>63.728061676025391</v>
      </c>
      <c r="X851" s="1">
        <v>600.3848876953125</v>
      </c>
      <c r="Y851" s="1">
        <v>0.15092676877975464</v>
      </c>
      <c r="Z851" s="1">
        <v>0.15887027978897095</v>
      </c>
      <c r="AA851" s="1">
        <v>101.43605804443359</v>
      </c>
      <c r="AB851" s="1">
        <v>1.2072150707244873</v>
      </c>
      <c r="AC851" s="1">
        <v>-0.49967998266220093</v>
      </c>
      <c r="AD851" s="1">
        <v>2.4655278772115707E-2</v>
      </c>
      <c r="AE851" s="1">
        <v>9.6986293792724609E-3</v>
      </c>
      <c r="AF851" s="1">
        <v>1.9990107044577599E-2</v>
      </c>
      <c r="AG851" s="1">
        <v>8.3054592832922935E-3</v>
      </c>
      <c r="AH851" s="1">
        <v>0.66666668653488159</v>
      </c>
      <c r="AI851" s="1">
        <v>0</v>
      </c>
      <c r="AJ851" s="1">
        <v>2</v>
      </c>
      <c r="AK851" s="1">
        <v>0</v>
      </c>
      <c r="AL851" s="1">
        <v>1</v>
      </c>
      <c r="AM851" s="1">
        <v>0.18999999761581421</v>
      </c>
      <c r="AN851" s="1">
        <v>111115</v>
      </c>
      <c r="AO851">
        <f>X851*0.000001/(K851*0.0001)</f>
        <v>0.49211876809978122</v>
      </c>
      <c r="AP851">
        <f>(U851-T851)/(1000-U851)*AO851</f>
        <v>3.1142265991212265E-8</v>
      </c>
      <c r="AQ851">
        <f>(P851+273.15)</f>
        <v>307.70238342285154</v>
      </c>
      <c r="AR851">
        <f>(O851+273.15)</f>
        <v>308.15889587402341</v>
      </c>
      <c r="AS851">
        <f>(Y851*AK851+Z851*AL851)*AM851</f>
        <v>3.0185352781128216E-2</v>
      </c>
      <c r="AT851">
        <f>((AS851+0.00000010773*(AR851^4-AQ851^4))-AP851*44100)/(L851*0.92*2*29.3+0.00000043092*AQ851^3)</f>
        <v>4.7954942772308565E-2</v>
      </c>
      <c r="AU851">
        <f>0.61365*EXP(17.502*J851/(240.97+J851))</f>
        <v>5.5245578387311598</v>
      </c>
      <c r="AV851">
        <f>AU851*1000/AA851</f>
        <v>54.463451609201464</v>
      </c>
      <c r="AW851">
        <f>(AV851-U851)</f>
        <v>18.958004221506151</v>
      </c>
      <c r="AX851">
        <f>IF(D851,P851,(O851+P851)/2)</f>
        <v>34.552383422851563</v>
      </c>
      <c r="AY851">
        <f>0.61365*EXP(17.502*AX851/(240.97+AX851))</f>
        <v>5.5098613392518869</v>
      </c>
      <c r="AZ851">
        <f>IF(AW851&lt;&gt;0,(1000-(AV851+U851)/2)/AW851*AP851,0)</f>
        <v>1.5688016497920411E-6</v>
      </c>
      <c r="BA851">
        <f>U851*AA851/1000</f>
        <v>3.6015326221118449</v>
      </c>
      <c r="BB851">
        <f>(AY851-BA851)</f>
        <v>1.908328717140042</v>
      </c>
      <c r="BC851">
        <f>1/(1.6/F851+1.37/N851)</f>
        <v>9.8050109254167473E-7</v>
      </c>
      <c r="BD851">
        <f>G851*AA851*0.001</f>
        <v>402551.86391398613</v>
      </c>
      <c r="BE851">
        <f>G851/S851</f>
        <v>9486.4848512396766</v>
      </c>
      <c r="BF851">
        <f>(1-AP851*AA851/AU851/F851)*100</f>
        <v>63.55173819285249</v>
      </c>
      <c r="BG851">
        <f>(S851-E851/(N851/1.35))</f>
        <v>419.81716235815566</v>
      </c>
      <c r="BH851">
        <f>E851*BF851/100/BG851</f>
        <v>-5.983333386084571E-3</v>
      </c>
    </row>
    <row r="852" spans="1:60" x14ac:dyDescent="0.25">
      <c r="A852" s="1">
        <v>301</v>
      </c>
      <c r="B852" s="1" t="s">
        <v>914</v>
      </c>
      <c r="C852" s="1">
        <v>24248.499999787658</v>
      </c>
      <c r="D852" s="1">
        <v>1</v>
      </c>
      <c r="E852">
        <f>(R852-S852*(1000-T852)/(1000-U852))*AO852</f>
        <v>-3.9912024442958236</v>
      </c>
      <c r="F852">
        <f>IF(AZ852&lt;&gt;0,1/(1/AZ852-1/N852),0)</f>
        <v>3.4183266032229102E-4</v>
      </c>
      <c r="G852">
        <f>((BC852-AP852/2)*S852-E852)/(BC852+AP852/2)</f>
        <v>18796.516660924521</v>
      </c>
      <c r="H852">
        <f>AP852*1000</f>
        <v>6.777348371733354E-3</v>
      </c>
      <c r="I852">
        <f>(AU852-BA852)</f>
        <v>1.920838768698943</v>
      </c>
      <c r="J852">
        <f>(P852+AT852*D852)</f>
        <v>34.596676027539345</v>
      </c>
      <c r="K852" s="1">
        <v>12.199999809265137</v>
      </c>
      <c r="L852">
        <f>(K852*AI852+AJ852)</f>
        <v>2</v>
      </c>
      <c r="M852" s="1">
        <v>0.5</v>
      </c>
      <c r="N852">
        <f>L852*(M852+1)*(M852+1)/(M852*M852+1)</f>
        <v>3.6</v>
      </c>
      <c r="O852" s="1">
        <v>35.008457183837891</v>
      </c>
      <c r="P852" s="1">
        <v>34.551185607910156</v>
      </c>
      <c r="Q852" s="1">
        <v>35.083614349365234</v>
      </c>
      <c r="R852" s="1">
        <v>410.25625610351563</v>
      </c>
      <c r="S852" s="1">
        <v>418.36080932617188</v>
      </c>
      <c r="T852" s="1">
        <v>35.502605438232422</v>
      </c>
      <c r="U852" s="1">
        <v>35.515888214111328</v>
      </c>
      <c r="V852" s="1">
        <v>63.728500366210938</v>
      </c>
      <c r="W852" s="1">
        <v>63.748699188232422</v>
      </c>
      <c r="X852" s="1">
        <v>600.3795166015625</v>
      </c>
      <c r="Y852" s="1">
        <v>0.10752958059310913</v>
      </c>
      <c r="Z852" s="1">
        <v>0.11318903416395187</v>
      </c>
      <c r="AA852" s="1">
        <v>101.43616485595703</v>
      </c>
      <c r="AB852" s="1">
        <v>1.2072150707244873</v>
      </c>
      <c r="AC852" s="1">
        <v>-0.49967998266220093</v>
      </c>
      <c r="AD852" s="1">
        <v>2.4655278772115707E-2</v>
      </c>
      <c r="AE852" s="1">
        <v>9.6986293792724609E-3</v>
      </c>
      <c r="AF852" s="1">
        <v>1.9990107044577599E-2</v>
      </c>
      <c r="AG852" s="1">
        <v>8.3054592832922935E-3</v>
      </c>
      <c r="AH852" s="1">
        <v>0.66666668653488159</v>
      </c>
      <c r="AI852" s="1">
        <v>0</v>
      </c>
      <c r="AJ852" s="1">
        <v>2</v>
      </c>
      <c r="AK852" s="1">
        <v>0</v>
      </c>
      <c r="AL852" s="1">
        <v>1</v>
      </c>
      <c r="AM852" s="1">
        <v>0.18999999761581421</v>
      </c>
      <c r="AN852" s="1">
        <v>111115</v>
      </c>
      <c r="AO852">
        <f>X852*0.000001/(K852*0.0001)</f>
        <v>0.49211436556385174</v>
      </c>
      <c r="AP852">
        <f>(U852-T852)/(1000-U852)*AO852</f>
        <v>6.7773483717333541E-6</v>
      </c>
      <c r="AQ852">
        <f>(P852+273.15)</f>
        <v>307.70118560791013</v>
      </c>
      <c r="AR852">
        <f>(O852+273.15)</f>
        <v>308.15845718383787</v>
      </c>
      <c r="AS852">
        <f>(Y852*AK852+Z852*AL852)*AM852</f>
        <v>2.1505916221287169E-2</v>
      </c>
      <c r="AT852">
        <f>((AS852+0.00000010773*(AR852^4-AQ852^4))-AP852*44100)/(L852*0.92*2*29.3+0.00000043092*AQ852^3)</f>
        <v>4.5490419629188733E-2</v>
      </c>
      <c r="AU852">
        <f>0.61365*EXP(17.502*J852/(240.97+J852))</f>
        <v>5.523434260591281</v>
      </c>
      <c r="AV852">
        <f>AU852*1000/AA852</f>
        <v>54.452317557892236</v>
      </c>
      <c r="AW852">
        <f>(AV852-U852)</f>
        <v>18.936429343780908</v>
      </c>
      <c r="AX852">
        <f>IF(D852,P852,(O852+P852)/2)</f>
        <v>34.551185607910156</v>
      </c>
      <c r="AY852">
        <f>0.61365*EXP(17.502*AX852/(240.97+AX852))</f>
        <v>5.5094946866956702</v>
      </c>
      <c r="AZ852">
        <f>IF(AW852&lt;&gt;0,(1000-(AV852+U852)/2)/AW852*AP852,0)</f>
        <v>3.4180020519078013E-4</v>
      </c>
      <c r="BA852">
        <f>U852*AA852/1000</f>
        <v>3.602595491892338</v>
      </c>
      <c r="BB852">
        <f>(AY852-BA852)</f>
        <v>1.9068991948033323</v>
      </c>
      <c r="BC852">
        <f>1/(1.6/F852+1.37/N852)</f>
        <v>2.1362804389790511E-4</v>
      </c>
      <c r="BD852">
        <f>G852*AA852*0.001</f>
        <v>1906.6465627352827</v>
      </c>
      <c r="BE852">
        <f>G852/S852</f>
        <v>44.928961417774573</v>
      </c>
      <c r="BF852">
        <f>(1-AP852*AA852/AU852/F852)*100</f>
        <v>63.589228060182869</v>
      </c>
      <c r="BG852">
        <f>(S852-E852/(N852/1.35))</f>
        <v>419.85751024278284</v>
      </c>
      <c r="BH852">
        <f>E852*BF852/100/BG852</f>
        <v>-6.0448479846871841E-3</v>
      </c>
    </row>
    <row r="853" spans="1:60" x14ac:dyDescent="0.25">
      <c r="A853" s="1">
        <v>302</v>
      </c>
      <c r="B853" s="1" t="s">
        <v>915</v>
      </c>
      <c r="C853" s="1">
        <v>24253.4999996759</v>
      </c>
      <c r="D853" s="1">
        <v>1</v>
      </c>
      <c r="E853">
        <f>(R853-S853*(1000-T853)/(1000-U853))*AO853</f>
        <v>-3.9911706207019817</v>
      </c>
      <c r="F853">
        <f>IF(AZ853&lt;&gt;0,1/(1/AZ853-1/N853),0)</f>
        <v>6.7544204592740657E-4</v>
      </c>
      <c r="G853">
        <f>((BC853-AP853/2)*S853-E853)/(BC853+AP853/2)</f>
        <v>9713.7382080708267</v>
      </c>
      <c r="H853">
        <f>AP853*1000</f>
        <v>1.3374004640504556E-2</v>
      </c>
      <c r="I853">
        <f>(AU853-BA853)</f>
        <v>1.9184954758986974</v>
      </c>
      <c r="J853">
        <f>(P853+AT853*D853)</f>
        <v>34.591831231165898</v>
      </c>
      <c r="K853" s="1">
        <v>12.199999809265137</v>
      </c>
      <c r="L853">
        <f>(K853*AI853+AJ853)</f>
        <v>2</v>
      </c>
      <c r="M853" s="1">
        <v>0.5</v>
      </c>
      <c r="N853">
        <f>L853*(M853+1)*(M853+1)/(M853*M853+1)</f>
        <v>3.6</v>
      </c>
      <c r="O853" s="1">
        <v>35.008876800537109</v>
      </c>
      <c r="P853" s="1">
        <v>34.548473358154297</v>
      </c>
      <c r="Q853" s="1">
        <v>35.084213256835938</v>
      </c>
      <c r="R853" s="1">
        <v>410.28106689453125</v>
      </c>
      <c r="S853" s="1">
        <v>418.37982177734375</v>
      </c>
      <c r="T853" s="1">
        <v>35.498043060302734</v>
      </c>
      <c r="U853" s="1">
        <v>35.524253845214844</v>
      </c>
      <c r="V853" s="1">
        <v>63.719436645507813</v>
      </c>
      <c r="W853" s="1">
        <v>63.762008666992188</v>
      </c>
      <c r="X853" s="1">
        <v>600.3887939453125</v>
      </c>
      <c r="Y853" s="1">
        <v>8.1757619976997375E-2</v>
      </c>
      <c r="Z853" s="1">
        <v>8.6060658097267151E-2</v>
      </c>
      <c r="AA853" s="1">
        <v>101.43640899658203</v>
      </c>
      <c r="AB853" s="1">
        <v>1.2072150707244873</v>
      </c>
      <c r="AC853" s="1">
        <v>-0.49967998266220093</v>
      </c>
      <c r="AD853" s="1">
        <v>2.4655278772115707E-2</v>
      </c>
      <c r="AE853" s="1">
        <v>9.6986293792724609E-3</v>
      </c>
      <c r="AF853" s="1">
        <v>1.9990107044577599E-2</v>
      </c>
      <c r="AG853" s="1">
        <v>8.3054592832922935E-3</v>
      </c>
      <c r="AH853" s="1">
        <v>1</v>
      </c>
      <c r="AI853" s="1">
        <v>0</v>
      </c>
      <c r="AJ853" s="1">
        <v>2</v>
      </c>
      <c r="AK853" s="1">
        <v>0</v>
      </c>
      <c r="AL853" s="1">
        <v>1</v>
      </c>
      <c r="AM853" s="1">
        <v>0.18999999761581421</v>
      </c>
      <c r="AN853" s="1">
        <v>111115</v>
      </c>
      <c r="AO853">
        <f>X853*0.000001/(K853*0.0001)</f>
        <v>0.49212196994409357</v>
      </c>
      <c r="AP853">
        <f>(U853-T853)/(1000-U853)*AO853</f>
        <v>1.3374004640504556E-5</v>
      </c>
      <c r="AQ853">
        <f>(P853+273.15)</f>
        <v>307.69847335815427</v>
      </c>
      <c r="AR853">
        <f>(O853+273.15)</f>
        <v>308.15887680053709</v>
      </c>
      <c r="AS853">
        <f>(Y853*AK853+Z853*AL853)*AM853</f>
        <v>1.635152483329616E-2</v>
      </c>
      <c r="AT853">
        <f>((AS853+0.00000010773*(AR853^4-AQ853^4))-AP853*44100)/(L853*0.92*2*29.3+0.00000043092*AQ853^3)</f>
        <v>4.3357873011601746E-2</v>
      </c>
      <c r="AU853">
        <f>0.61365*EXP(17.502*J853/(240.97+J853))</f>
        <v>5.5219482182403121</v>
      </c>
      <c r="AV853">
        <f>AU853*1000/AA853</f>
        <v>54.437536510449391</v>
      </c>
      <c r="AW853">
        <f>(AV853-U853)</f>
        <v>18.913282665234547</v>
      </c>
      <c r="AX853">
        <f>IF(D853,P853,(O853+P853)/2)</f>
        <v>34.548473358154297</v>
      </c>
      <c r="AY853">
        <f>0.61365*EXP(17.502*AX853/(240.97+AX853))</f>
        <v>5.5086645422589884</v>
      </c>
      <c r="AZ853">
        <f>IF(AW853&lt;&gt;0,(1000-(AV853+U853)/2)/AW853*AP853,0)</f>
        <v>6.7531534137856583E-4</v>
      </c>
      <c r="BA853">
        <f>U853*AA853/1000</f>
        <v>3.6034527423416147</v>
      </c>
      <c r="BB853">
        <f>(AY853-BA853)</f>
        <v>1.9052117999173737</v>
      </c>
      <c r="BC853">
        <f>1/(1.6/F853+1.37/N853)</f>
        <v>4.2208347014490707E-4</v>
      </c>
      <c r="BD853">
        <f>G853*AA853*0.001</f>
        <v>985.32672175959829</v>
      </c>
      <c r="BE853">
        <f>G853/S853</f>
        <v>23.217511224143955</v>
      </c>
      <c r="BF853">
        <f>(1-AP853*AA853/AU853/F853)*100</f>
        <v>63.627352462284591</v>
      </c>
      <c r="BG853">
        <f>(S853-E853/(N853/1.35))</f>
        <v>419.87651076010701</v>
      </c>
      <c r="BH853">
        <f>E853*BF853/100/BG853</f>
        <v>-6.0481501897021112E-3</v>
      </c>
    </row>
    <row r="854" spans="1:60" x14ac:dyDescent="0.25">
      <c r="A854" s="1">
        <v>303</v>
      </c>
      <c r="B854" s="1" t="s">
        <v>916</v>
      </c>
      <c r="C854" s="1">
        <v>24258.999999552965</v>
      </c>
      <c r="D854" s="1">
        <v>1</v>
      </c>
      <c r="E854">
        <f>(R854-S854*(1000-T854)/(1000-U854))*AO854</f>
        <v>-4.0626468985941688</v>
      </c>
      <c r="F854">
        <f>IF(AZ854&lt;&gt;0,1/(1/AZ854-1/N854),0)</f>
        <v>9.1651729785926573E-4</v>
      </c>
      <c r="G854">
        <f>((BC854-AP854/2)*S854-E854)/(BC854+AP854/2)</f>
        <v>7388.6800604386672</v>
      </c>
      <c r="H854">
        <f>AP854*1000</f>
        <v>1.8128643218379467E-2</v>
      </c>
      <c r="I854">
        <f>(AU854-BA854)</f>
        <v>1.9166507646310968</v>
      </c>
      <c r="J854">
        <f>(P854+AT854*D854)</f>
        <v>34.587535750708511</v>
      </c>
      <c r="K854" s="1">
        <v>12.199999809265137</v>
      </c>
      <c r="L854">
        <f>(K854*AI854+AJ854)</f>
        <v>2</v>
      </c>
      <c r="M854" s="1">
        <v>0.5</v>
      </c>
      <c r="N854">
        <f>L854*(M854+1)*(M854+1)/(M854*M854+1)</f>
        <v>3.6</v>
      </c>
      <c r="O854" s="1">
        <v>35.007923126220703</v>
      </c>
      <c r="P854" s="1">
        <v>34.545745849609375</v>
      </c>
      <c r="Q854" s="1">
        <v>35.075267791748047</v>
      </c>
      <c r="R854" s="1">
        <v>410.137939453125</v>
      </c>
      <c r="S854" s="1">
        <v>418.378173828125</v>
      </c>
      <c r="T854" s="1">
        <v>35.493915557861328</v>
      </c>
      <c r="U854" s="1">
        <v>35.529445648193359</v>
      </c>
      <c r="V854" s="1">
        <v>63.715003967285156</v>
      </c>
      <c r="W854" s="1">
        <v>63.774986267089844</v>
      </c>
      <c r="X854" s="1">
        <v>600.36834716796875</v>
      </c>
      <c r="Y854" s="1">
        <v>7.5271159410476685E-2</v>
      </c>
      <c r="Z854" s="1">
        <v>7.9232797026634216E-2</v>
      </c>
      <c r="AA854" s="1">
        <v>101.43643188476563</v>
      </c>
      <c r="AB854" s="1">
        <v>1.2072150707244873</v>
      </c>
      <c r="AC854" s="1">
        <v>-0.49967998266220093</v>
      </c>
      <c r="AD854" s="1">
        <v>2.4655278772115707E-2</v>
      </c>
      <c r="AE854" s="1">
        <v>9.6986293792724609E-3</v>
      </c>
      <c r="AF854" s="1">
        <v>1.9990107044577599E-2</v>
      </c>
      <c r="AG854" s="1">
        <v>8.3054592832922935E-3</v>
      </c>
      <c r="AH854" s="1">
        <v>1</v>
      </c>
      <c r="AI854" s="1">
        <v>0</v>
      </c>
      <c r="AJ854" s="1">
        <v>2</v>
      </c>
      <c r="AK854" s="1">
        <v>0</v>
      </c>
      <c r="AL854" s="1">
        <v>1</v>
      </c>
      <c r="AM854" s="1">
        <v>0.18999999761581421</v>
      </c>
      <c r="AN854" s="1">
        <v>111115</v>
      </c>
      <c r="AO854">
        <f>X854*0.000001/(K854*0.0001)</f>
        <v>0.4921052102902711</v>
      </c>
      <c r="AP854">
        <f>(U854-T854)/(1000-U854)*AO854</f>
        <v>1.8128643218379468E-5</v>
      </c>
      <c r="AQ854">
        <f>(P854+273.15)</f>
        <v>307.69574584960935</v>
      </c>
      <c r="AR854">
        <f>(O854+273.15)</f>
        <v>308.15792312622068</v>
      </c>
      <c r="AS854">
        <f>(Y854*AK854+Z854*AL854)*AM854</f>
        <v>1.5054231246154792E-2</v>
      </c>
      <c r="AT854">
        <f>((AS854+0.00000010773*(AR854^4-AQ854^4))-AP854*44100)/(L854*0.92*2*29.3+0.00000043092*AQ854^3)</f>
        <v>4.1789901099138278E-2</v>
      </c>
      <c r="AU854">
        <f>0.61365*EXP(17.502*J854/(240.97+J854))</f>
        <v>5.520630958027545</v>
      </c>
      <c r="AV854">
        <f>AU854*1000/AA854</f>
        <v>54.424538160994487</v>
      </c>
      <c r="AW854">
        <f>(AV854-U854)</f>
        <v>18.895092512801128</v>
      </c>
      <c r="AX854">
        <f>IF(D854,P854,(O854+P854)/2)</f>
        <v>34.545745849609375</v>
      </c>
      <c r="AY854">
        <f>0.61365*EXP(17.502*AX854/(240.97+AX854))</f>
        <v>5.5078298371910508</v>
      </c>
      <c r="AZ854">
        <f>IF(AW854&lt;&gt;0,(1000-(AV854+U854)/2)/AW854*AP854,0)</f>
        <v>9.1628402281574838E-4</v>
      </c>
      <c r="BA854">
        <f>U854*AA854/1000</f>
        <v>3.6039801933964482</v>
      </c>
      <c r="BB854">
        <f>(AY854-BA854)</f>
        <v>1.9038496437946026</v>
      </c>
      <c r="BC854">
        <f>1/(1.6/F854+1.37/N854)</f>
        <v>5.7269846799680565E-4</v>
      </c>
      <c r="BD854">
        <f>G854*AA854*0.001</f>
        <v>749.48134166901286</v>
      </c>
      <c r="BE854">
        <f>G854/S854</f>
        <v>17.660290432535874</v>
      </c>
      <c r="BF854">
        <f>(1-AP854*AA854/AU854/F854)*100</f>
        <v>63.656237689524261</v>
      </c>
      <c r="BG854">
        <f>(S854-E854/(N854/1.35))</f>
        <v>419.90166641509779</v>
      </c>
      <c r="BH854">
        <f>E854*BF854/100/BG854</f>
        <v>-6.1588899809191227E-3</v>
      </c>
    </row>
    <row r="855" spans="1:60" x14ac:dyDescent="0.25">
      <c r="A855" s="1">
        <v>304</v>
      </c>
      <c r="B855" s="1" t="s">
        <v>917</v>
      </c>
      <c r="C855" s="1">
        <v>24263.999999441206</v>
      </c>
      <c r="D855" s="1">
        <v>1</v>
      </c>
      <c r="E855">
        <f>(R855-S855*(1000-T855)/(1000-U855))*AO855</f>
        <v>-4.0866097520598954</v>
      </c>
      <c r="F855">
        <f>IF(AZ855&lt;&gt;0,1/(1/AZ855-1/N855),0)</f>
        <v>1.1715088938747771E-3</v>
      </c>
      <c r="G855">
        <f>((BC855-AP855/2)*S855-E855)/(BC855+AP855/2)</f>
        <v>5901.3050600167917</v>
      </c>
      <c r="H855">
        <f>AP855*1000</f>
        <v>2.3148729501840094E-2</v>
      </c>
      <c r="I855">
        <f>(AU855-BA855)</f>
        <v>1.9148441086513146</v>
      </c>
      <c r="J855">
        <f>(P855+AT855*D855)</f>
        <v>34.583261041677602</v>
      </c>
      <c r="K855" s="1">
        <v>12.199999809265137</v>
      </c>
      <c r="L855">
        <f>(K855*AI855+AJ855)</f>
        <v>2</v>
      </c>
      <c r="M855" s="1">
        <v>0.5</v>
      </c>
      <c r="N855">
        <f>L855*(M855+1)*(M855+1)/(M855*M855+1)</f>
        <v>3.6</v>
      </c>
      <c r="O855" s="1">
        <v>35.005588531494141</v>
      </c>
      <c r="P855" s="1">
        <v>34.543212890625</v>
      </c>
      <c r="Q855" s="1">
        <v>35.069984436035156</v>
      </c>
      <c r="R855" s="1">
        <v>410.0648193359375</v>
      </c>
      <c r="S855" s="1">
        <v>418.34939575195313</v>
      </c>
      <c r="T855" s="1">
        <v>35.488895416259766</v>
      </c>
      <c r="U855" s="1">
        <v>35.534263610839844</v>
      </c>
      <c r="V855" s="1">
        <v>63.713047027587891</v>
      </c>
      <c r="W855" s="1">
        <v>63.791168212890625</v>
      </c>
      <c r="X855" s="1">
        <v>600.37457275390625</v>
      </c>
      <c r="Y855" s="1">
        <v>0.12201232463121414</v>
      </c>
      <c r="Z855" s="1">
        <v>0.12843403220176697</v>
      </c>
      <c r="AA855" s="1">
        <v>101.43663787841797</v>
      </c>
      <c r="AB855" s="1">
        <v>1.2072150707244873</v>
      </c>
      <c r="AC855" s="1">
        <v>-0.49967998266220093</v>
      </c>
      <c r="AD855" s="1">
        <v>2.4655278772115707E-2</v>
      </c>
      <c r="AE855" s="1">
        <v>9.6986293792724609E-3</v>
      </c>
      <c r="AF855" s="1">
        <v>1.9990107044577599E-2</v>
      </c>
      <c r="AG855" s="1">
        <v>8.3054592832922935E-3</v>
      </c>
      <c r="AH855" s="1">
        <v>1</v>
      </c>
      <c r="AI855" s="1">
        <v>0</v>
      </c>
      <c r="AJ855" s="1">
        <v>2</v>
      </c>
      <c r="AK855" s="1">
        <v>0</v>
      </c>
      <c r="AL855" s="1">
        <v>1</v>
      </c>
      <c r="AM855" s="1">
        <v>0.18999999761581421</v>
      </c>
      <c r="AN855" s="1">
        <v>111115</v>
      </c>
      <c r="AO855">
        <f>X855*0.000001/(K855*0.0001)</f>
        <v>0.49211031322964394</v>
      </c>
      <c r="AP855">
        <f>(U855-T855)/(1000-U855)*AO855</f>
        <v>2.3148729501840093E-5</v>
      </c>
      <c r="AQ855">
        <f>(P855+273.15)</f>
        <v>307.69321289062498</v>
      </c>
      <c r="AR855">
        <f>(O855+273.15)</f>
        <v>308.15558853149412</v>
      </c>
      <c r="AS855">
        <f>(Y855*AK855+Z855*AL855)*AM855</f>
        <v>2.4402465812125129E-2</v>
      </c>
      <c r="AT855">
        <f>((AS855+0.00000010773*(AR855^4-AQ855^4))-AP855*44100)/(L855*0.92*2*29.3+0.00000043092*AQ855^3)</f>
        <v>4.0048151052600484E-2</v>
      </c>
      <c r="AU855">
        <f>0.61365*EXP(17.502*J855/(240.97+J855))</f>
        <v>5.5193203388203207</v>
      </c>
      <c r="AV855">
        <f>AU855*1000/AA855</f>
        <v>54.411507067454096</v>
      </c>
      <c r="AW855">
        <f>(AV855-U855)</f>
        <v>18.877243456614252</v>
      </c>
      <c r="AX855">
        <f>IF(D855,P855,(O855+P855)/2)</f>
        <v>34.543212890625</v>
      </c>
      <c r="AY855">
        <f>0.61365*EXP(17.502*AX855/(240.97+AX855))</f>
        <v>5.5070547689983824</v>
      </c>
      <c r="AZ855">
        <f>IF(AW855&lt;&gt;0,(1000-(AV855+U855)/2)/AW855*AP855,0)</f>
        <v>1.171127786480964E-3</v>
      </c>
      <c r="BA855">
        <f>U855*AA855/1000</f>
        <v>3.6044762301690061</v>
      </c>
      <c r="BB855">
        <f>(AY855-BA855)</f>
        <v>1.9025785388293763</v>
      </c>
      <c r="BC855">
        <f>1/(1.6/F855+1.37/N855)</f>
        <v>7.3198909713000223E-4</v>
      </c>
      <c r="BD855">
        <f>G855*AA855*0.001</f>
        <v>598.60854438299896</v>
      </c>
      <c r="BE855">
        <f>G855/S855</f>
        <v>14.106163699387249</v>
      </c>
      <c r="BF855">
        <f>(1-AP855*AA855/AU855/F855)*100</f>
        <v>63.684601420657131</v>
      </c>
      <c r="BG855">
        <f>(S855-E855/(N855/1.35))</f>
        <v>419.88187440897559</v>
      </c>
      <c r="BH855">
        <f>E855*BF855/100/BG855</f>
        <v>-6.1982697773757872E-3</v>
      </c>
    </row>
    <row r="856" spans="1:60" x14ac:dyDescent="0.25">
      <c r="A856" s="1" t="s">
        <v>9</v>
      </c>
      <c r="B856" s="1" t="s">
        <v>918</v>
      </c>
    </row>
    <row r="857" spans="1:60" x14ac:dyDescent="0.25">
      <c r="A857" s="1" t="s">
        <v>9</v>
      </c>
      <c r="B857" s="1" t="s">
        <v>919</v>
      </c>
    </row>
    <row r="858" spans="1:60" x14ac:dyDescent="0.25">
      <c r="A858" s="1" t="s">
        <v>9</v>
      </c>
      <c r="B858" s="1" t="s">
        <v>920</v>
      </c>
    </row>
    <row r="859" spans="1:60" x14ac:dyDescent="0.25">
      <c r="A859" s="1" t="s">
        <v>9</v>
      </c>
      <c r="B859" s="1" t="s">
        <v>921</v>
      </c>
    </row>
    <row r="860" spans="1:60" x14ac:dyDescent="0.25">
      <c r="A860" s="1" t="s">
        <v>9</v>
      </c>
      <c r="B860" s="1" t="s">
        <v>922</v>
      </c>
    </row>
    <row r="861" spans="1:60" x14ac:dyDescent="0.25">
      <c r="A861" s="1" t="s">
        <v>9</v>
      </c>
      <c r="B861" s="1" t="s">
        <v>923</v>
      </c>
    </row>
    <row r="862" spans="1:60" x14ac:dyDescent="0.25">
      <c r="A862" s="1" t="s">
        <v>9</v>
      </c>
      <c r="B862" s="1" t="s">
        <v>924</v>
      </c>
    </row>
    <row r="863" spans="1:60" x14ac:dyDescent="0.25">
      <c r="A863" s="1" t="s">
        <v>9</v>
      </c>
      <c r="B863" s="1" t="s">
        <v>925</v>
      </c>
    </row>
    <row r="864" spans="1:60" x14ac:dyDescent="0.25">
      <c r="A864" s="1" t="s">
        <v>9</v>
      </c>
      <c r="B864" s="1" t="s">
        <v>926</v>
      </c>
    </row>
    <row r="865" spans="1:60" x14ac:dyDescent="0.25">
      <c r="A865" s="1" t="s">
        <v>9</v>
      </c>
      <c r="B865" s="1" t="s">
        <v>927</v>
      </c>
    </row>
    <row r="866" spans="1:60" x14ac:dyDescent="0.25">
      <c r="A866" s="1">
        <v>305</v>
      </c>
      <c r="B866" s="1" t="s">
        <v>928</v>
      </c>
      <c r="C866" s="1">
        <v>24734.499999899417</v>
      </c>
      <c r="D866" s="1">
        <v>1</v>
      </c>
      <c r="E866">
        <f t="shared" ref="E866:E871" si="308">(R866-S866*(1000-T866)/(1000-U866))*AO866</f>
        <v>-2.0979659611650869</v>
      </c>
      <c r="F866">
        <f t="shared" ref="F866:F871" si="309">IF(AZ866&lt;&gt;0,1/(1/AZ866-1/N866),0)</f>
        <v>-2.4118881465820335E-3</v>
      </c>
      <c r="G866">
        <f t="shared" ref="G866:G871" si="310">((BC866-AP866/2)*S866-E866)/(BC866+AP866/2)</f>
        <v>-963.5073253475731</v>
      </c>
      <c r="H866">
        <f t="shared" ref="H866:H871" si="311">AP866*1000</f>
        <v>-5.3331792146622238E-2</v>
      </c>
      <c r="I866">
        <f t="shared" ref="I866:I871" si="312">(AU866-BA866)</f>
        <v>2.1392626894002569</v>
      </c>
      <c r="J866">
        <f t="shared" ref="J866:J871" si="313">(P866+AT866*D866)</f>
        <v>35.142164900765067</v>
      </c>
      <c r="K866" s="1">
        <v>20.989999771118164</v>
      </c>
      <c r="L866">
        <f t="shared" ref="L866:L871" si="314">(K866*AI866+AJ866)</f>
        <v>2</v>
      </c>
      <c r="M866" s="1">
        <v>0.5</v>
      </c>
      <c r="N866">
        <f t="shared" ref="N866:N871" si="315">L866*(M866+1)*(M866+1)/(M866*M866+1)</f>
        <v>3.6</v>
      </c>
      <c r="O866" s="1">
        <v>34.964847564697266</v>
      </c>
      <c r="P866" s="1">
        <v>35.140800476074219</v>
      </c>
      <c r="Q866" s="1">
        <v>35.036430358886719</v>
      </c>
      <c r="R866" s="1">
        <v>410.3839111328125</v>
      </c>
      <c r="S866" s="1">
        <v>417.79647827148438</v>
      </c>
      <c r="T866" s="1">
        <v>35.214569091796875</v>
      </c>
      <c r="U866" s="1">
        <v>35.034648895263672</v>
      </c>
      <c r="V866" s="1">
        <v>63.347496032714844</v>
      </c>
      <c r="W866" s="1">
        <v>63.032329559326172</v>
      </c>
      <c r="X866" s="1">
        <v>600.38580322265625</v>
      </c>
      <c r="Y866" s="1">
        <v>0.16078950464725494</v>
      </c>
      <c r="Z866" s="1">
        <v>0.16925211250782013</v>
      </c>
      <c r="AA866" s="1">
        <v>101.43468475341797</v>
      </c>
      <c r="AB866" s="1">
        <v>1.370439887046814</v>
      </c>
      <c r="AC866" s="1">
        <v>-0.49100133776664734</v>
      </c>
      <c r="AD866" s="1">
        <v>5.2291303873062134E-2</v>
      </c>
      <c r="AE866" s="1">
        <v>1.2767664156854153E-2</v>
      </c>
      <c r="AF866" s="1">
        <v>2.6757687330245972E-2</v>
      </c>
      <c r="AG866" s="1">
        <v>1.4919264242053032E-2</v>
      </c>
      <c r="AH866" s="1">
        <v>0.3333333432674408</v>
      </c>
      <c r="AI866" s="1">
        <v>0</v>
      </c>
      <c r="AJ866" s="1">
        <v>2</v>
      </c>
      <c r="AK866" s="1">
        <v>0</v>
      </c>
      <c r="AL866" s="1">
        <v>1</v>
      </c>
      <c r="AM866" s="1">
        <v>0.18999999761581421</v>
      </c>
      <c r="AN866" s="1">
        <v>111115</v>
      </c>
      <c r="AO866">
        <f t="shared" ref="AO866:AO871" si="316">X866*0.000001/(K866*0.0001)</f>
        <v>0.28603421141946628</v>
      </c>
      <c r="AP866">
        <f t="shared" ref="AP866:AP871" si="317">(U866-T866)/(1000-U866)*AO866</f>
        <v>-5.3331792146622238E-5</v>
      </c>
      <c r="AQ866">
        <f t="shared" ref="AQ866:AQ871" si="318">(P866+273.15)</f>
        <v>308.2908004760742</v>
      </c>
      <c r="AR866">
        <f t="shared" ref="AR866:AR871" si="319">(O866+273.15)</f>
        <v>308.11484756469724</v>
      </c>
      <c r="AS866">
        <f t="shared" ref="AS866:AS871" si="320">(Y866*AK866+Z866*AL866)*AM866</f>
        <v>3.2157900972957343E-2</v>
      </c>
      <c r="AT866">
        <f t="shared" ref="AT866:AT871" si="321">((AS866+0.00000010773*(AR866^4-AQ866^4))-AP866*44100)/(L866*0.92*2*29.3+0.00000043092*AQ866^3)</f>
        <v>1.3644246908513841E-3</v>
      </c>
      <c r="AU866">
        <f t="shared" ref="AU866:AU871" si="322">0.61365*EXP(17.502*J866/(240.97+J866))</f>
        <v>5.6929912555380104</v>
      </c>
      <c r="AV866">
        <f t="shared" ref="AV866:AV871" si="323">AU866*1000/AA866</f>
        <v>56.124700040990447</v>
      </c>
      <c r="AW866">
        <f t="shared" ref="AW866:AW871" si="324">(AV866-U866)</f>
        <v>21.090051145726775</v>
      </c>
      <c r="AX866">
        <f t="shared" ref="AX866:AX871" si="325">IF(D866,P866,(O866+P866)/2)</f>
        <v>35.140800476074219</v>
      </c>
      <c r="AY866">
        <f t="shared" ref="AY866:AY871" si="326">0.61365*EXP(17.502*AX866/(240.97+AX866))</f>
        <v>5.6925615653690071</v>
      </c>
      <c r="AZ866">
        <f t="shared" ref="AZ866:AZ871" si="327">IF(AW866&lt;&gt;0,(1000-(AV866+U866)/2)/AW866*AP866,0)</f>
        <v>-2.4135051200238947E-3</v>
      </c>
      <c r="BA866">
        <f t="shared" ref="BA866:BA871" si="328">U866*AA866/1000</f>
        <v>3.5537285661377536</v>
      </c>
      <c r="BB866">
        <f t="shared" ref="BB866:BB871" si="329">(AY866-BA866)</f>
        <v>2.1388329992312536</v>
      </c>
      <c r="BC866">
        <f t="shared" ref="BC866:BC871" si="330">1/(1.6/F866+1.37/N866)</f>
        <v>-1.5082953416708691E-3</v>
      </c>
      <c r="BD866">
        <f t="shared" ref="BD866:BD871" si="331">G866*AA866*0.001</f>
        <v>-97.733061804240009</v>
      </c>
      <c r="BE866">
        <f t="shared" ref="BE866:BE871" si="332">G866/S866</f>
        <v>-2.3061643059649861</v>
      </c>
      <c r="BF866">
        <f t="shared" ref="BF866:BF871" si="333">(1-AP866*AA866/AU866/F866)*100</f>
        <v>60.60192689075987</v>
      </c>
      <c r="BG866">
        <f t="shared" ref="BG866:BG871" si="334">(S866-E866/(N866/1.35))</f>
        <v>418.58321550692131</v>
      </c>
      <c r="BH866">
        <f t="shared" ref="BH866:BH871" si="335">E866*BF866/100/BG866</f>
        <v>-3.037407499578231E-3</v>
      </c>
    </row>
    <row r="867" spans="1:60" x14ac:dyDescent="0.25">
      <c r="A867" s="1">
        <v>306</v>
      </c>
      <c r="B867" s="1" t="s">
        <v>929</v>
      </c>
      <c r="C867" s="1">
        <v>24739.499999787658</v>
      </c>
      <c r="D867" s="1">
        <v>1</v>
      </c>
      <c r="E867">
        <f t="shared" si="308"/>
        <v>-2.2098472094397104</v>
      </c>
      <c r="F867">
        <f t="shared" si="309"/>
        <v>-2.1944545949247282E-3</v>
      </c>
      <c r="G867">
        <f t="shared" si="310"/>
        <v>-1179.1813801519932</v>
      </c>
      <c r="H867">
        <f t="shared" si="311"/>
        <v>-4.828872332440938E-2</v>
      </c>
      <c r="I867">
        <f t="shared" si="312"/>
        <v>2.1290828784984388</v>
      </c>
      <c r="J867">
        <f t="shared" si="313"/>
        <v>35.116651874056252</v>
      </c>
      <c r="K867" s="1">
        <v>20.989999771118164</v>
      </c>
      <c r="L867">
        <f t="shared" si="314"/>
        <v>2</v>
      </c>
      <c r="M867" s="1">
        <v>0.5</v>
      </c>
      <c r="N867">
        <f t="shared" si="315"/>
        <v>3.6</v>
      </c>
      <c r="O867" s="1">
        <v>34.954013824462891</v>
      </c>
      <c r="P867" s="1">
        <v>35.115596771240234</v>
      </c>
      <c r="Q867" s="1">
        <v>35.016464233398438</v>
      </c>
      <c r="R867" s="1">
        <v>410.00784301757813</v>
      </c>
      <c r="S867" s="1">
        <v>417.80435180664063</v>
      </c>
      <c r="T867" s="1">
        <v>35.218833923339844</v>
      </c>
      <c r="U867" s="1">
        <v>35.055927276611328</v>
      </c>
      <c r="V867" s="1">
        <v>63.402355194091797</v>
      </c>
      <c r="W867" s="1">
        <v>63.103710174560547</v>
      </c>
      <c r="X867" s="1">
        <v>600.37347412109375</v>
      </c>
      <c r="Y867" s="1">
        <v>0.17826676368713379</v>
      </c>
      <c r="Z867" s="1">
        <v>0.18764923512935638</v>
      </c>
      <c r="AA867" s="1">
        <v>101.43444061279297</v>
      </c>
      <c r="AB867" s="1">
        <v>1.370439887046814</v>
      </c>
      <c r="AC867" s="1">
        <v>-0.49100133776664734</v>
      </c>
      <c r="AD867" s="1">
        <v>5.2291303873062134E-2</v>
      </c>
      <c r="AE867" s="1">
        <v>1.2767664156854153E-2</v>
      </c>
      <c r="AF867" s="1">
        <v>2.6757687330245972E-2</v>
      </c>
      <c r="AG867" s="1">
        <v>1.4919264242053032E-2</v>
      </c>
      <c r="AH867" s="1">
        <v>1</v>
      </c>
      <c r="AI867" s="1">
        <v>0</v>
      </c>
      <c r="AJ867" s="1">
        <v>2</v>
      </c>
      <c r="AK867" s="1">
        <v>0</v>
      </c>
      <c r="AL867" s="1">
        <v>1</v>
      </c>
      <c r="AM867" s="1">
        <v>0.18999999761581421</v>
      </c>
      <c r="AN867" s="1">
        <v>111115</v>
      </c>
      <c r="AO867">
        <f t="shared" si="316"/>
        <v>0.28602833762161162</v>
      </c>
      <c r="AP867">
        <f t="shared" si="317"/>
        <v>-4.8288723324409377E-5</v>
      </c>
      <c r="AQ867">
        <f t="shared" si="318"/>
        <v>308.26559677124021</v>
      </c>
      <c r="AR867">
        <f t="shared" si="319"/>
        <v>308.10401382446287</v>
      </c>
      <c r="AS867">
        <f t="shared" si="320"/>
        <v>3.5653354227187073E-2</v>
      </c>
      <c r="AT867">
        <f t="shared" si="321"/>
        <v>1.0551028160198004E-3</v>
      </c>
      <c r="AU867">
        <f t="shared" si="322"/>
        <v>5.6849612519642596</v>
      </c>
      <c r="AV867">
        <f t="shared" si="323"/>
        <v>56.045670658011879</v>
      </c>
      <c r="AW867">
        <f t="shared" si="324"/>
        <v>20.989743381400551</v>
      </c>
      <c r="AX867">
        <f t="shared" si="325"/>
        <v>35.115596771240234</v>
      </c>
      <c r="AY867">
        <f t="shared" si="326"/>
        <v>5.6846293795833169</v>
      </c>
      <c r="AZ867">
        <f t="shared" si="327"/>
        <v>-2.1957930860989762E-3</v>
      </c>
      <c r="BA867">
        <f t="shared" si="328"/>
        <v>3.5558783734658208</v>
      </c>
      <c r="BB867">
        <f t="shared" si="329"/>
        <v>2.1287510061174961</v>
      </c>
      <c r="BC867">
        <f t="shared" si="330"/>
        <v>-1.3722503609461241E-3</v>
      </c>
      <c r="BD867">
        <f t="shared" si="331"/>
        <v>-119.6096036767386</v>
      </c>
      <c r="BE867">
        <f t="shared" si="332"/>
        <v>-2.8223290998599193</v>
      </c>
      <c r="BF867">
        <f t="shared" si="333"/>
        <v>60.737580974042046</v>
      </c>
      <c r="BG867">
        <f t="shared" si="334"/>
        <v>418.63304451018053</v>
      </c>
      <c r="BH867">
        <f t="shared" si="335"/>
        <v>-3.2061676827410891E-3</v>
      </c>
    </row>
    <row r="868" spans="1:60" x14ac:dyDescent="0.25">
      <c r="A868" s="1">
        <v>307</v>
      </c>
      <c r="B868" s="1" t="s">
        <v>930</v>
      </c>
      <c r="C868" s="1">
        <v>24744.4999996759</v>
      </c>
      <c r="D868" s="1">
        <v>1</v>
      </c>
      <c r="E868">
        <f t="shared" si="308"/>
        <v>-2.2080505072732857</v>
      </c>
      <c r="F868">
        <f t="shared" si="309"/>
        <v>-1.8933665741147042E-3</v>
      </c>
      <c r="G868">
        <f t="shared" si="310"/>
        <v>-1429.4889453928704</v>
      </c>
      <c r="H868">
        <f t="shared" si="311"/>
        <v>-4.1641126559789216E-2</v>
      </c>
      <c r="I868">
        <f t="shared" si="312"/>
        <v>2.1281020795317755</v>
      </c>
      <c r="J868">
        <f t="shared" si="313"/>
        <v>35.119018848384457</v>
      </c>
      <c r="K868" s="1">
        <v>20.989999771118164</v>
      </c>
      <c r="L868">
        <f t="shared" si="314"/>
        <v>2</v>
      </c>
      <c r="M868" s="1">
        <v>0.5</v>
      </c>
      <c r="N868">
        <f t="shared" si="315"/>
        <v>3.6</v>
      </c>
      <c r="O868" s="1">
        <v>34.946842193603516</v>
      </c>
      <c r="P868" s="1">
        <v>35.121875762939453</v>
      </c>
      <c r="Q868" s="1">
        <v>35.024112701416016</v>
      </c>
      <c r="R868" s="1">
        <v>410.02365112304688</v>
      </c>
      <c r="S868" s="1">
        <v>417.8040771484375</v>
      </c>
      <c r="T868" s="1">
        <v>35.21337890625</v>
      </c>
      <c r="U868" s="1">
        <v>35.072902679443359</v>
      </c>
      <c r="V868" s="1">
        <v>63.418533325195313</v>
      </c>
      <c r="W868" s="1">
        <v>63.1578369140625</v>
      </c>
      <c r="X868" s="1">
        <v>600.3804931640625</v>
      </c>
      <c r="Y868" s="1">
        <v>0.13633084297180176</v>
      </c>
      <c r="Z868" s="1">
        <v>0.14350613951683044</v>
      </c>
      <c r="AA868" s="1">
        <v>101.43453979492188</v>
      </c>
      <c r="AB868" s="1">
        <v>1.370439887046814</v>
      </c>
      <c r="AC868" s="1">
        <v>-0.49100133776664734</v>
      </c>
      <c r="AD868" s="1">
        <v>5.2291303873062134E-2</v>
      </c>
      <c r="AE868" s="1">
        <v>1.2767664156854153E-2</v>
      </c>
      <c r="AF868" s="1">
        <v>2.6757687330245972E-2</v>
      </c>
      <c r="AG868" s="1">
        <v>1.4919264242053032E-2</v>
      </c>
      <c r="AH868" s="1">
        <v>1</v>
      </c>
      <c r="AI868" s="1">
        <v>0</v>
      </c>
      <c r="AJ868" s="1">
        <v>2</v>
      </c>
      <c r="AK868" s="1">
        <v>0</v>
      </c>
      <c r="AL868" s="1">
        <v>1</v>
      </c>
      <c r="AM868" s="1">
        <v>0.18999999761581421</v>
      </c>
      <c r="AN868" s="1">
        <v>111115</v>
      </c>
      <c r="AO868">
        <f t="shared" si="316"/>
        <v>0.28603168161543979</v>
      </c>
      <c r="AP868">
        <f t="shared" si="317"/>
        <v>-4.1641126559789216E-5</v>
      </c>
      <c r="AQ868">
        <f t="shared" si="318"/>
        <v>308.27187576293943</v>
      </c>
      <c r="AR868">
        <f t="shared" si="319"/>
        <v>308.09684219360349</v>
      </c>
      <c r="AS868">
        <f t="shared" si="320"/>
        <v>2.7266166166052486E-2</v>
      </c>
      <c r="AT868">
        <f t="shared" si="321"/>
        <v>-2.8569145549985687E-3</v>
      </c>
      <c r="AU868">
        <f t="shared" si="322"/>
        <v>5.6857058220931949</v>
      </c>
      <c r="AV868">
        <f t="shared" si="323"/>
        <v>56.052956257192371</v>
      </c>
      <c r="AW868">
        <f t="shared" si="324"/>
        <v>20.980053577749011</v>
      </c>
      <c r="AX868">
        <f t="shared" si="325"/>
        <v>35.121875762939453</v>
      </c>
      <c r="AY868">
        <f t="shared" si="326"/>
        <v>5.6866046237374341</v>
      </c>
      <c r="AZ868">
        <f t="shared" si="327"/>
        <v>-1.8943628861613437E-3</v>
      </c>
      <c r="BA868">
        <f t="shared" si="328"/>
        <v>3.5576037425614193</v>
      </c>
      <c r="BB868">
        <f t="shared" si="329"/>
        <v>2.1290008811760148</v>
      </c>
      <c r="BC868">
        <f t="shared" si="330"/>
        <v>-1.183887251111937E-3</v>
      </c>
      <c r="BD868">
        <f t="shared" si="331"/>
        <v>-144.99955331785401</v>
      </c>
      <c r="BE868">
        <f t="shared" si="332"/>
        <v>-3.4214336900427167</v>
      </c>
      <c r="BF868">
        <f t="shared" si="333"/>
        <v>60.763591966506084</v>
      </c>
      <c r="BG868">
        <f t="shared" si="334"/>
        <v>418.63209608866498</v>
      </c>
      <c r="BH868">
        <f t="shared" si="335"/>
        <v>-3.2049401209068816E-3</v>
      </c>
    </row>
    <row r="869" spans="1:60" x14ac:dyDescent="0.25">
      <c r="A869" s="1">
        <v>308</v>
      </c>
      <c r="B869" s="1" t="s">
        <v>931</v>
      </c>
      <c r="C869" s="1">
        <v>24749.499999564141</v>
      </c>
      <c r="D869" s="1">
        <v>1</v>
      </c>
      <c r="E869">
        <f t="shared" si="308"/>
        <v>-2.2022700177396262</v>
      </c>
      <c r="F869">
        <f t="shared" si="309"/>
        <v>-1.6750566074347115E-3</v>
      </c>
      <c r="G869">
        <f t="shared" si="310"/>
        <v>-1662.9626676560711</v>
      </c>
      <c r="H869">
        <f t="shared" si="311"/>
        <v>-3.7050238166681231E-2</v>
      </c>
      <c r="I869">
        <f t="shared" si="312"/>
        <v>2.1402268261823205</v>
      </c>
      <c r="J869">
        <f t="shared" si="313"/>
        <v>35.161213221961745</v>
      </c>
      <c r="K869" s="1">
        <v>20.989999771118164</v>
      </c>
      <c r="L869">
        <f t="shared" si="314"/>
        <v>2</v>
      </c>
      <c r="M869" s="1">
        <v>0.5</v>
      </c>
      <c r="N869">
        <f t="shared" si="315"/>
        <v>3.6</v>
      </c>
      <c r="O869" s="1">
        <v>34.948657989501953</v>
      </c>
      <c r="P869" s="1">
        <v>35.170783996582031</v>
      </c>
      <c r="Q869" s="1">
        <v>35.072052001953125</v>
      </c>
      <c r="R869" s="1">
        <v>410.01019287109375</v>
      </c>
      <c r="S869" s="1">
        <v>417.76400756835938</v>
      </c>
      <c r="T869" s="1">
        <v>35.209381103515625</v>
      </c>
      <c r="U869" s="1">
        <v>35.084388732910156</v>
      </c>
      <c r="V869" s="1">
        <v>63.409366607666016</v>
      </c>
      <c r="W869" s="1">
        <v>63.176071166992188</v>
      </c>
      <c r="X869" s="1">
        <v>600.3565673828125</v>
      </c>
      <c r="Y869" s="1">
        <v>7.8390680253505707E-2</v>
      </c>
      <c r="Z869" s="1">
        <v>8.2516506314277649E-2</v>
      </c>
      <c r="AA869" s="1">
        <v>101.43446350097656</v>
      </c>
      <c r="AB869" s="1">
        <v>1.370439887046814</v>
      </c>
      <c r="AC869" s="1">
        <v>-0.49100133776664734</v>
      </c>
      <c r="AD869" s="1">
        <v>5.2291303873062134E-2</v>
      </c>
      <c r="AE869" s="1">
        <v>1.2767664156854153E-2</v>
      </c>
      <c r="AF869" s="1">
        <v>2.6757687330245972E-2</v>
      </c>
      <c r="AG869" s="1">
        <v>1.4919264242053032E-2</v>
      </c>
      <c r="AH869" s="1">
        <v>1</v>
      </c>
      <c r="AI869" s="1">
        <v>0</v>
      </c>
      <c r="AJ869" s="1">
        <v>2</v>
      </c>
      <c r="AK869" s="1">
        <v>0</v>
      </c>
      <c r="AL869" s="1">
        <v>1</v>
      </c>
      <c r="AM869" s="1">
        <v>0.18999999761581421</v>
      </c>
      <c r="AN869" s="1">
        <v>111115</v>
      </c>
      <c r="AO869">
        <f t="shared" si="316"/>
        <v>0.28602028295821685</v>
      </c>
      <c r="AP869">
        <f t="shared" si="317"/>
        <v>-3.7050238166681227E-5</v>
      </c>
      <c r="AQ869">
        <f t="shared" si="318"/>
        <v>308.32078399658201</v>
      </c>
      <c r="AR869">
        <f t="shared" si="319"/>
        <v>308.09865798950193</v>
      </c>
      <c r="AS869">
        <f t="shared" si="320"/>
        <v>1.5678136002978071E-2</v>
      </c>
      <c r="AT869">
        <f t="shared" si="321"/>
        <v>-9.5707746202874228E-3</v>
      </c>
      <c r="AU869">
        <f t="shared" si="322"/>
        <v>5.6989929745647689</v>
      </c>
      <c r="AV869">
        <f t="shared" si="323"/>
        <v>56.183990902755667</v>
      </c>
      <c r="AW869">
        <f t="shared" si="324"/>
        <v>21.099602169845511</v>
      </c>
      <c r="AX869">
        <f t="shared" si="325"/>
        <v>35.170783996582031</v>
      </c>
      <c r="AY869">
        <f t="shared" si="326"/>
        <v>5.7020105960814309</v>
      </c>
      <c r="AZ869">
        <f t="shared" si="327"/>
        <v>-1.6758363632050357E-3</v>
      </c>
      <c r="BA869">
        <f t="shared" si="328"/>
        <v>3.5587661483824484</v>
      </c>
      <c r="BB869">
        <f t="shared" si="329"/>
        <v>2.1432444476989825</v>
      </c>
      <c r="BC869">
        <f t="shared" si="330"/>
        <v>-1.04732764289862E-3</v>
      </c>
      <c r="BD869">
        <f t="shared" si="331"/>
        <v>-168.68172601584635</v>
      </c>
      <c r="BE869">
        <f t="shared" si="332"/>
        <v>-3.9806269509322387</v>
      </c>
      <c r="BF869">
        <f t="shared" si="333"/>
        <v>60.631494304200693</v>
      </c>
      <c r="BG869">
        <f t="shared" si="334"/>
        <v>418.58985882501173</v>
      </c>
      <c r="BH869">
        <f t="shared" si="335"/>
        <v>-3.1899225273088138E-3</v>
      </c>
    </row>
    <row r="870" spans="1:60" x14ac:dyDescent="0.25">
      <c r="A870" s="1">
        <v>309</v>
      </c>
      <c r="B870" s="1" t="s">
        <v>932</v>
      </c>
      <c r="C870" s="1">
        <v>24754.999999441206</v>
      </c>
      <c r="D870" s="1">
        <v>1</v>
      </c>
      <c r="E870">
        <f t="shared" si="308"/>
        <v>-2.1982061158956641</v>
      </c>
      <c r="F870">
        <f t="shared" si="309"/>
        <v>-1.4283001617397316E-3</v>
      </c>
      <c r="G870">
        <f t="shared" si="310"/>
        <v>-2015.5531895530528</v>
      </c>
      <c r="H870">
        <f t="shared" si="311"/>
        <v>-3.1645824874681615E-2</v>
      </c>
      <c r="I870">
        <f t="shared" si="312"/>
        <v>2.1439223250322423</v>
      </c>
      <c r="J870">
        <f t="shared" si="313"/>
        <v>35.17767404757857</v>
      </c>
      <c r="K870" s="1">
        <v>20.989999771118164</v>
      </c>
      <c r="L870">
        <f t="shared" si="314"/>
        <v>2</v>
      </c>
      <c r="M870" s="1">
        <v>0.5</v>
      </c>
      <c r="N870">
        <f t="shared" si="315"/>
        <v>3.6</v>
      </c>
      <c r="O870" s="1">
        <v>34.957908630371094</v>
      </c>
      <c r="P870" s="1">
        <v>35.190357208251953</v>
      </c>
      <c r="Q870" s="1">
        <v>35.08740234375</v>
      </c>
      <c r="R870" s="1">
        <v>410.025390625</v>
      </c>
      <c r="S870" s="1">
        <v>417.75735473632813</v>
      </c>
      <c r="T870" s="1">
        <v>35.205966949462891</v>
      </c>
      <c r="U870" s="1">
        <v>35.099205017089844</v>
      </c>
      <c r="V870" s="1">
        <v>63.377536773681641</v>
      </c>
      <c r="W870" s="1">
        <v>63.178791046142578</v>
      </c>
      <c r="X870" s="1">
        <v>600.33697509765625</v>
      </c>
      <c r="Y870" s="1">
        <v>4.8639789223670959E-2</v>
      </c>
      <c r="Z870" s="1">
        <v>5.1199778914451599E-2</v>
      </c>
      <c r="AA870" s="1">
        <v>101.43424987792969</v>
      </c>
      <c r="AB870" s="1">
        <v>1.370439887046814</v>
      </c>
      <c r="AC870" s="1">
        <v>-0.49100133776664734</v>
      </c>
      <c r="AD870" s="1">
        <v>5.2291303873062134E-2</v>
      </c>
      <c r="AE870" s="1">
        <v>1.2767664156854153E-2</v>
      </c>
      <c r="AF870" s="1">
        <v>2.6757687330245972E-2</v>
      </c>
      <c r="AG870" s="1">
        <v>1.4919264242053032E-2</v>
      </c>
      <c r="AH870" s="1">
        <v>1</v>
      </c>
      <c r="AI870" s="1">
        <v>0</v>
      </c>
      <c r="AJ870" s="1">
        <v>2</v>
      </c>
      <c r="AK870" s="1">
        <v>0</v>
      </c>
      <c r="AL870" s="1">
        <v>1</v>
      </c>
      <c r="AM870" s="1">
        <v>0.18999999761581421</v>
      </c>
      <c r="AN870" s="1">
        <v>111115</v>
      </c>
      <c r="AO870">
        <f t="shared" si="316"/>
        <v>0.2860109488537052</v>
      </c>
      <c r="AP870">
        <f t="shared" si="317"/>
        <v>-3.1645824874681614E-5</v>
      </c>
      <c r="AQ870">
        <f t="shared" si="318"/>
        <v>308.34035720825193</v>
      </c>
      <c r="AR870">
        <f t="shared" si="319"/>
        <v>308.10790863037107</v>
      </c>
      <c r="AS870">
        <f t="shared" si="320"/>
        <v>9.7279578716760184E-3</v>
      </c>
      <c r="AT870">
        <f t="shared" si="321"/>
        <v>-1.2683160673384925E-2</v>
      </c>
      <c r="AU870">
        <f t="shared" si="322"/>
        <v>5.7041838572524171</v>
      </c>
      <c r="AV870">
        <f t="shared" si="323"/>
        <v>56.23528407926392</v>
      </c>
      <c r="AW870">
        <f t="shared" si="324"/>
        <v>21.136079062174076</v>
      </c>
      <c r="AX870">
        <f t="shared" si="325"/>
        <v>35.190357208251953</v>
      </c>
      <c r="AY870">
        <f t="shared" si="326"/>
        <v>5.7081862643557963</v>
      </c>
      <c r="AZ870">
        <f t="shared" si="327"/>
        <v>-1.4288670648118914E-3</v>
      </c>
      <c r="BA870">
        <f t="shared" si="328"/>
        <v>3.5602615322201747</v>
      </c>
      <c r="BB870">
        <f t="shared" si="329"/>
        <v>2.1479247321356216</v>
      </c>
      <c r="BC870">
        <f t="shared" si="330"/>
        <v>-8.9299096550094783E-4</v>
      </c>
      <c r="BD870">
        <f t="shared" si="331"/>
        <v>-204.44612587138255</v>
      </c>
      <c r="BE870">
        <f t="shared" si="332"/>
        <v>-4.8246982768865676</v>
      </c>
      <c r="BF870">
        <f t="shared" si="333"/>
        <v>60.600742113020601</v>
      </c>
      <c r="BG870">
        <f t="shared" si="334"/>
        <v>418.58168202978902</v>
      </c>
      <c r="BH870">
        <f t="shared" si="335"/>
        <v>-3.1824833159129384E-3</v>
      </c>
    </row>
    <row r="871" spans="1:60" x14ac:dyDescent="0.25">
      <c r="A871" s="1">
        <v>310</v>
      </c>
      <c r="B871" s="1" t="s">
        <v>933</v>
      </c>
      <c r="C871" s="1">
        <v>24759.999999329448</v>
      </c>
      <c r="D871" s="1">
        <v>1</v>
      </c>
      <c r="E871">
        <f t="shared" si="308"/>
        <v>-2.2027701999072131</v>
      </c>
      <c r="F871">
        <f t="shared" si="309"/>
        <v>-1.2284282724733624E-3</v>
      </c>
      <c r="G871">
        <f t="shared" si="310"/>
        <v>-2415.160899069378</v>
      </c>
      <c r="H871">
        <f t="shared" si="311"/>
        <v>-2.7155912574649603E-2</v>
      </c>
      <c r="I871">
        <f t="shared" si="312"/>
        <v>2.1392181635214511</v>
      </c>
      <c r="J871">
        <f t="shared" si="313"/>
        <v>35.16661059647231</v>
      </c>
      <c r="K871" s="1">
        <v>20.989999771118164</v>
      </c>
      <c r="L871">
        <f t="shared" si="314"/>
        <v>2</v>
      </c>
      <c r="M871" s="1">
        <v>0.5</v>
      </c>
      <c r="N871">
        <f t="shared" si="315"/>
        <v>3.6</v>
      </c>
      <c r="O871" s="1">
        <v>34.961536407470703</v>
      </c>
      <c r="P871" s="1">
        <v>35.179412841796875</v>
      </c>
      <c r="Q871" s="1">
        <v>35.07476806640625</v>
      </c>
      <c r="R871" s="1">
        <v>410.0037841796875</v>
      </c>
      <c r="S871" s="1">
        <v>417.74517822265625</v>
      </c>
      <c r="T871" s="1">
        <v>35.202861785888672</v>
      </c>
      <c r="U871" s="1">
        <v>35.111248016357422</v>
      </c>
      <c r="V871" s="1">
        <v>63.356273651123047</v>
      </c>
      <c r="W871" s="1">
        <v>63.18585205078125</v>
      </c>
      <c r="X871" s="1">
        <v>600.33453369140625</v>
      </c>
      <c r="Y871" s="1">
        <v>4.7169826924800873E-2</v>
      </c>
      <c r="Z871" s="1">
        <v>4.9652449786663055E-2</v>
      </c>
      <c r="AA871" s="1">
        <v>101.43405914306641</v>
      </c>
      <c r="AB871" s="1">
        <v>1.370439887046814</v>
      </c>
      <c r="AC871" s="1">
        <v>-0.49100133776664734</v>
      </c>
      <c r="AD871" s="1">
        <v>5.2291303873062134E-2</v>
      </c>
      <c r="AE871" s="1">
        <v>1.2767664156854153E-2</v>
      </c>
      <c r="AF871" s="1">
        <v>2.6757687330245972E-2</v>
      </c>
      <c r="AG871" s="1">
        <v>1.4919264242053032E-2</v>
      </c>
      <c r="AH871" s="1">
        <v>1</v>
      </c>
      <c r="AI871" s="1">
        <v>0</v>
      </c>
      <c r="AJ871" s="1">
        <v>2</v>
      </c>
      <c r="AK871" s="1">
        <v>0</v>
      </c>
      <c r="AL871" s="1">
        <v>1</v>
      </c>
      <c r="AM871" s="1">
        <v>0.18999999761581421</v>
      </c>
      <c r="AN871" s="1">
        <v>111115</v>
      </c>
      <c r="AO871">
        <f t="shared" si="316"/>
        <v>0.28600978572541713</v>
      </c>
      <c r="AP871">
        <f t="shared" si="317"/>
        <v>-2.7155912574649603E-5</v>
      </c>
      <c r="AQ871">
        <f t="shared" si="318"/>
        <v>308.32941284179685</v>
      </c>
      <c r="AR871">
        <f t="shared" si="319"/>
        <v>308.11153640747068</v>
      </c>
      <c r="AS871">
        <f t="shared" si="320"/>
        <v>9.4339653410853153E-3</v>
      </c>
      <c r="AT871">
        <f t="shared" si="321"/>
        <v>-1.2802245324567406E-2</v>
      </c>
      <c r="AU871">
        <f t="shared" si="322"/>
        <v>5.7006945713995227</v>
      </c>
      <c r="AV871">
        <f t="shared" si="323"/>
        <v>56.200990274470328</v>
      </c>
      <c r="AW871">
        <f t="shared" si="324"/>
        <v>21.089742258112906</v>
      </c>
      <c r="AX871">
        <f t="shared" si="325"/>
        <v>35.179412841796875</v>
      </c>
      <c r="AY871">
        <f t="shared" si="326"/>
        <v>5.7047324217890365</v>
      </c>
      <c r="AZ871">
        <f t="shared" si="327"/>
        <v>-1.2288475922302669E-3</v>
      </c>
      <c r="BA871">
        <f t="shared" si="328"/>
        <v>3.5614764078780716</v>
      </c>
      <c r="BB871">
        <f t="shared" si="329"/>
        <v>2.1432560139109649</v>
      </c>
      <c r="BC871">
        <f t="shared" si="330"/>
        <v>-7.6799206087398326E-4</v>
      </c>
      <c r="BD871">
        <f t="shared" si="331"/>
        <v>-244.97957347622474</v>
      </c>
      <c r="BE871">
        <f t="shared" si="332"/>
        <v>-5.7814213663577192</v>
      </c>
      <c r="BF871">
        <f t="shared" si="333"/>
        <v>60.665772021651456</v>
      </c>
      <c r="BG871">
        <f t="shared" si="334"/>
        <v>418.57121704762147</v>
      </c>
      <c r="BH871">
        <f t="shared" si="335"/>
        <v>-3.1925930241031119E-3</v>
      </c>
    </row>
    <row r="872" spans="1:60" x14ac:dyDescent="0.25">
      <c r="A872" s="1" t="s">
        <v>9</v>
      </c>
      <c r="B872" s="1" t="s">
        <v>934</v>
      </c>
    </row>
    <row r="873" spans="1:60" x14ac:dyDescent="0.25">
      <c r="A873" s="1" t="s">
        <v>9</v>
      </c>
      <c r="B873" s="1" t="s">
        <v>935</v>
      </c>
    </row>
    <row r="874" spans="1:60" x14ac:dyDescent="0.25">
      <c r="A874" s="1" t="s">
        <v>9</v>
      </c>
      <c r="B874" s="1" t="s">
        <v>936</v>
      </c>
    </row>
    <row r="875" spans="1:60" x14ac:dyDescent="0.25">
      <c r="A875" s="1" t="s">
        <v>9</v>
      </c>
      <c r="B875" s="1" t="s">
        <v>937</v>
      </c>
    </row>
    <row r="876" spans="1:60" x14ac:dyDescent="0.25">
      <c r="A876" s="1" t="s">
        <v>9</v>
      </c>
      <c r="B876" s="1" t="s">
        <v>938</v>
      </c>
    </row>
    <row r="877" spans="1:60" x14ac:dyDescent="0.25">
      <c r="A877" s="1" t="s">
        <v>9</v>
      </c>
      <c r="B877" s="1" t="s">
        <v>939</v>
      </c>
    </row>
    <row r="878" spans="1:60" x14ac:dyDescent="0.25">
      <c r="A878" s="1" t="s">
        <v>9</v>
      </c>
      <c r="B878" s="1" t="s">
        <v>940</v>
      </c>
    </row>
    <row r="879" spans="1:60" x14ac:dyDescent="0.25">
      <c r="A879" s="1" t="s">
        <v>9</v>
      </c>
      <c r="B879" s="1" t="s">
        <v>941</v>
      </c>
    </row>
    <row r="880" spans="1:60" x14ac:dyDescent="0.25">
      <c r="A880" s="1" t="s">
        <v>9</v>
      </c>
      <c r="B880" s="1" t="s">
        <v>942</v>
      </c>
    </row>
    <row r="881" spans="1:60" x14ac:dyDescent="0.25">
      <c r="A881" s="1" t="s">
        <v>9</v>
      </c>
      <c r="B881" s="1" t="s">
        <v>943</v>
      </c>
    </row>
    <row r="882" spans="1:60" x14ac:dyDescent="0.25">
      <c r="A882" s="1">
        <v>311</v>
      </c>
      <c r="B882" s="1" t="s">
        <v>944</v>
      </c>
      <c r="C882" s="1">
        <v>25051.499999899417</v>
      </c>
      <c r="D882" s="1">
        <v>1</v>
      </c>
      <c r="E882">
        <f>(R882-S882*(1000-T882)/(1000-U882))*AO882</f>
        <v>-1.8458521160185775</v>
      </c>
      <c r="F882">
        <f>IF(AZ882&lt;&gt;0,1/(1/AZ882-1/N882),0)</f>
        <v>-5.6023278275509313E-3</v>
      </c>
      <c r="G882">
        <f>((BC882-AP882/2)*S882-E882)/(BC882+AP882/2)</f>
        <v>-119.94202380299151</v>
      </c>
      <c r="H882">
        <f>AP882*1000</f>
        <v>-0.12479038541820468</v>
      </c>
      <c r="I882">
        <f>(AU882-BA882)</f>
        <v>2.1530126751812984</v>
      </c>
      <c r="J882">
        <f>(P882+AT882*D882)</f>
        <v>35.184104776374191</v>
      </c>
      <c r="K882" s="1">
        <v>5.6500000953674316</v>
      </c>
      <c r="L882">
        <f>(K882*AI882+AJ882)</f>
        <v>2</v>
      </c>
      <c r="M882" s="1">
        <v>0.5</v>
      </c>
      <c r="N882">
        <f>L882*(M882+1)*(M882+1)/(M882*M882+1)</f>
        <v>3.6</v>
      </c>
      <c r="O882" s="1">
        <v>34.972835540771484</v>
      </c>
      <c r="P882" s="1">
        <v>35.157661437988281</v>
      </c>
      <c r="Q882" s="1">
        <v>35.050567626953125</v>
      </c>
      <c r="R882" s="1">
        <v>409.92962646484375</v>
      </c>
      <c r="S882" s="1">
        <v>411.71511840820313</v>
      </c>
      <c r="T882" s="1">
        <v>35.141792297363281</v>
      </c>
      <c r="U882" s="1">
        <v>35.028465270996094</v>
      </c>
      <c r="V882" s="1">
        <v>63.204135894775391</v>
      </c>
      <c r="W882" s="1">
        <v>62.99847412109375</v>
      </c>
      <c r="X882" s="1">
        <v>600.3583984375</v>
      </c>
      <c r="Y882" s="1">
        <v>6.9363705813884735E-2</v>
      </c>
      <c r="Z882" s="1">
        <v>7.3014423251152039E-2</v>
      </c>
      <c r="AA882" s="1">
        <v>101.43750762939453</v>
      </c>
      <c r="AB882" s="1">
        <v>0.96270370483398438</v>
      </c>
      <c r="AC882" s="1">
        <v>-0.50139182806015015</v>
      </c>
      <c r="AD882" s="1">
        <v>3.0940830707550049E-2</v>
      </c>
      <c r="AE882" s="1">
        <v>8.4341978654265404E-3</v>
      </c>
      <c r="AF882" s="1">
        <v>1.2956507503986359E-2</v>
      </c>
      <c r="AG882" s="1">
        <v>9.8321950063109398E-3</v>
      </c>
      <c r="AH882" s="1">
        <v>0.3333333432674408</v>
      </c>
      <c r="AI882" s="1">
        <v>0</v>
      </c>
      <c r="AJ882" s="1">
        <v>2</v>
      </c>
      <c r="AK882" s="1">
        <v>0</v>
      </c>
      <c r="AL882" s="1">
        <v>1</v>
      </c>
      <c r="AM882" s="1">
        <v>0.18999999761581421</v>
      </c>
      <c r="AN882" s="1">
        <v>111115</v>
      </c>
      <c r="AO882">
        <f>X882*0.000001/(K882*0.0001)</f>
        <v>1.0625812182370544</v>
      </c>
      <c r="AP882">
        <f>(U882-T882)/(1000-U882)*AO882</f>
        <v>-1.2479038541820468E-4</v>
      </c>
      <c r="AQ882">
        <f>(P882+273.15)</f>
        <v>308.30766143798826</v>
      </c>
      <c r="AR882">
        <f>(O882+273.15)</f>
        <v>308.12283554077146</v>
      </c>
      <c r="AS882">
        <f>(Y882*AK882+Z882*AL882)*AM882</f>
        <v>1.3872740243638937E-2</v>
      </c>
      <c r="AT882">
        <f>((AS882+0.00000010773*(AR882^4-AQ882^4))-AP882*44100)/(L882*0.92*2*29.3+0.00000043092*AQ882^3)</f>
        <v>2.6443338385908812E-2</v>
      </c>
      <c r="AU882">
        <f>0.61365*EXP(17.502*J882/(240.97+J882))</f>
        <v>5.7062128883539458</v>
      </c>
      <c r="AV882">
        <f>AU882*1000/AA882</f>
        <v>56.253480805165225</v>
      </c>
      <c r="AW882">
        <f>(AV882-U882)</f>
        <v>21.225015534169131</v>
      </c>
      <c r="AX882">
        <f>IF(D882,P882,(O882+P882)/2)</f>
        <v>35.157661437988281</v>
      </c>
      <c r="AY882">
        <f>0.61365*EXP(17.502*AX882/(240.97+AX882))</f>
        <v>5.6978734664488933</v>
      </c>
      <c r="AZ882">
        <f>IF(AW882&lt;&gt;0,(1000-(AV882+U882)/2)/AW882*AP882,0)</f>
        <v>-5.6110597709667469E-3</v>
      </c>
      <c r="BA882">
        <f>U882*AA882/1000</f>
        <v>3.5532002131726474</v>
      </c>
      <c r="BB882">
        <f>(AY882-BA882)</f>
        <v>2.1446732532762458</v>
      </c>
      <c r="BC882">
        <f>1/(1.6/F882+1.37/N882)</f>
        <v>-3.5061267995593402E-3</v>
      </c>
      <c r="BD882">
        <f>G882*AA882*0.001</f>
        <v>-12.166619954600971</v>
      </c>
      <c r="BE882">
        <f>G882/S882</f>
        <v>-0.29132285514974121</v>
      </c>
      <c r="BF882">
        <f>(1-AP882*AA882/AU882/F882)*100</f>
        <v>60.402915808296179</v>
      </c>
      <c r="BG882">
        <f>(S882-E882/(N882/1.35))</f>
        <v>412.40731295171008</v>
      </c>
      <c r="BH882">
        <f>E882*BF882/100/BG882</f>
        <v>-2.7035129217383865E-3</v>
      </c>
    </row>
    <row r="883" spans="1:60" x14ac:dyDescent="0.25">
      <c r="A883" s="1">
        <v>312</v>
      </c>
      <c r="B883" s="1" t="s">
        <v>945</v>
      </c>
      <c r="C883" s="1">
        <v>25056.499999787658</v>
      </c>
      <c r="D883" s="1">
        <v>1</v>
      </c>
      <c r="E883">
        <f>(R883-S883*(1000-T883)/(1000-U883))*AO883</f>
        <v>-1.7803973516357485</v>
      </c>
      <c r="F883">
        <f>IF(AZ883&lt;&gt;0,1/(1/AZ883-1/N883),0)</f>
        <v>-5.1401205820002559E-3</v>
      </c>
      <c r="G883">
        <f>((BC883-AP883/2)*S883-E883)/(BC883+AP883/2)</f>
        <v>-146.5088594207767</v>
      </c>
      <c r="H883">
        <f>AP883*1000</f>
        <v>-0.11416285267895095</v>
      </c>
      <c r="I883">
        <f>(AU883-BA883)</f>
        <v>2.1470998087227922</v>
      </c>
      <c r="J883">
        <f>(P883+AT883*D883)</f>
        <v>35.167460812417488</v>
      </c>
      <c r="K883" s="1">
        <v>5.6500000953674316</v>
      </c>
      <c r="L883">
        <f>(K883*AI883+AJ883)</f>
        <v>2</v>
      </c>
      <c r="M883" s="1">
        <v>0.5</v>
      </c>
      <c r="N883">
        <f>L883*(M883+1)*(M883+1)/(M883*M883+1)</f>
        <v>3.6</v>
      </c>
      <c r="O883" s="1">
        <v>34.966335296630859</v>
      </c>
      <c r="P883" s="1">
        <v>35.144088745117188</v>
      </c>
      <c r="Q883" s="1">
        <v>35.037033081054688</v>
      </c>
      <c r="R883" s="1">
        <v>409.99658203125</v>
      </c>
      <c r="S883" s="1">
        <v>411.71636962890625</v>
      </c>
      <c r="T883" s="1">
        <v>35.138626098632813</v>
      </c>
      <c r="U883" s="1">
        <v>35.034950256347656</v>
      </c>
      <c r="V883" s="1">
        <v>63.219436645507813</v>
      </c>
      <c r="W883" s="1">
        <v>63.030471801757813</v>
      </c>
      <c r="X883" s="1">
        <v>600.35382080078125</v>
      </c>
      <c r="Y883" s="1">
        <v>0.11556538939476013</v>
      </c>
      <c r="Z883" s="1">
        <v>0.12164777517318726</v>
      </c>
      <c r="AA883" s="1">
        <v>101.43764495849609</v>
      </c>
      <c r="AB883" s="1">
        <v>0.96270370483398438</v>
      </c>
      <c r="AC883" s="1">
        <v>-0.50139182806015015</v>
      </c>
      <c r="AD883" s="1">
        <v>3.0940830707550049E-2</v>
      </c>
      <c r="AE883" s="1">
        <v>8.4341978654265404E-3</v>
      </c>
      <c r="AF883" s="1">
        <v>1.2956507503986359E-2</v>
      </c>
      <c r="AG883" s="1">
        <v>9.8321950063109398E-3</v>
      </c>
      <c r="AH883" s="1">
        <v>0.66666668653488159</v>
      </c>
      <c r="AI883" s="1">
        <v>0</v>
      </c>
      <c r="AJ883" s="1">
        <v>2</v>
      </c>
      <c r="AK883" s="1">
        <v>0</v>
      </c>
      <c r="AL883" s="1">
        <v>1</v>
      </c>
      <c r="AM883" s="1">
        <v>0.18999999761581421</v>
      </c>
      <c r="AN883" s="1">
        <v>111115</v>
      </c>
      <c r="AO883">
        <f>X883*0.000001/(K883*0.0001)</f>
        <v>1.0625731162252996</v>
      </c>
      <c r="AP883">
        <f>(U883-T883)/(1000-U883)*AO883</f>
        <v>-1.1416285267895095E-4</v>
      </c>
      <c r="AQ883">
        <f>(P883+273.15)</f>
        <v>308.29408874511716</v>
      </c>
      <c r="AR883">
        <f>(O883+273.15)</f>
        <v>308.11633529663084</v>
      </c>
      <c r="AS883">
        <f>(Y883*AK883+Z883*AL883)*AM883</f>
        <v>2.3113076992874682E-2</v>
      </c>
      <c r="AT883">
        <f>((AS883+0.00000010773*(AR883^4-AQ883^4))-AP883*44100)/(L883*0.92*2*29.3+0.00000043092*AQ883^3)</f>
        <v>2.3372067300300579E-2</v>
      </c>
      <c r="AU883">
        <f>0.61365*EXP(17.502*J883/(240.97+J883))</f>
        <v>5.7009626539647575</v>
      </c>
      <c r="AV883">
        <f>AU883*1000/AA883</f>
        <v>56.201646403535349</v>
      </c>
      <c r="AW883">
        <f>(AV883-U883)</f>
        <v>21.166696147187693</v>
      </c>
      <c r="AX883">
        <f>IF(D883,P883,(O883+P883)/2)</f>
        <v>35.144088745117188</v>
      </c>
      <c r="AY883">
        <f>0.61365*EXP(17.502*AX883/(240.97+AX883))</f>
        <v>5.693597168312146</v>
      </c>
      <c r="AZ883">
        <f>IF(AW883&lt;&gt;0,(1000-(AV883+U883)/2)/AW883*AP883,0)</f>
        <v>-5.1474701979752121E-3</v>
      </c>
      <c r="BA883">
        <f>U883*AA883/1000</f>
        <v>3.5538628452419654</v>
      </c>
      <c r="BB883">
        <f>(AY883-BA883)</f>
        <v>2.1397343230701806</v>
      </c>
      <c r="BC883">
        <f>1/(1.6/F883+1.37/N883)</f>
        <v>-3.2165077484066274E-3</v>
      </c>
      <c r="BD883">
        <f>G883*AA883*0.001</f>
        <v>-14.861513665198963</v>
      </c>
      <c r="BE883">
        <f>G883/S883</f>
        <v>-0.35584900244027229</v>
      </c>
      <c r="BF883">
        <f>(1-AP883*AA883/AU883/F883)*100</f>
        <v>60.481316635842354</v>
      </c>
      <c r="BG883">
        <f>(S883-E883/(N883/1.35))</f>
        <v>412.38401863576968</v>
      </c>
      <c r="BH883">
        <f>E883*BF883/100/BG883</f>
        <v>-2.6111772303427662E-3</v>
      </c>
    </row>
    <row r="884" spans="1:60" x14ac:dyDescent="0.25">
      <c r="A884" s="1">
        <v>313</v>
      </c>
      <c r="B884" s="1" t="s">
        <v>946</v>
      </c>
      <c r="C884" s="1">
        <v>25061.999999664724</v>
      </c>
      <c r="D884" s="1">
        <v>1</v>
      </c>
      <c r="E884">
        <f>(R884-S884*(1000-T884)/(1000-U884))*AO884</f>
        <v>-1.7073130147412838</v>
      </c>
      <c r="F884">
        <f>IF(AZ884&lt;&gt;0,1/(1/AZ884-1/N884),0)</f>
        <v>-4.6940924983828449E-3</v>
      </c>
      <c r="G884">
        <f>((BC884-AP884/2)*S884-E884)/(BC884+AP884/2)</f>
        <v>-173.80088225933244</v>
      </c>
      <c r="H884">
        <f>AP884*1000</f>
        <v>-0.10424668295612487</v>
      </c>
      <c r="I884">
        <f>(AU884-BA884)</f>
        <v>2.147159574516655</v>
      </c>
      <c r="J884">
        <f>(P884+AT884*D884)</f>
        <v>35.170047136673674</v>
      </c>
      <c r="K884" s="1">
        <v>5.6500000953674316</v>
      </c>
      <c r="L884">
        <f>(K884*AI884+AJ884)</f>
        <v>2</v>
      </c>
      <c r="M884" s="1">
        <v>0.5</v>
      </c>
      <c r="N884">
        <f>L884*(M884+1)*(M884+1)/(M884*M884+1)</f>
        <v>3.6</v>
      </c>
      <c r="O884" s="1">
        <v>34.961582183837891</v>
      </c>
      <c r="P884" s="1">
        <v>35.151401519775391</v>
      </c>
      <c r="Q884" s="1">
        <v>35.045009613037109</v>
      </c>
      <c r="R884" s="1">
        <v>410.06881713867188</v>
      </c>
      <c r="S884" s="1">
        <v>411.71597290039063</v>
      </c>
      <c r="T884" s="1">
        <v>35.136867523193359</v>
      </c>
      <c r="U884" s="1">
        <v>35.042198181152344</v>
      </c>
      <c r="V884" s="1">
        <v>63.233169555664063</v>
      </c>
      <c r="W884" s="1">
        <v>63.059925079345703</v>
      </c>
      <c r="X884" s="1">
        <v>600.35711669921875</v>
      </c>
      <c r="Y884" s="1">
        <v>0.21689826250076294</v>
      </c>
      <c r="Z884" s="1">
        <v>0.22831396758556366</v>
      </c>
      <c r="AA884" s="1">
        <v>101.438232421875</v>
      </c>
      <c r="AB884" s="1">
        <v>0.96270370483398438</v>
      </c>
      <c r="AC884" s="1">
        <v>-0.50139182806015015</v>
      </c>
      <c r="AD884" s="1">
        <v>3.0940830707550049E-2</v>
      </c>
      <c r="AE884" s="1">
        <v>8.4341978654265404E-3</v>
      </c>
      <c r="AF884" s="1">
        <v>1.2956507503986359E-2</v>
      </c>
      <c r="AG884" s="1">
        <v>9.8321950063109398E-3</v>
      </c>
      <c r="AH884" s="1">
        <v>1</v>
      </c>
      <c r="AI884" s="1">
        <v>0</v>
      </c>
      <c r="AJ884" s="1">
        <v>2</v>
      </c>
      <c r="AK884" s="1">
        <v>0</v>
      </c>
      <c r="AL884" s="1">
        <v>1</v>
      </c>
      <c r="AM884" s="1">
        <v>0.18999999761581421</v>
      </c>
      <c r="AN884" s="1">
        <v>111115</v>
      </c>
      <c r="AO884">
        <f>X884*0.000001/(K884*0.0001)</f>
        <v>1.062578949673763</v>
      </c>
      <c r="AP884">
        <f>(U884-T884)/(1000-U884)*AO884</f>
        <v>-1.0424668295612487E-4</v>
      </c>
      <c r="AQ884">
        <f>(P884+273.15)</f>
        <v>308.30140151977537</v>
      </c>
      <c r="AR884">
        <f>(O884+273.15)</f>
        <v>308.11158218383787</v>
      </c>
      <c r="AS884">
        <f>(Y884*AK884+Z884*AL884)*AM884</f>
        <v>4.3379653296914178E-2</v>
      </c>
      <c r="AT884">
        <f>((AS884+0.00000010773*(AR884^4-AQ884^4))-AP884*44100)/(L884*0.92*2*29.3+0.00000043092*AQ884^3)</f>
        <v>1.8645616898281227E-2</v>
      </c>
      <c r="AU884">
        <f>0.61365*EXP(17.502*J884/(240.97+J884))</f>
        <v>5.7017782181897916</v>
      </c>
      <c r="AV884">
        <f>AU884*1000/AA884</f>
        <v>56.209360928889886</v>
      </c>
      <c r="AW884">
        <f>(AV884-U884)</f>
        <v>21.167162747737542</v>
      </c>
      <c r="AX884">
        <f>IF(D884,P884,(O884+P884)/2)</f>
        <v>35.151401519775391</v>
      </c>
      <c r="AY884">
        <f>0.61365*EXP(17.502*AX884/(240.97+AX884))</f>
        <v>5.6959008304948791</v>
      </c>
      <c r="AZ884">
        <f>IF(AW884&lt;&gt;0,(1000-(AV884+U884)/2)/AW884*AP884,0)</f>
        <v>-4.7002211853291766E-3</v>
      </c>
      <c r="BA884">
        <f>U884*AA884/1000</f>
        <v>3.5546186436731366</v>
      </c>
      <c r="BB884">
        <f>(AY884-BA884)</f>
        <v>2.1412821868217424</v>
      </c>
      <c r="BC884">
        <f>1/(1.6/F884+1.37/N884)</f>
        <v>-2.93708700116657E-3</v>
      </c>
      <c r="BD884">
        <f>G884*AA884*0.001</f>
        <v>-17.630054289749097</v>
      </c>
      <c r="BE884">
        <f>G884/S884</f>
        <v>-0.42213781757109853</v>
      </c>
      <c r="BF884">
        <f>(1-AP884*AA884/AU884/F884)*100</f>
        <v>60.490461747799692</v>
      </c>
      <c r="BG884">
        <f>(S884-E884/(N884/1.35))</f>
        <v>412.3562152809186</v>
      </c>
      <c r="BH884">
        <f>E884*BF884/100/BG884</f>
        <v>-2.5045373097958784E-3</v>
      </c>
    </row>
    <row r="885" spans="1:60" x14ac:dyDescent="0.25">
      <c r="A885" s="1">
        <v>314</v>
      </c>
      <c r="B885" s="1" t="s">
        <v>947</v>
      </c>
      <c r="C885" s="1">
        <v>25066.999999552965</v>
      </c>
      <c r="D885" s="1">
        <v>1</v>
      </c>
      <c r="E885">
        <f>(R885-S885*(1000-T885)/(1000-U885))*AO885</f>
        <v>-1.693292766196169</v>
      </c>
      <c r="F885">
        <f>IF(AZ885&lt;&gt;0,1/(1/AZ885-1/N885),0)</f>
        <v>-4.4342414212973618E-3</v>
      </c>
      <c r="G885">
        <f>((BC885-AP885/2)*S885-E885)/(BC885+AP885/2)</f>
        <v>-202.32968423899675</v>
      </c>
      <c r="H885">
        <f>AP885*1000</f>
        <v>-9.8733548271964927E-2</v>
      </c>
      <c r="I885">
        <f>(AU885-BA885)</f>
        <v>2.1528566451531903</v>
      </c>
      <c r="J885">
        <f>(P885+AT885*D885)</f>
        <v>35.189476819340712</v>
      </c>
      <c r="K885" s="1">
        <v>5.6500000953674316</v>
      </c>
      <c r="L885">
        <f>(K885*AI885+AJ885)</f>
        <v>2</v>
      </c>
      <c r="M885" s="1">
        <v>0.5</v>
      </c>
      <c r="N885">
        <f>L885*(M885+1)*(M885+1)/(M885*M885+1)</f>
        <v>3.6</v>
      </c>
      <c r="O885" s="1">
        <v>34.9617919921875</v>
      </c>
      <c r="P885" s="1">
        <v>35.175350189208984</v>
      </c>
      <c r="Q885" s="1">
        <v>35.070163726806641</v>
      </c>
      <c r="R885" s="1">
        <v>410.10836791992188</v>
      </c>
      <c r="S885" s="1">
        <v>411.740234375</v>
      </c>
      <c r="T885" s="1">
        <v>35.136184692382813</v>
      </c>
      <c r="U885" s="1">
        <v>35.046520233154297</v>
      </c>
      <c r="V885" s="1">
        <v>63.234375</v>
      </c>
      <c r="W885" s="1">
        <v>63.070755004882813</v>
      </c>
      <c r="X885" s="1">
        <v>600.34271240234375</v>
      </c>
      <c r="Y885" s="1">
        <v>0.21018776297569275</v>
      </c>
      <c r="Z885" s="1">
        <v>0.22125028073787689</v>
      </c>
      <c r="AA885" s="1">
        <v>101.43807983398438</v>
      </c>
      <c r="AB885" s="1">
        <v>0.96270370483398438</v>
      </c>
      <c r="AC885" s="1">
        <v>-0.50139182806015015</v>
      </c>
      <c r="AD885" s="1">
        <v>3.0940830707550049E-2</v>
      </c>
      <c r="AE885" s="1">
        <v>8.4341978654265404E-3</v>
      </c>
      <c r="AF885" s="1">
        <v>1.2956507503986359E-2</v>
      </c>
      <c r="AG885" s="1">
        <v>9.8321950063109398E-3</v>
      </c>
      <c r="AH885" s="1">
        <v>1</v>
      </c>
      <c r="AI885" s="1">
        <v>0</v>
      </c>
      <c r="AJ885" s="1">
        <v>2</v>
      </c>
      <c r="AK885" s="1">
        <v>0</v>
      </c>
      <c r="AL885" s="1">
        <v>1</v>
      </c>
      <c r="AM885" s="1">
        <v>0.18999999761581421</v>
      </c>
      <c r="AN885" s="1">
        <v>111115</v>
      </c>
      <c r="AO885">
        <f>X885*0.000001/(K885*0.0001)</f>
        <v>1.0625534553434413</v>
      </c>
      <c r="AP885">
        <f>(U885-T885)/(1000-U885)*AO885</f>
        <v>-9.8733548271964929E-5</v>
      </c>
      <c r="AQ885">
        <f>(P885+273.15)</f>
        <v>308.32535018920896</v>
      </c>
      <c r="AR885">
        <f>(O885+273.15)</f>
        <v>308.11179199218748</v>
      </c>
      <c r="AS885">
        <f>(Y885*AK885+Z885*AL885)*AM885</f>
        <v>4.2037552812694834E-2</v>
      </c>
      <c r="AT885">
        <f>((AS885+0.00000010773*(AR885^4-AQ885^4))-AP885*44100)/(L885*0.92*2*29.3+0.00000043092*AQ885^3)</f>
        <v>1.4126630131729705E-2</v>
      </c>
      <c r="AU885">
        <f>0.61365*EXP(17.502*J885/(240.97+J885))</f>
        <v>5.7079083624672444</v>
      </c>
      <c r="AV885">
        <f>AU885*1000/AA885</f>
        <v>56.269877858580564</v>
      </c>
      <c r="AW885">
        <f>(AV885-U885)</f>
        <v>21.223357625426267</v>
      </c>
      <c r="AX885">
        <f>IF(D885,P885,(O885+P885)/2)</f>
        <v>35.175350189208984</v>
      </c>
      <c r="AY885">
        <f>0.61365*EXP(17.502*AX885/(240.97+AX885))</f>
        <v>5.7034507849755922</v>
      </c>
      <c r="AZ885">
        <f>IF(AW885&lt;&gt;0,(1000-(AV885+U885)/2)/AW885*AP885,0)</f>
        <v>-4.4397099618004622E-3</v>
      </c>
      <c r="BA885">
        <f>U885*AA885/1000</f>
        <v>3.5550517173140541</v>
      </c>
      <c r="BB885">
        <f>(AY885-BA885)</f>
        <v>2.1483990676615381</v>
      </c>
      <c r="BC885">
        <f>1/(1.6/F885+1.37/N885)</f>
        <v>-2.7743268932170638E-3</v>
      </c>
      <c r="BD885">
        <f>G885*AA885*0.001</f>
        <v>-20.523934662620203</v>
      </c>
      <c r="BE885">
        <f>G885/S885</f>
        <v>-0.49140129466852456</v>
      </c>
      <c r="BF885">
        <f>(1-AP885*AA885/AU885/F885)*100</f>
        <v>60.429691335087178</v>
      </c>
      <c r="BG885">
        <f>(S885-E885/(N885/1.35))</f>
        <v>412.37521916232356</v>
      </c>
      <c r="BH885">
        <f>E885*BF885/100/BG885</f>
        <v>-2.4813605291081303E-3</v>
      </c>
    </row>
    <row r="886" spans="1:60" x14ac:dyDescent="0.25">
      <c r="A886" s="1">
        <v>315</v>
      </c>
      <c r="B886" s="1" t="s">
        <v>948</v>
      </c>
      <c r="C886" s="1">
        <v>25071.999999441206</v>
      </c>
      <c r="D886" s="1">
        <v>1</v>
      </c>
      <c r="E886">
        <f>(R886-S886*(1000-T886)/(1000-U886))*AO886</f>
        <v>-1.6993753595060819</v>
      </c>
      <c r="F886">
        <f>IF(AZ886&lt;&gt;0,1/(1/AZ886-1/N886),0)</f>
        <v>-4.1837599920890077E-3</v>
      </c>
      <c r="G886">
        <f>((BC886-AP886/2)*S886-E886)/(BC886+AP886/2)</f>
        <v>-240.53883309322731</v>
      </c>
      <c r="H886">
        <f>AP886*1000</f>
        <v>-9.3237037400588696E-2</v>
      </c>
      <c r="I886">
        <f>(AU886-BA886)</f>
        <v>2.1548396263178411</v>
      </c>
      <c r="J886">
        <f>(P886+AT886*D886)</f>
        <v>35.197520089737438</v>
      </c>
      <c r="K886" s="1">
        <v>5.6500000953674316</v>
      </c>
      <c r="L886">
        <f>(K886*AI886+AJ886)</f>
        <v>2</v>
      </c>
      <c r="M886" s="1">
        <v>0.5</v>
      </c>
      <c r="N886">
        <f>L886*(M886+1)*(M886+1)/(M886*M886+1)</f>
        <v>3.6</v>
      </c>
      <c r="O886" s="1">
        <v>34.966781616210938</v>
      </c>
      <c r="P886" s="1">
        <v>35.186054229736328</v>
      </c>
      <c r="Q886" s="1">
        <v>35.082347869873047</v>
      </c>
      <c r="R886" s="1">
        <v>410.12255859375</v>
      </c>
      <c r="S886" s="1">
        <v>411.75799560546875</v>
      </c>
      <c r="T886" s="1">
        <v>35.13665771484375</v>
      </c>
      <c r="U886" s="1">
        <v>35.051986694335938</v>
      </c>
      <c r="V886" s="1">
        <v>63.220588684082031</v>
      </c>
      <c r="W886" s="1">
        <v>63.066471099853516</v>
      </c>
      <c r="X886" s="1">
        <v>600.35211181640625</v>
      </c>
      <c r="Y886" s="1">
        <v>0.18129841983318329</v>
      </c>
      <c r="Z886" s="1">
        <v>0.19084043800830841</v>
      </c>
      <c r="AA886" s="1">
        <v>101.43813323974609</v>
      </c>
      <c r="AB886" s="1">
        <v>0.96270370483398438</v>
      </c>
      <c r="AC886" s="1">
        <v>-0.50139182806015015</v>
      </c>
      <c r="AD886" s="1">
        <v>3.0940830707550049E-2</v>
      </c>
      <c r="AE886" s="1">
        <v>8.4341978654265404E-3</v>
      </c>
      <c r="AF886" s="1">
        <v>1.2956507503986359E-2</v>
      </c>
      <c r="AG886" s="1">
        <v>9.8321950063109398E-3</v>
      </c>
      <c r="AH886" s="1">
        <v>1</v>
      </c>
      <c r="AI886" s="1">
        <v>0</v>
      </c>
      <c r="AJ886" s="1">
        <v>2</v>
      </c>
      <c r="AK886" s="1">
        <v>0</v>
      </c>
      <c r="AL886" s="1">
        <v>1</v>
      </c>
      <c r="AM886" s="1">
        <v>0.18999999761581421</v>
      </c>
      <c r="AN886" s="1">
        <v>111115</v>
      </c>
      <c r="AO886">
        <f>X886*0.000001/(K886*0.0001)</f>
        <v>1.0625700914742444</v>
      </c>
      <c r="AP886">
        <f>(U886-T886)/(1000-U886)*AO886</f>
        <v>-9.3237037400588691E-5</v>
      </c>
      <c r="AQ886">
        <f>(P886+273.15)</f>
        <v>308.33605422973631</v>
      </c>
      <c r="AR886">
        <f>(O886+273.15)</f>
        <v>308.11678161621091</v>
      </c>
      <c r="AS886">
        <f>(Y886*AK886+Z886*AL886)*AM886</f>
        <v>3.6259682766579537E-2</v>
      </c>
      <c r="AT886">
        <f>((AS886+0.00000010773*(AR886^4-AQ886^4))-AP886*44100)/(L886*0.92*2*29.3+0.00000043092*AQ886^3)</f>
        <v>1.1465860001108543E-2</v>
      </c>
      <c r="AU886">
        <f>0.61365*EXP(17.502*J886/(240.97+J886))</f>
        <v>5.7104477229356974</v>
      </c>
      <c r="AV886">
        <f>AU886*1000/AA886</f>
        <v>56.29488182160469</v>
      </c>
      <c r="AW886">
        <f>(AV886-U886)</f>
        <v>21.242895127268753</v>
      </c>
      <c r="AX886">
        <f>IF(D886,P886,(O886+P886)/2)</f>
        <v>35.186054229736328</v>
      </c>
      <c r="AY886">
        <f>0.61365*EXP(17.502*AX886/(240.97+AX886))</f>
        <v>5.7068281060461725</v>
      </c>
      <c r="AZ886">
        <f>IF(AW886&lt;&gt;0,(1000-(AV886+U886)/2)/AW886*AP886,0)</f>
        <v>-4.1886278291816412E-3</v>
      </c>
      <c r="BA886">
        <f>U886*AA886/1000</f>
        <v>3.5556080966178563</v>
      </c>
      <c r="BB886">
        <f>(AY886-BA886)</f>
        <v>2.1512200094283163</v>
      </c>
      <c r="BC886">
        <f>1/(1.6/F886+1.37/N886)</f>
        <v>-2.6174546128663718E-3</v>
      </c>
      <c r="BD886">
        <f>G886*AA886*0.001</f>
        <v>-24.399810200643838</v>
      </c>
      <c r="BE886">
        <f>G886/S886</f>
        <v>-0.58417525745803056</v>
      </c>
      <c r="BF886">
        <f>(1-AP886*AA886/AU886/F886)*100</f>
        <v>60.412981775251808</v>
      </c>
      <c r="BG886">
        <f>(S886-E886/(N886/1.35))</f>
        <v>412.39526136528355</v>
      </c>
      <c r="BH886">
        <f>E886*BF886/100/BG886</f>
        <v>-2.4894644105092388E-3</v>
      </c>
    </row>
    <row r="887" spans="1:60" x14ac:dyDescent="0.25">
      <c r="A887" s="1" t="s">
        <v>9</v>
      </c>
      <c r="B887" s="1" t="s">
        <v>949</v>
      </c>
    </row>
    <row r="888" spans="1:60" x14ac:dyDescent="0.25">
      <c r="A888" s="1" t="s">
        <v>9</v>
      </c>
      <c r="B888" s="1" t="s">
        <v>950</v>
      </c>
    </row>
    <row r="889" spans="1:60" x14ac:dyDescent="0.25">
      <c r="A889" s="1" t="s">
        <v>9</v>
      </c>
      <c r="B889" s="1" t="s">
        <v>951</v>
      </c>
    </row>
    <row r="890" spans="1:60" x14ac:dyDescent="0.25">
      <c r="A890" s="1" t="s">
        <v>9</v>
      </c>
      <c r="B890" s="1" t="s">
        <v>952</v>
      </c>
    </row>
    <row r="891" spans="1:60" x14ac:dyDescent="0.25">
      <c r="A891" s="1" t="s">
        <v>9</v>
      </c>
      <c r="B891" s="1" t="s">
        <v>953</v>
      </c>
    </row>
    <row r="892" spans="1:60" x14ac:dyDescent="0.25">
      <c r="A892" s="1" t="s">
        <v>9</v>
      </c>
      <c r="B892" s="1" t="s">
        <v>954</v>
      </c>
    </row>
    <row r="893" spans="1:60" x14ac:dyDescent="0.25">
      <c r="A893" s="1" t="s">
        <v>9</v>
      </c>
      <c r="B893" s="1" t="s">
        <v>955</v>
      </c>
    </row>
    <row r="894" spans="1:60" x14ac:dyDescent="0.25">
      <c r="A894" s="1" t="s">
        <v>9</v>
      </c>
      <c r="B894" s="1" t="s">
        <v>956</v>
      </c>
    </row>
    <row r="895" spans="1:60" x14ac:dyDescent="0.25">
      <c r="A895" s="1" t="s">
        <v>9</v>
      </c>
      <c r="B895" s="1" t="s">
        <v>957</v>
      </c>
    </row>
    <row r="896" spans="1:60" x14ac:dyDescent="0.25">
      <c r="A896" s="1">
        <v>316</v>
      </c>
      <c r="B896" s="1" t="s">
        <v>958</v>
      </c>
      <c r="C896" s="1">
        <v>25376.499999899417</v>
      </c>
      <c r="D896" s="1">
        <v>1</v>
      </c>
      <c r="E896">
        <f>(R896-S896*(1000-T896)/(1000-U896))*AO896</f>
        <v>-3.3921837688025374</v>
      </c>
      <c r="F896">
        <f>IF(AZ896&lt;&gt;0,1/(1/AZ896-1/N896),0)</f>
        <v>-1.8271065516515868E-2</v>
      </c>
      <c r="G896">
        <f>((BC896-AP896/2)*S896-E896)/(BC896+AP896/2)</f>
        <v>107.20911036316551</v>
      </c>
      <c r="H896">
        <f>AP896*1000</f>
        <v>-0.4185330647922299</v>
      </c>
      <c r="I896">
        <f>(AU896-BA896)</f>
        <v>2.2060672353116586</v>
      </c>
      <c r="J896">
        <f>(P896+AT896*D896)</f>
        <v>35.313992656296762</v>
      </c>
      <c r="K896" s="1">
        <v>4.0300002098083496</v>
      </c>
      <c r="L896">
        <f>(K896*AI896+AJ896)</f>
        <v>2</v>
      </c>
      <c r="M896" s="1">
        <v>0.5</v>
      </c>
      <c r="N896">
        <f>L896*(M896+1)*(M896+1)/(M896*M896+1)</f>
        <v>3.6</v>
      </c>
      <c r="O896" s="1">
        <v>34.964435577392578</v>
      </c>
      <c r="P896" s="1">
        <v>35.183391571044922</v>
      </c>
      <c r="Q896" s="1">
        <v>35.073463439941406</v>
      </c>
      <c r="R896" s="1">
        <v>410.06106567382813</v>
      </c>
      <c r="S896" s="1">
        <v>412.45394897460938</v>
      </c>
      <c r="T896" s="1">
        <v>35.180553436279297</v>
      </c>
      <c r="U896" s="1">
        <v>34.909420013427734</v>
      </c>
      <c r="V896" s="1">
        <v>63.287937164306641</v>
      </c>
      <c r="W896" s="1">
        <v>62.815792083740234</v>
      </c>
      <c r="X896" s="1">
        <v>600.3712158203125</v>
      </c>
      <c r="Y896" s="1">
        <v>0.18571722507476807</v>
      </c>
      <c r="Z896" s="1">
        <v>0.19549182057380676</v>
      </c>
      <c r="AA896" s="1">
        <v>101.44145965576172</v>
      </c>
      <c r="AB896" s="1">
        <v>1.0446205139160156</v>
      </c>
      <c r="AC896" s="1">
        <v>-0.49507582187652588</v>
      </c>
      <c r="AD896" s="1">
        <v>1.7123114317655563E-2</v>
      </c>
      <c r="AE896" s="1">
        <v>6.0804826207458973E-3</v>
      </c>
      <c r="AF896" s="1">
        <v>1.2330087833106518E-2</v>
      </c>
      <c r="AG896" s="1">
        <v>6.2319142743945122E-3</v>
      </c>
      <c r="AH896" s="1">
        <v>0.66666668653488159</v>
      </c>
      <c r="AI896" s="1">
        <v>0</v>
      </c>
      <c r="AJ896" s="1">
        <v>2</v>
      </c>
      <c r="AK896" s="1">
        <v>0</v>
      </c>
      <c r="AL896" s="1">
        <v>1</v>
      </c>
      <c r="AM896" s="1">
        <v>0.18999999761581421</v>
      </c>
      <c r="AN896" s="1">
        <v>111115</v>
      </c>
      <c r="AO896">
        <f>X896*0.000001/(K896*0.0001)</f>
        <v>1.4897548004069798</v>
      </c>
      <c r="AP896">
        <f>(U896-T896)/(1000-U896)*AO896</f>
        <v>-4.1853306479222992E-4</v>
      </c>
      <c r="AQ896">
        <f>(P896+273.15)</f>
        <v>308.3333915710449</v>
      </c>
      <c r="AR896">
        <f>(O896+273.15)</f>
        <v>308.11443557739256</v>
      </c>
      <c r="AS896">
        <f>(Y896*AK896+Z896*AL896)*AM896</f>
        <v>3.7143445442934464E-2</v>
      </c>
      <c r="AT896">
        <f>((AS896+0.00000010773*(AR896^4-AQ896^4))-AP896*44100)/(L896*0.92*2*29.3+0.00000043092*AQ896^3)</f>
        <v>0.13060108525183756</v>
      </c>
      <c r="AU896">
        <f>0.61365*EXP(17.502*J896/(240.97+J896))</f>
        <v>5.7473297572098287</v>
      </c>
      <c r="AV896">
        <f>AU896*1000/AA896</f>
        <v>56.656615319941224</v>
      </c>
      <c r="AW896">
        <f>(AV896-U896)</f>
        <v>21.74719530651349</v>
      </c>
      <c r="AX896">
        <f>IF(D896,P896,(O896+P896)/2)</f>
        <v>35.183391571044922</v>
      </c>
      <c r="AY896">
        <f>0.61365*EXP(17.502*AX896/(240.97+AX896))</f>
        <v>5.7059878260512127</v>
      </c>
      <c r="AZ896">
        <f>IF(AW896&lt;&gt;0,(1000-(AV896+U896)/2)/AW896*AP896,0)</f>
        <v>-1.8364269620236507E-2</v>
      </c>
      <c r="BA896">
        <f>U896*AA896/1000</f>
        <v>3.5412625218981701</v>
      </c>
      <c r="BB896">
        <f>(AY896-BA896)</f>
        <v>2.1647253041530425</v>
      </c>
      <c r="BC896">
        <f>1/(1.6/F896+1.37/N896)</f>
        <v>-1.1469258157386766E-2</v>
      </c>
      <c r="BD896">
        <f>G896*AA896*0.001</f>
        <v>10.87544864363516</v>
      </c>
      <c r="BE896">
        <f>G896/S896</f>
        <v>0.2599298918817366</v>
      </c>
      <c r="BF896">
        <f>(1-AP896*AA896/AU896/F896)*100</f>
        <v>59.568926495440365</v>
      </c>
      <c r="BG896">
        <f>(S896-E896/(N896/1.35))</f>
        <v>413.7260178879103</v>
      </c>
      <c r="BH896">
        <f>E896*BF896/100/BG896</f>
        <v>-4.8841198485508391E-3</v>
      </c>
    </row>
    <row r="897" spans="1:60" x14ac:dyDescent="0.25">
      <c r="A897" s="1">
        <v>317</v>
      </c>
      <c r="B897" s="1" t="s">
        <v>959</v>
      </c>
      <c r="C897" s="1">
        <v>25381.999999776483</v>
      </c>
      <c r="D897" s="1">
        <v>1</v>
      </c>
      <c r="E897">
        <f>(R897-S897*(1000-T897)/(1000-U897))*AO897</f>
        <v>-3.5635651921006146</v>
      </c>
      <c r="F897">
        <f>IF(AZ897&lt;&gt;0,1/(1/AZ897-1/N897),0)</f>
        <v>-1.8318781341878223E-2</v>
      </c>
      <c r="G897">
        <f>((BC897-AP897/2)*S897-E897)/(BC897+AP897/2)</f>
        <v>93.358372123638048</v>
      </c>
      <c r="H897">
        <f>AP897*1000</f>
        <v>-0.41965212446281475</v>
      </c>
      <c r="I897">
        <f>(AU897-BA897)</f>
        <v>2.206131362537235</v>
      </c>
      <c r="J897">
        <f>(P897+AT897*D897)</f>
        <v>35.319101099255803</v>
      </c>
      <c r="K897" s="1">
        <v>4.0300002098083496</v>
      </c>
      <c r="L897">
        <f>(K897*AI897+AJ897)</f>
        <v>2</v>
      </c>
      <c r="M897" s="1">
        <v>0.5</v>
      </c>
      <c r="N897">
        <f>L897*(M897+1)*(M897+1)/(M897*M897+1)</f>
        <v>3.6</v>
      </c>
      <c r="O897" s="1">
        <v>34.962772369384766</v>
      </c>
      <c r="P897" s="1">
        <v>35.188800811767578</v>
      </c>
      <c r="Q897" s="1">
        <v>35.079799652099609</v>
      </c>
      <c r="R897" s="1">
        <v>409.97308349609375</v>
      </c>
      <c r="S897" s="1">
        <v>412.48129272460938</v>
      </c>
      <c r="T897" s="1">
        <v>35.196739196777344</v>
      </c>
      <c r="U897" s="1">
        <v>34.924888610839844</v>
      </c>
      <c r="V897" s="1">
        <v>63.339164733886719</v>
      </c>
      <c r="W897" s="1">
        <v>62.849159240722656</v>
      </c>
      <c r="X897" s="1">
        <v>600.3787841796875</v>
      </c>
      <c r="Y897" s="1">
        <v>0.20470002293586731</v>
      </c>
      <c r="Z897" s="1">
        <v>0.2154737114906311</v>
      </c>
      <c r="AA897" s="1">
        <v>101.44114685058594</v>
      </c>
      <c r="AB897" s="1">
        <v>1.0446205139160156</v>
      </c>
      <c r="AC897" s="1">
        <v>-0.49507582187652588</v>
      </c>
      <c r="AD897" s="1">
        <v>1.7123114317655563E-2</v>
      </c>
      <c r="AE897" s="1">
        <v>6.0804826207458973E-3</v>
      </c>
      <c r="AF897" s="1">
        <v>1.2330087833106518E-2</v>
      </c>
      <c r="AG897" s="1">
        <v>6.2319142743945122E-3</v>
      </c>
      <c r="AH897" s="1">
        <v>0.66666668653488159</v>
      </c>
      <c r="AI897" s="1">
        <v>0</v>
      </c>
      <c r="AJ897" s="1">
        <v>2</v>
      </c>
      <c r="AK897" s="1">
        <v>0</v>
      </c>
      <c r="AL897" s="1">
        <v>1</v>
      </c>
      <c r="AM897" s="1">
        <v>0.18999999761581421</v>
      </c>
      <c r="AN897" s="1">
        <v>111115</v>
      </c>
      <c r="AO897">
        <f>X897*0.000001/(K897*0.0001)</f>
        <v>1.4897735804540788</v>
      </c>
      <c r="AP897">
        <f>(U897-T897)/(1000-U897)*AO897</f>
        <v>-4.1965212446281474E-4</v>
      </c>
      <c r="AQ897">
        <f>(P897+273.15)</f>
        <v>308.33880081176756</v>
      </c>
      <c r="AR897">
        <f>(O897+273.15)</f>
        <v>308.11277236938474</v>
      </c>
      <c r="AS897">
        <f>(Y897*AK897+Z897*AL897)*AM897</f>
        <v>4.0940004669490548E-2</v>
      </c>
      <c r="AT897">
        <f>((AS897+0.00000010773*(AR897^4-AQ897^4))-AP897*44100)/(L897*0.92*2*29.3+0.00000043092*AQ897^3)</f>
        <v>0.1303002874882262</v>
      </c>
      <c r="AU897">
        <f>0.61365*EXP(17.502*J897/(240.97+J897))</f>
        <v>5.7489521168497957</v>
      </c>
      <c r="AV897">
        <f>AU897*1000/AA897</f>
        <v>56.67278313914872</v>
      </c>
      <c r="AW897">
        <f>(AV897-U897)</f>
        <v>21.747894528308876</v>
      </c>
      <c r="AX897">
        <f>IF(D897,P897,(O897+P897)/2)</f>
        <v>35.188800811767578</v>
      </c>
      <c r="AY897">
        <f>0.61365*EXP(17.502*AX897/(240.97+AX897))</f>
        <v>5.7076949831833232</v>
      </c>
      <c r="AZ897">
        <f>IF(AW897&lt;&gt;0,(1000-(AV897+U897)/2)/AW897*AP897,0)</f>
        <v>-1.8412474144047054E-2</v>
      </c>
      <c r="BA897">
        <f>U897*AA897/1000</f>
        <v>3.5428207543125607</v>
      </c>
      <c r="BB897">
        <f>(AY897-BA897)</f>
        <v>2.1648742288707625</v>
      </c>
      <c r="BC897">
        <f>1/(1.6/F897+1.37/N897)</f>
        <v>-1.1499341790258757E-2</v>
      </c>
      <c r="BD897">
        <f>G897*AA897*0.001</f>
        <v>9.4703803363256167</v>
      </c>
      <c r="BE897">
        <f>G897/S897</f>
        <v>0.22633359080836715</v>
      </c>
      <c r="BF897">
        <f>(1-AP897*AA897/AU897/F897)*100</f>
        <v>59.577952663363789</v>
      </c>
      <c r="BG897">
        <f>(S897-E897/(N897/1.35))</f>
        <v>413.81762967164713</v>
      </c>
      <c r="BH897">
        <f>E897*BF897/100/BG897</f>
        <v>-5.1305189316425059E-3</v>
      </c>
    </row>
    <row r="898" spans="1:60" x14ac:dyDescent="0.25">
      <c r="A898" s="1">
        <v>318</v>
      </c>
      <c r="B898" s="1" t="s">
        <v>960</v>
      </c>
      <c r="C898" s="1">
        <v>25386.999999664724</v>
      </c>
      <c r="D898" s="1">
        <v>1</v>
      </c>
      <c r="E898">
        <f>(R898-S898*(1000-T898)/(1000-U898))*AO898</f>
        <v>-3.5724553310562102</v>
      </c>
      <c r="F898">
        <f>IF(AZ898&lt;&gt;0,1/(1/AZ898-1/N898),0)</f>
        <v>-1.7712090546973092E-2</v>
      </c>
      <c r="G898">
        <f>((BC898-AP898/2)*S898-E898)/(BC898+AP898/2)</f>
        <v>82.140283075107064</v>
      </c>
      <c r="H898">
        <f>AP898*1000</f>
        <v>-0.40537349944210271</v>
      </c>
      <c r="I898">
        <f>(AU898-BA898)</f>
        <v>2.2044308955507326</v>
      </c>
      <c r="J898">
        <f>(P898+AT898*D898)</f>
        <v>35.316825923413695</v>
      </c>
      <c r="K898" s="1">
        <v>4.0300002098083496</v>
      </c>
      <c r="L898">
        <f>(K898*AI898+AJ898)</f>
        <v>2</v>
      </c>
      <c r="M898" s="1">
        <v>0.5</v>
      </c>
      <c r="N898">
        <f>L898*(M898+1)*(M898+1)/(M898*M898+1)</f>
        <v>3.6</v>
      </c>
      <c r="O898" s="1">
        <v>34.963348388671875</v>
      </c>
      <c r="P898" s="1">
        <v>35.19195556640625</v>
      </c>
      <c r="Q898" s="1">
        <v>35.082958221435547</v>
      </c>
      <c r="R898" s="1">
        <v>410.00253295898438</v>
      </c>
      <c r="S898" s="1">
        <v>412.5128173828125</v>
      </c>
      <c r="T898" s="1">
        <v>35.197174072265625</v>
      </c>
      <c r="U898" s="1">
        <v>34.9345703125</v>
      </c>
      <c r="V898" s="1">
        <v>63.339248657226563</v>
      </c>
      <c r="W898" s="1">
        <v>62.864723205566406</v>
      </c>
      <c r="X898" s="1">
        <v>600.3662109375</v>
      </c>
      <c r="Y898" s="1">
        <v>0.24599246680736542</v>
      </c>
      <c r="Z898" s="1">
        <v>0.25893944501876831</v>
      </c>
      <c r="AA898" s="1">
        <v>101.44102478027344</v>
      </c>
      <c r="AB898" s="1">
        <v>1.0446205139160156</v>
      </c>
      <c r="AC898" s="1">
        <v>-0.49507582187652588</v>
      </c>
      <c r="AD898" s="1">
        <v>1.7123114317655563E-2</v>
      </c>
      <c r="AE898" s="1">
        <v>6.0804826207458973E-3</v>
      </c>
      <c r="AF898" s="1">
        <v>1.2330087833106518E-2</v>
      </c>
      <c r="AG898" s="1">
        <v>6.2319142743945122E-3</v>
      </c>
      <c r="AH898" s="1">
        <v>1</v>
      </c>
      <c r="AI898" s="1">
        <v>0</v>
      </c>
      <c r="AJ898" s="1">
        <v>2</v>
      </c>
      <c r="AK898" s="1">
        <v>0</v>
      </c>
      <c r="AL898" s="1">
        <v>1</v>
      </c>
      <c r="AM898" s="1">
        <v>0.18999999761581421</v>
      </c>
      <c r="AN898" s="1">
        <v>111115</v>
      </c>
      <c r="AO898">
        <f>X898*0.000001/(K898*0.0001)</f>
        <v>1.4897423813435753</v>
      </c>
      <c r="AP898">
        <f>(U898-T898)/(1000-U898)*AO898</f>
        <v>-4.0537349944210269E-4</v>
      </c>
      <c r="AQ898">
        <f>(P898+273.15)</f>
        <v>308.34195556640623</v>
      </c>
      <c r="AR898">
        <f>(O898+273.15)</f>
        <v>308.11334838867185</v>
      </c>
      <c r="AS898">
        <f>(Y898*AK898+Z898*AL898)*AM898</f>
        <v>4.9198493936206233E-2</v>
      </c>
      <c r="AT898">
        <f>((AS898+0.00000010773*(AR898^4-AQ898^4))-AP898*44100)/(L898*0.92*2*29.3+0.00000043092*AQ898^3)</f>
        <v>0.12487035700744724</v>
      </c>
      <c r="AU898">
        <f>0.61365*EXP(17.502*J898/(240.97+J898))</f>
        <v>5.7482295083092501</v>
      </c>
      <c r="AV898">
        <f>AU898*1000/AA898</f>
        <v>56.665727902100912</v>
      </c>
      <c r="AW898">
        <f>(AV898-U898)</f>
        <v>21.731157589600912</v>
      </c>
      <c r="AX898">
        <f>IF(D898,P898,(O898+P898)/2)</f>
        <v>35.19195556640625</v>
      </c>
      <c r="AY898">
        <f>0.61365*EXP(17.502*AX898/(240.97+AX898))</f>
        <v>5.7086908291015366</v>
      </c>
      <c r="AZ898">
        <f>IF(AW898&lt;&gt;0,(1000-(AV898+U898)/2)/AW898*AP898,0)</f>
        <v>-1.7799665348182211E-2</v>
      </c>
      <c r="BA898">
        <f>U898*AA898/1000</f>
        <v>3.5437986127585175</v>
      </c>
      <c r="BB898">
        <f>(AY898-BA898)</f>
        <v>2.1648922163430191</v>
      </c>
      <c r="BC898">
        <f>1/(1.6/F898+1.37/N898)</f>
        <v>-1.1116889507548286E-2</v>
      </c>
      <c r="BD898">
        <f>G898*AA898*0.001</f>
        <v>8.3323944908806098</v>
      </c>
      <c r="BE898">
        <f>G898/S898</f>
        <v>0.19912177177001694</v>
      </c>
      <c r="BF898">
        <f>(1-AP898*AA898/AU898/F898)*100</f>
        <v>59.610817912131978</v>
      </c>
      <c r="BG898">
        <f>(S898-E898/(N898/1.35))</f>
        <v>413.85248813195858</v>
      </c>
      <c r="BH898">
        <f>E898*BF898/100/BG898</f>
        <v>-5.1457219745146172E-3</v>
      </c>
    </row>
    <row r="899" spans="1:60" x14ac:dyDescent="0.25">
      <c r="A899" s="1">
        <v>319</v>
      </c>
      <c r="B899" s="1" t="s">
        <v>961</v>
      </c>
      <c r="C899" s="1">
        <v>25391.999999552965</v>
      </c>
      <c r="D899" s="1">
        <v>1</v>
      </c>
      <c r="E899">
        <f>(R899-S899*(1000-T899)/(1000-U899))*AO899</f>
        <v>-3.5484410026061806</v>
      </c>
      <c r="F899">
        <f>IF(AZ899&lt;&gt;0,1/(1/AZ899-1/N899),0)</f>
        <v>-1.7271643734691689E-2</v>
      </c>
      <c r="G899">
        <f>((BC899-AP899/2)*S899-E899)/(BC899+AP899/2)</f>
        <v>76.258288353956274</v>
      </c>
      <c r="H899">
        <f>AP899*1000</f>
        <v>-0.39452319159410126</v>
      </c>
      <c r="I899">
        <f>(AU899-BA899)</f>
        <v>2.2004346689496308</v>
      </c>
      <c r="J899">
        <f>(P899+AT899*D899)</f>
        <v>35.306720660298623</v>
      </c>
      <c r="K899" s="1">
        <v>4.0300002098083496</v>
      </c>
      <c r="L899">
        <f>(K899*AI899+AJ899)</f>
        <v>2</v>
      </c>
      <c r="M899" s="1">
        <v>0.5</v>
      </c>
      <c r="N899">
        <f>L899*(M899+1)*(M899+1)/(M899*M899+1)</f>
        <v>3.6</v>
      </c>
      <c r="O899" s="1">
        <v>34.963363647460938</v>
      </c>
      <c r="P899" s="1">
        <v>35.185153961181641</v>
      </c>
      <c r="Q899" s="1">
        <v>35.074729919433594</v>
      </c>
      <c r="R899" s="1">
        <v>410.0301513671875</v>
      </c>
      <c r="S899" s="1">
        <v>412.52139282226563</v>
      </c>
      <c r="T899" s="1">
        <v>35.197929382324219</v>
      </c>
      <c r="U899" s="1">
        <v>34.942348480224609</v>
      </c>
      <c r="V899" s="1">
        <v>63.340911865234375</v>
      </c>
      <c r="W899" s="1">
        <v>62.878284454345703</v>
      </c>
      <c r="X899" s="1">
        <v>600.34716796875</v>
      </c>
      <c r="Y899" s="1">
        <v>0.21768040955066681</v>
      </c>
      <c r="Z899" s="1">
        <v>0.22913727164268494</v>
      </c>
      <c r="AA899" s="1">
        <v>101.44098663330078</v>
      </c>
      <c r="AB899" s="1">
        <v>1.0446205139160156</v>
      </c>
      <c r="AC899" s="1">
        <v>-0.49507582187652588</v>
      </c>
      <c r="AD899" s="1">
        <v>1.7123114317655563E-2</v>
      </c>
      <c r="AE899" s="1">
        <v>6.0804826207458973E-3</v>
      </c>
      <c r="AF899" s="1">
        <v>1.2330087833106518E-2</v>
      </c>
      <c r="AG899" s="1">
        <v>6.2319142743945122E-3</v>
      </c>
      <c r="AH899" s="1">
        <v>1</v>
      </c>
      <c r="AI899" s="1">
        <v>0</v>
      </c>
      <c r="AJ899" s="1">
        <v>2</v>
      </c>
      <c r="AK899" s="1">
        <v>0</v>
      </c>
      <c r="AL899" s="1">
        <v>1</v>
      </c>
      <c r="AM899" s="1">
        <v>0.18999999761581421</v>
      </c>
      <c r="AN899" s="1">
        <v>111115</v>
      </c>
      <c r="AO899">
        <f>X899*0.000001/(K899*0.0001)</f>
        <v>1.489695128321842</v>
      </c>
      <c r="AP899">
        <f>(U899-T899)/(1000-U899)*AO899</f>
        <v>-3.9452319159410124E-4</v>
      </c>
      <c r="AQ899">
        <f>(P899+273.15)</f>
        <v>308.33515396118162</v>
      </c>
      <c r="AR899">
        <f>(O899+273.15)</f>
        <v>308.11336364746091</v>
      </c>
      <c r="AS899">
        <f>(Y899*AK899+Z899*AL899)*AM899</f>
        <v>4.3536081065804311E-2</v>
      </c>
      <c r="AT899">
        <f>((AS899+0.00000010773*(AR899^4-AQ899^4))-AP899*44100)/(L899*0.92*2*29.3+0.00000043092*AQ899^3)</f>
        <v>0.12156669911698097</v>
      </c>
      <c r="AU899">
        <f>0.61365*EXP(17.502*J899/(240.97+J899))</f>
        <v>5.7450209740682334</v>
      </c>
      <c r="AV899">
        <f>AU899*1000/AA899</f>
        <v>56.634119646686017</v>
      </c>
      <c r="AW899">
        <f>(AV899-U899)</f>
        <v>21.691771166461407</v>
      </c>
      <c r="AX899">
        <f>IF(D899,P899,(O899+P899)/2)</f>
        <v>35.185153961181641</v>
      </c>
      <c r="AY899">
        <f>0.61365*EXP(17.502*AX899/(240.97+AX899))</f>
        <v>5.7065439878839639</v>
      </c>
      <c r="AZ899">
        <f>IF(AW899&lt;&gt;0,(1000-(AV899+U899)/2)/AW899*AP899,0)</f>
        <v>-1.7354907004366166E-2</v>
      </c>
      <c r="BA899">
        <f>U899*AA899/1000</f>
        <v>3.5445863051186026</v>
      </c>
      <c r="BB899">
        <f>(AY899-BA899)</f>
        <v>2.1619576827653613</v>
      </c>
      <c r="BC899">
        <f>1/(1.6/F899+1.37/N899)</f>
        <v>-1.0839305335836156E-2</v>
      </c>
      <c r="BD899">
        <f>G899*AA899*0.001</f>
        <v>7.7357160095920756</v>
      </c>
      <c r="BE899">
        <f>G899/S899</f>
        <v>0.18485899078405388</v>
      </c>
      <c r="BF899">
        <f>(1-AP899*AA899/AU899/F899)*100</f>
        <v>59.66698269788111</v>
      </c>
      <c r="BG899">
        <f>(S899-E899/(N899/1.35))</f>
        <v>413.85205819824296</v>
      </c>
      <c r="BH899">
        <f>E899*BF899/100/BG899</f>
        <v>-5.1159530009038806E-3</v>
      </c>
    </row>
    <row r="900" spans="1:60" x14ac:dyDescent="0.25">
      <c r="A900" s="1">
        <v>320</v>
      </c>
      <c r="B900" s="1" t="s">
        <v>962</v>
      </c>
      <c r="C900" s="1">
        <v>25397.499999430031</v>
      </c>
      <c r="D900" s="1">
        <v>1</v>
      </c>
      <c r="E900">
        <f>(R900-S900*(1000-T900)/(1000-U900))*AO900</f>
        <v>-3.5425396382698393</v>
      </c>
      <c r="F900">
        <f>IF(AZ900&lt;&gt;0,1/(1/AZ900-1/N900),0)</f>
        <v>-1.6757691184621327E-2</v>
      </c>
      <c r="G900">
        <f>((BC900-AP900/2)*S900-E900)/(BC900+AP900/2)</f>
        <v>66.918953183871707</v>
      </c>
      <c r="H900">
        <f>AP900*1000</f>
        <v>-0.38213603761730414</v>
      </c>
      <c r="I900">
        <f>(AU900-BA900)</f>
        <v>2.1970588336851491</v>
      </c>
      <c r="J900">
        <f>(P900+AT900*D900)</f>
        <v>35.298823807254607</v>
      </c>
      <c r="K900" s="1">
        <v>4.0300002098083496</v>
      </c>
      <c r="L900">
        <f>(K900*AI900+AJ900)</f>
        <v>2</v>
      </c>
      <c r="M900" s="1">
        <v>0.5</v>
      </c>
      <c r="N900">
        <f>L900*(M900+1)*(M900+1)/(M900*M900+1)</f>
        <v>3.6</v>
      </c>
      <c r="O900" s="1">
        <v>34.961612701416016</v>
      </c>
      <c r="P900" s="1">
        <v>35.181621551513672</v>
      </c>
      <c r="Q900" s="1">
        <v>35.0709228515625</v>
      </c>
      <c r="R900" s="1">
        <v>410.03497314453125</v>
      </c>
      <c r="S900" s="1">
        <v>412.51882934570313</v>
      </c>
      <c r="T900" s="1">
        <v>35.198299407958984</v>
      </c>
      <c r="U900" s="1">
        <v>34.95074462890625</v>
      </c>
      <c r="V900" s="1">
        <v>63.347328186035156</v>
      </c>
      <c r="W900" s="1">
        <v>62.899105072021484</v>
      </c>
      <c r="X900" s="1">
        <v>600.345458984375</v>
      </c>
      <c r="Y900" s="1">
        <v>0.20742933452129364</v>
      </c>
      <c r="Z900" s="1">
        <v>0.21834667026996613</v>
      </c>
      <c r="AA900" s="1">
        <v>101.44149780273438</v>
      </c>
      <c r="AB900" s="1">
        <v>1.0446205139160156</v>
      </c>
      <c r="AC900" s="1">
        <v>-0.49507582187652588</v>
      </c>
      <c r="AD900" s="1">
        <v>1.7123114317655563E-2</v>
      </c>
      <c r="AE900" s="1">
        <v>6.0804826207458973E-3</v>
      </c>
      <c r="AF900" s="1">
        <v>1.2330087833106518E-2</v>
      </c>
      <c r="AG900" s="1">
        <v>6.2319142743945122E-3</v>
      </c>
      <c r="AH900" s="1">
        <v>1</v>
      </c>
      <c r="AI900" s="1">
        <v>0</v>
      </c>
      <c r="AJ900" s="1">
        <v>2</v>
      </c>
      <c r="AK900" s="1">
        <v>0</v>
      </c>
      <c r="AL900" s="1">
        <v>1</v>
      </c>
      <c r="AM900" s="1">
        <v>0.18999999761581421</v>
      </c>
      <c r="AN900" s="1">
        <v>111115</v>
      </c>
      <c r="AO900">
        <f>X900*0.000001/(K900*0.0001)</f>
        <v>1.4896908876660453</v>
      </c>
      <c r="AP900">
        <f>(U900-T900)/(1000-U900)*AO900</f>
        <v>-3.8213603761730412E-4</v>
      </c>
      <c r="AQ900">
        <f>(P900+273.15)</f>
        <v>308.33162155151365</v>
      </c>
      <c r="AR900">
        <f>(O900+273.15)</f>
        <v>308.11161270141599</v>
      </c>
      <c r="AS900">
        <f>(Y900*AK900+Z900*AL900)*AM900</f>
        <v>4.1485866830714535E-2</v>
      </c>
      <c r="AT900">
        <f>((AS900+0.00000010773*(AR900^4-AQ900^4))-AP900*44100)/(L900*0.92*2*29.3+0.00000043092*AQ900^3)</f>
        <v>0.11720225574093267</v>
      </c>
      <c r="AU900">
        <f>0.61365*EXP(17.502*J900/(240.97+J900))</f>
        <v>5.7425147181622727</v>
      </c>
      <c r="AV900">
        <f>AU900*1000/AA900</f>
        <v>56.609127847553154</v>
      </c>
      <c r="AW900">
        <f>(AV900-U900)</f>
        <v>21.658383218646904</v>
      </c>
      <c r="AX900">
        <f>IF(D900,P900,(O900+P900)/2)</f>
        <v>35.181621551513672</v>
      </c>
      <c r="AY900">
        <f>0.61365*EXP(17.502*AX900/(240.97+AX900))</f>
        <v>5.7054293040037543</v>
      </c>
      <c r="AZ900">
        <f>IF(AW900&lt;&gt;0,(1000-(AV900+U900)/2)/AW900*AP900,0)</f>
        <v>-1.6836061607170834E-2</v>
      </c>
      <c r="BA900">
        <f>U900*AA900/1000</f>
        <v>3.5454558844771236</v>
      </c>
      <c r="BB900">
        <f>(AY900-BA900)</f>
        <v>2.1599734195266307</v>
      </c>
      <c r="BC900">
        <f>1/(1.6/F900+1.37/N900)</f>
        <v>-1.0515469235347888E-2</v>
      </c>
      <c r="BD900">
        <f>G900*AA900*0.001</f>
        <v>6.7883588423630066</v>
      </c>
      <c r="BE900">
        <f>G900/S900</f>
        <v>0.16222036043787863</v>
      </c>
      <c r="BF900">
        <f>(1-AP900*AA900/AU900/F900)*100</f>
        <v>59.717413413924547</v>
      </c>
      <c r="BG900">
        <f>(S900-E900/(N900/1.35))</f>
        <v>413.84728171005429</v>
      </c>
      <c r="BH900">
        <f>E900*BF900/100/BG900</f>
        <v>-5.111820554665132E-3</v>
      </c>
    </row>
    <row r="901" spans="1:60" x14ac:dyDescent="0.25">
      <c r="A901" s="1" t="s">
        <v>9</v>
      </c>
      <c r="B901" s="1" t="s">
        <v>963</v>
      </c>
    </row>
    <row r="902" spans="1:60" x14ac:dyDescent="0.25">
      <c r="A902" s="1" t="s">
        <v>9</v>
      </c>
      <c r="B902" s="1" t="s">
        <v>964</v>
      </c>
    </row>
    <row r="903" spans="1:60" x14ac:dyDescent="0.25">
      <c r="A903" s="1" t="s">
        <v>9</v>
      </c>
      <c r="B903" s="1" t="s">
        <v>965</v>
      </c>
    </row>
    <row r="904" spans="1:60" x14ac:dyDescent="0.25">
      <c r="A904" s="1" t="s">
        <v>9</v>
      </c>
      <c r="B904" s="1" t="s">
        <v>966</v>
      </c>
    </row>
    <row r="905" spans="1:60" x14ac:dyDescent="0.25">
      <c r="A905" s="1" t="s">
        <v>9</v>
      </c>
      <c r="B905" s="1" t="s">
        <v>967</v>
      </c>
    </row>
    <row r="906" spans="1:60" x14ac:dyDescent="0.25">
      <c r="A906" s="1" t="s">
        <v>9</v>
      </c>
      <c r="B906" s="1" t="s">
        <v>968</v>
      </c>
    </row>
    <row r="907" spans="1:60" x14ac:dyDescent="0.25">
      <c r="A907" s="1" t="s">
        <v>9</v>
      </c>
      <c r="B907" s="1" t="s">
        <v>969</v>
      </c>
    </row>
    <row r="908" spans="1:60" x14ac:dyDescent="0.25">
      <c r="A908" s="1" t="s">
        <v>9</v>
      </c>
      <c r="B908" s="1" t="s">
        <v>970</v>
      </c>
    </row>
    <row r="909" spans="1:60" x14ac:dyDescent="0.25">
      <c r="A909" s="1" t="s">
        <v>9</v>
      </c>
      <c r="B909" s="1" t="s">
        <v>971</v>
      </c>
    </row>
    <row r="910" spans="1:60" x14ac:dyDescent="0.25">
      <c r="A910" s="1" t="s">
        <v>9</v>
      </c>
      <c r="B910" s="1" t="s">
        <v>972</v>
      </c>
    </row>
    <row r="911" spans="1:60" x14ac:dyDescent="0.25">
      <c r="A911" s="1" t="s">
        <v>9</v>
      </c>
      <c r="B911" s="1" t="s">
        <v>973</v>
      </c>
    </row>
    <row r="912" spans="1:60" x14ac:dyDescent="0.25">
      <c r="A912" s="1">
        <v>321</v>
      </c>
      <c r="B912" s="1" t="s">
        <v>974</v>
      </c>
      <c r="C912" s="1">
        <v>32218.499999899417</v>
      </c>
      <c r="D912" s="1">
        <v>1</v>
      </c>
      <c r="E912">
        <f>(R912-S912*(1000-T912)/(1000-U912))*AO912</f>
        <v>-5.1777316961752717</v>
      </c>
      <c r="F912">
        <f>IF(AZ912&lt;&gt;0,1/(1/AZ912-1/N912),0)</f>
        <v>1.0249472621258301E-2</v>
      </c>
      <c r="G912">
        <f>((BC912-AP912/2)*S912-E912)/(BC912+AP912/2)</f>
        <v>1185.0632971646828</v>
      </c>
      <c r="H912">
        <f>AP912*1000</f>
        <v>0.3625319885150235</v>
      </c>
      <c r="I912">
        <f>(AU912-BA912)</f>
        <v>3.4133836773415673</v>
      </c>
      <c r="J912">
        <f>(P912+AT912*D912)</f>
        <v>38.57883192417205</v>
      </c>
      <c r="K912" s="1">
        <v>12.199999809265137</v>
      </c>
      <c r="L912">
        <f>(K912*AI912+AJ912)</f>
        <v>2</v>
      </c>
      <c r="M912" s="1">
        <v>0.5</v>
      </c>
      <c r="N912">
        <f>L912*(M912+1)*(M912+1)/(M912*M912+1)</f>
        <v>3.6</v>
      </c>
      <c r="O912" s="1">
        <v>40.083236694335938</v>
      </c>
      <c r="P912" s="1">
        <v>38.543491363525391</v>
      </c>
      <c r="Q912" s="1">
        <v>40.573589324951172</v>
      </c>
      <c r="R912" s="1">
        <v>410.14794921875</v>
      </c>
      <c r="S912" s="1">
        <v>420.35879516601563</v>
      </c>
      <c r="T912" s="1">
        <v>33.370189666748047</v>
      </c>
      <c r="U912" s="1">
        <v>34.081703186035156</v>
      </c>
      <c r="V912" s="1">
        <v>45.436695098876953</v>
      </c>
      <c r="W912" s="1">
        <v>46.402431488037109</v>
      </c>
      <c r="X912" s="1">
        <v>600.431396484375</v>
      </c>
      <c r="Y912" s="1">
        <v>8.8762104511260986E-2</v>
      </c>
      <c r="Z912" s="1">
        <v>9.3433797359466553E-2</v>
      </c>
      <c r="AA912" s="1">
        <v>101.39118957519531</v>
      </c>
      <c r="AB912" s="1">
        <v>0.56184309720993042</v>
      </c>
      <c r="AC912" s="1">
        <v>-0.55560684204101563</v>
      </c>
      <c r="AD912" s="1">
        <v>2.2951344028115273E-2</v>
      </c>
      <c r="AE912" s="1">
        <v>6.5376092679798603E-3</v>
      </c>
      <c r="AF912" s="1">
        <v>3.0835896730422974E-2</v>
      </c>
      <c r="AG912" s="1">
        <v>8.5333604365587234E-3</v>
      </c>
      <c r="AH912" s="1">
        <v>0.66666668653488159</v>
      </c>
      <c r="AI912" s="1">
        <v>0</v>
      </c>
      <c r="AJ912" s="1">
        <v>2</v>
      </c>
      <c r="AK912" s="1">
        <v>0</v>
      </c>
      <c r="AL912" s="1">
        <v>1</v>
      </c>
      <c r="AM912" s="1">
        <v>0.18999999761581421</v>
      </c>
      <c r="AN912" s="1">
        <v>111115</v>
      </c>
      <c r="AO912">
        <f>X912*0.000001/(K912*0.0001)</f>
        <v>0.49215689005862517</v>
      </c>
      <c r="AP912">
        <f>(U912-T912)/(1000-U912)*AO912</f>
        <v>3.625319885150235E-4</v>
      </c>
      <c r="AQ912">
        <f>(P912+273.15)</f>
        <v>311.69349136352537</v>
      </c>
      <c r="AR912">
        <f>(O912+273.15)</f>
        <v>313.23323669433591</v>
      </c>
      <c r="AS912">
        <f>(Y912*AK912+Z912*AL912)*AM912</f>
        <v>1.7752421275535113E-2</v>
      </c>
      <c r="AT912">
        <f>((AS912+0.00000010773*(AR912^4-AQ912^4))-AP912*44100)/(L912*0.92*2*29.3+0.00000043092*AQ912^3)</f>
        <v>3.5340560646660718E-2</v>
      </c>
      <c r="AU912">
        <f>0.61365*EXP(17.502*J912/(240.97+J912))</f>
        <v>6.8689681061223959</v>
      </c>
      <c r="AV912">
        <f>AU912*1000/AA912</f>
        <v>67.747189227207201</v>
      </c>
      <c r="AW912">
        <f>(AV912-U912)</f>
        <v>33.665486041172045</v>
      </c>
      <c r="AX912">
        <f>IF(D912,P912,(O912+P912)/2)</f>
        <v>38.543491363525391</v>
      </c>
      <c r="AY912">
        <f>0.61365*EXP(17.502*AX912/(240.97+AX912))</f>
        <v>6.8558780655264817</v>
      </c>
      <c r="AZ912">
        <f>IF(AW912&lt;&gt;0,(1000-(AV912+U912)/2)/AW912*AP912,0)</f>
        <v>1.0220374441254234E-2</v>
      </c>
      <c r="BA912">
        <f>U912*AA912/1000</f>
        <v>3.4555844287808286</v>
      </c>
      <c r="BB912">
        <f>(AY912-BA912)</f>
        <v>3.4002936367456531</v>
      </c>
      <c r="BC912">
        <f>1/(1.6/F912+1.37/N912)</f>
        <v>6.3903419577546689E-3</v>
      </c>
      <c r="BD912">
        <f>G912*AA912*0.001</f>
        <v>120.15497742143037</v>
      </c>
      <c r="BE912">
        <f>G912/S912</f>
        <v>2.8191709339557329</v>
      </c>
      <c r="BF912">
        <f>(1-AP912*AA912/AU912/F912)*100</f>
        <v>47.790019370304456</v>
      </c>
      <c r="BG912">
        <f>(S912-E912/(N912/1.35))</f>
        <v>422.30044455208133</v>
      </c>
      <c r="BH912">
        <f>E912*BF912/100/BG912</f>
        <v>-5.8594278373755989E-3</v>
      </c>
    </row>
    <row r="913" spans="1:60" x14ac:dyDescent="0.25">
      <c r="A913" s="1">
        <v>322</v>
      </c>
      <c r="B913" s="1" t="s">
        <v>975</v>
      </c>
      <c r="C913" s="1">
        <v>32223.999999776483</v>
      </c>
      <c r="D913" s="1">
        <v>1</v>
      </c>
      <c r="E913">
        <f>(R913-S913*(1000-T913)/(1000-U913))*AO913</f>
        <v>-5.2303833130405284</v>
      </c>
      <c r="F913">
        <f>IF(AZ913&lt;&gt;0,1/(1/AZ913-1/N913),0)</f>
        <v>1.032974738874033E-2</v>
      </c>
      <c r="G913">
        <f>((BC913-AP913/2)*S913-E913)/(BC913+AP913/2)</f>
        <v>1186.9658373111777</v>
      </c>
      <c r="H913">
        <f>AP913*1000</f>
        <v>0.36488123173788556</v>
      </c>
      <c r="I913">
        <f>(AU913-BA913)</f>
        <v>3.4089259005298089</v>
      </c>
      <c r="J913">
        <f>(P913+AT913*D913)</f>
        <v>38.568679050272635</v>
      </c>
      <c r="K913" s="1">
        <v>12.199999809265137</v>
      </c>
      <c r="L913">
        <f>(K913*AI913+AJ913)</f>
        <v>2</v>
      </c>
      <c r="M913" s="1">
        <v>0.5</v>
      </c>
      <c r="N913">
        <f>L913*(M913+1)*(M913+1)/(M913*M913+1)</f>
        <v>3.6</v>
      </c>
      <c r="O913" s="1">
        <v>40.079166412353516</v>
      </c>
      <c r="P913" s="1">
        <v>38.533580780029297</v>
      </c>
      <c r="Q913" s="1">
        <v>40.576236724853516</v>
      </c>
      <c r="R913" s="1">
        <v>410.04510498046875</v>
      </c>
      <c r="S913" s="1">
        <v>420.3609619140625</v>
      </c>
      <c r="T913" s="1">
        <v>33.372520446777344</v>
      </c>
      <c r="U913" s="1">
        <v>34.088642120361328</v>
      </c>
      <c r="V913" s="1">
        <v>45.446483612060547</v>
      </c>
      <c r="W913" s="1">
        <v>46.421321868896484</v>
      </c>
      <c r="X913" s="1">
        <v>600.42919921875</v>
      </c>
      <c r="Y913" s="1">
        <v>8.3047814667224884E-2</v>
      </c>
      <c r="Z913" s="1">
        <v>8.7418749928474426E-2</v>
      </c>
      <c r="AA913" s="1">
        <v>101.39093780517578</v>
      </c>
      <c r="AB913" s="1">
        <v>0.56184309720993042</v>
      </c>
      <c r="AC913" s="1">
        <v>-0.55560684204101563</v>
      </c>
      <c r="AD913" s="1">
        <v>2.2951344028115273E-2</v>
      </c>
      <c r="AE913" s="1">
        <v>6.5376092679798603E-3</v>
      </c>
      <c r="AF913" s="1">
        <v>3.0835896730422974E-2</v>
      </c>
      <c r="AG913" s="1">
        <v>8.5333604365587234E-3</v>
      </c>
      <c r="AH913" s="1">
        <v>1</v>
      </c>
      <c r="AI913" s="1">
        <v>0</v>
      </c>
      <c r="AJ913" s="1">
        <v>2</v>
      </c>
      <c r="AK913" s="1">
        <v>0</v>
      </c>
      <c r="AL913" s="1">
        <v>1</v>
      </c>
      <c r="AM913" s="1">
        <v>0.18999999761581421</v>
      </c>
      <c r="AN913" s="1">
        <v>111115</v>
      </c>
      <c r="AO913">
        <f>X913*0.000001/(K913*0.0001)</f>
        <v>0.49215508902119948</v>
      </c>
      <c r="AP913">
        <f>(U913-T913)/(1000-U913)*AO913</f>
        <v>3.6488123173788556E-4</v>
      </c>
      <c r="AQ913">
        <f>(P913+273.15)</f>
        <v>311.68358078002927</v>
      </c>
      <c r="AR913">
        <f>(O913+273.15)</f>
        <v>313.22916641235349</v>
      </c>
      <c r="AS913">
        <f>(Y913*AK913+Z913*AL913)*AM913</f>
        <v>1.66095622779876E-2</v>
      </c>
      <c r="AT913">
        <f>((AS913+0.00000010773*(AR913^4-AQ913^4))-AP913*44100)/(L913*0.92*2*29.3+0.00000043092*AQ913^3)</f>
        <v>3.5098270243339835E-2</v>
      </c>
      <c r="AU913">
        <f>0.61365*EXP(17.502*J913/(240.97+J913))</f>
        <v>6.8652052936182599</v>
      </c>
      <c r="AV913">
        <f>AU913*1000/AA913</f>
        <v>67.710245533085569</v>
      </c>
      <c r="AW913">
        <f>(AV913-U913)</f>
        <v>33.621603412724241</v>
      </c>
      <c r="AX913">
        <f>IF(D913,P913,(O913+P913)/2)</f>
        <v>38.533580780029297</v>
      </c>
      <c r="AY913">
        <f>0.61365*EXP(17.502*AX913/(240.97+AX913))</f>
        <v>6.8522111015328004</v>
      </c>
      <c r="AZ913">
        <f>IF(AW913&lt;&gt;0,(1000-(AV913+U913)/2)/AW913*AP913,0)</f>
        <v>1.0300192281982461E-2</v>
      </c>
      <c r="BA913">
        <f>U913*AA913/1000</f>
        <v>3.456279393088451</v>
      </c>
      <c r="BB913">
        <f>(AY913-BA913)</f>
        <v>3.3959317084443494</v>
      </c>
      <c r="BC913">
        <f>1/(1.6/F913+1.37/N913)</f>
        <v>6.4402690099377366E-3</v>
      </c>
      <c r="BD913">
        <f>G913*AA913*0.001</f>
        <v>120.34757938768601</v>
      </c>
      <c r="BE913">
        <f>G913/S913</f>
        <v>2.823682370281182</v>
      </c>
      <c r="BF913">
        <f>(1-AP913*AA913/AU913/F913)*100</f>
        <v>47.831609802798205</v>
      </c>
      <c r="BG913">
        <f>(S913-E913/(N913/1.35))</f>
        <v>422.32235565645271</v>
      </c>
      <c r="BH913">
        <f>E913*BF913/100/BG913</f>
        <v>-5.9238553298829851E-3</v>
      </c>
    </row>
    <row r="914" spans="1:60" x14ac:dyDescent="0.25">
      <c r="A914" s="1">
        <v>323</v>
      </c>
      <c r="B914" s="1" t="s">
        <v>976</v>
      </c>
      <c r="C914" s="1">
        <v>32228.999999664724</v>
      </c>
      <c r="D914" s="1">
        <v>1</v>
      </c>
      <c r="E914">
        <f>(R914-S914*(1000-T914)/(1000-U914))*AO914</f>
        <v>-5.2599175807719138</v>
      </c>
      <c r="F914">
        <f>IF(AZ914&lt;&gt;0,1/(1/AZ914-1/N914),0)</f>
        <v>1.0356218337251501E-2</v>
      </c>
      <c r="G914">
        <f>((BC914-AP914/2)*S914-E914)/(BC914+AP914/2)</f>
        <v>1189.4827729314011</v>
      </c>
      <c r="H914">
        <f>AP914*1000</f>
        <v>0.36503149832885895</v>
      </c>
      <c r="I914">
        <f>(AU914-BA914)</f>
        <v>3.4017536226803804</v>
      </c>
      <c r="J914">
        <f>(P914+AT914*D914)</f>
        <v>38.550620824003524</v>
      </c>
      <c r="K914" s="1">
        <v>12.199999809265137</v>
      </c>
      <c r="L914">
        <f>(K914*AI914+AJ914)</f>
        <v>2</v>
      </c>
      <c r="M914" s="1">
        <v>0.5</v>
      </c>
      <c r="N914">
        <f>L914*(M914+1)*(M914+1)/(M914*M914+1)</f>
        <v>3.6</v>
      </c>
      <c r="O914" s="1">
        <v>40.076000213623047</v>
      </c>
      <c r="P914" s="1">
        <v>38.513782501220703</v>
      </c>
      <c r="Q914" s="1">
        <v>40.576183319091797</v>
      </c>
      <c r="R914" s="1">
        <v>409.97219848632813</v>
      </c>
      <c r="S914" s="1">
        <v>420.34786987304688</v>
      </c>
      <c r="T914" s="1">
        <v>33.376949310302734</v>
      </c>
      <c r="U914" s="1">
        <v>34.093357086181641</v>
      </c>
      <c r="V914" s="1">
        <v>45.460639953613281</v>
      </c>
      <c r="W914" s="1">
        <v>46.436027526855469</v>
      </c>
      <c r="X914" s="1">
        <v>600.43365478515625</v>
      </c>
      <c r="Y914" s="1">
        <v>8.5485287010669708E-2</v>
      </c>
      <c r="Z914" s="1">
        <v>8.9984513819217682E-2</v>
      </c>
      <c r="AA914" s="1">
        <v>101.39111328125</v>
      </c>
      <c r="AB914" s="1">
        <v>0.56184309720993042</v>
      </c>
      <c r="AC914" s="1">
        <v>-0.55560684204101563</v>
      </c>
      <c r="AD914" s="1">
        <v>2.2951344028115273E-2</v>
      </c>
      <c r="AE914" s="1">
        <v>6.5376092679798603E-3</v>
      </c>
      <c r="AF914" s="1">
        <v>3.0835896730422974E-2</v>
      </c>
      <c r="AG914" s="1">
        <v>8.5333604365587234E-3</v>
      </c>
      <c r="AH914" s="1">
        <v>1</v>
      </c>
      <c r="AI914" s="1">
        <v>0</v>
      </c>
      <c r="AJ914" s="1">
        <v>2</v>
      </c>
      <c r="AK914" s="1">
        <v>0</v>
      </c>
      <c r="AL914" s="1">
        <v>1</v>
      </c>
      <c r="AM914" s="1">
        <v>0.18999999761581421</v>
      </c>
      <c r="AN914" s="1">
        <v>111115</v>
      </c>
      <c r="AO914">
        <f>X914*0.000001/(K914*0.0001)</f>
        <v>0.49215874112486824</v>
      </c>
      <c r="AP914">
        <f>(U914-T914)/(1000-U914)*AO914</f>
        <v>3.6503149832885895E-4</v>
      </c>
      <c r="AQ914">
        <f>(P914+273.15)</f>
        <v>311.66378250122068</v>
      </c>
      <c r="AR914">
        <f>(O914+273.15)</f>
        <v>313.22600021362302</v>
      </c>
      <c r="AS914">
        <f>(Y914*AK914+Z914*AL914)*AM914</f>
        <v>1.709705741111156E-2</v>
      </c>
      <c r="AT914">
        <f>((AS914+0.00000010773*(AR914^4-AQ914^4))-AP914*44100)/(L914*0.92*2*29.3+0.00000043092*AQ914^3)</f>
        <v>3.683832278282239E-2</v>
      </c>
      <c r="AU914">
        <f>0.61365*EXP(17.502*J914/(240.97+J914))</f>
        <v>6.8585170531435304</v>
      </c>
      <c r="AV914">
        <f>AU914*1000/AA914</f>
        <v>67.644163587775282</v>
      </c>
      <c r="AW914">
        <f>(AV914-U914)</f>
        <v>33.550806501593641</v>
      </c>
      <c r="AX914">
        <f>IF(D914,P914,(O914+P914)/2)</f>
        <v>38.513782501220703</v>
      </c>
      <c r="AY914">
        <f>0.61365*EXP(17.502*AX914/(240.97+AX914))</f>
        <v>6.8448907362552154</v>
      </c>
      <c r="AZ914">
        <f>IF(AW914&lt;&gt;0,(1000-(AV914+U914)/2)/AW914*AP914,0)</f>
        <v>1.0326511778739606E-2</v>
      </c>
      <c r="BA914">
        <f>U914*AA914/1000</f>
        <v>3.45676343046315</v>
      </c>
      <c r="BB914">
        <f>(AY914-BA914)</f>
        <v>3.3881273057920653</v>
      </c>
      <c r="BC914">
        <f>1/(1.6/F914+1.37/N914)</f>
        <v>6.4567322523339287E-3</v>
      </c>
      <c r="BD914">
        <f>G914*AA914*0.001</f>
        <v>120.60298257638306</v>
      </c>
      <c r="BE914">
        <f>G914/S914</f>
        <v>2.829758060367114</v>
      </c>
      <c r="BF914">
        <f>(1-AP914*AA914/AU914/F914)*100</f>
        <v>47.892671004786216</v>
      </c>
      <c r="BG914">
        <f>(S914-E914/(N914/1.35))</f>
        <v>422.32033896583636</v>
      </c>
      <c r="BH914">
        <f>E914*BF914/100/BG914</f>
        <v>-5.9649389092903413E-3</v>
      </c>
    </row>
    <row r="915" spans="1:60" x14ac:dyDescent="0.25">
      <c r="A915" s="1">
        <v>324</v>
      </c>
      <c r="B915" s="1" t="s">
        <v>977</v>
      </c>
      <c r="C915" s="1">
        <v>32233.999999552965</v>
      </c>
      <c r="D915" s="1">
        <v>1</v>
      </c>
      <c r="E915">
        <f>(R915-S915*(1000-T915)/(1000-U915))*AO915</f>
        <v>-5.3543639132611807</v>
      </c>
      <c r="F915">
        <f>IF(AZ915&lt;&gt;0,1/(1/AZ915-1/N915),0)</f>
        <v>1.0346972061755865E-2</v>
      </c>
      <c r="G915">
        <f>((BC915-AP915/2)*S915-E915)/(BC915+AP915/2)</f>
        <v>1204.4139152065293</v>
      </c>
      <c r="H915">
        <f>AP915*1000</f>
        <v>0.36445947985382099</v>
      </c>
      <c r="I915">
        <f>(AU915-BA915)</f>
        <v>3.3994779078856872</v>
      </c>
      <c r="J915">
        <f>(P915+AT915*D915)</f>
        <v>38.544992185325654</v>
      </c>
      <c r="K915" s="1">
        <v>12.199999809265137</v>
      </c>
      <c r="L915">
        <f>(K915*AI915+AJ915)</f>
        <v>2</v>
      </c>
      <c r="M915" s="1">
        <v>0.5</v>
      </c>
      <c r="N915">
        <f>L915*(M915+1)*(M915+1)/(M915*M915+1)</f>
        <v>3.6</v>
      </c>
      <c r="O915" s="1">
        <v>40.07281494140625</v>
      </c>
      <c r="P915" s="1">
        <v>38.50762939453125</v>
      </c>
      <c r="Q915" s="1">
        <v>40.574905395507813</v>
      </c>
      <c r="R915" s="1">
        <v>409.7335205078125</v>
      </c>
      <c r="S915" s="1">
        <v>420.3018798828125</v>
      </c>
      <c r="T915" s="1">
        <v>33.379997253417969</v>
      </c>
      <c r="U915" s="1">
        <v>34.095298767089844</v>
      </c>
      <c r="V915" s="1">
        <v>45.471382141113281</v>
      </c>
      <c r="W915" s="1">
        <v>46.446285247802734</v>
      </c>
      <c r="X915" s="1">
        <v>600.418701171875</v>
      </c>
      <c r="Y915" s="1">
        <v>8.5737869143486023E-2</v>
      </c>
      <c r="Z915" s="1">
        <v>9.0250387787818909E-2</v>
      </c>
      <c r="AA915" s="1">
        <v>101.39097595214844</v>
      </c>
      <c r="AB915" s="1">
        <v>0.56184309720993042</v>
      </c>
      <c r="AC915" s="1">
        <v>-0.55560684204101563</v>
      </c>
      <c r="AD915" s="1">
        <v>2.2951344028115273E-2</v>
      </c>
      <c r="AE915" s="1">
        <v>6.5376092679798603E-3</v>
      </c>
      <c r="AF915" s="1">
        <v>3.0835896730422974E-2</v>
      </c>
      <c r="AG915" s="1">
        <v>8.5333604365587234E-3</v>
      </c>
      <c r="AH915" s="1">
        <v>1</v>
      </c>
      <c r="AI915" s="1">
        <v>0</v>
      </c>
      <c r="AJ915" s="1">
        <v>2</v>
      </c>
      <c r="AK915" s="1">
        <v>0</v>
      </c>
      <c r="AL915" s="1">
        <v>1</v>
      </c>
      <c r="AM915" s="1">
        <v>0.18999999761581421</v>
      </c>
      <c r="AN915" s="1">
        <v>111115</v>
      </c>
      <c r="AO915">
        <f>X915*0.000001/(K915*0.0001)</f>
        <v>0.49214648406460998</v>
      </c>
      <c r="AP915">
        <f>(U915-T915)/(1000-U915)*AO915</f>
        <v>3.6445947985382099E-4</v>
      </c>
      <c r="AQ915">
        <f>(P915+273.15)</f>
        <v>311.65762939453123</v>
      </c>
      <c r="AR915">
        <f>(O915+273.15)</f>
        <v>313.22281494140623</v>
      </c>
      <c r="AS915">
        <f>(Y915*AK915+Z915*AL915)*AM915</f>
        <v>1.71475734645119E-2</v>
      </c>
      <c r="AT915">
        <f>((AS915+0.00000010773*(AR915^4-AQ915^4))-AP915*44100)/(L915*0.92*2*29.3+0.00000043092*AQ915^3)</f>
        <v>3.7362790794401197E-2</v>
      </c>
      <c r="AU915">
        <f>0.61365*EXP(17.502*J915/(240.97+J915))</f>
        <v>6.8564335252610098</v>
      </c>
      <c r="AV915">
        <f>AU915*1000/AA915</f>
        <v>67.623705767433478</v>
      </c>
      <c r="AW915">
        <f>(AV915-U915)</f>
        <v>33.528407000343634</v>
      </c>
      <c r="AX915">
        <f>IF(D915,P915,(O915+P915)/2)</f>
        <v>38.50762939453125</v>
      </c>
      <c r="AY915">
        <f>0.61365*EXP(17.502*AX915/(240.97+AX915))</f>
        <v>6.8426170223478575</v>
      </c>
      <c r="AZ915">
        <f>IF(AW915&lt;&gt;0,(1000-(AV915+U915)/2)/AW915*AP915,0)</f>
        <v>1.0317318449049047E-2</v>
      </c>
      <c r="BA915">
        <f>U915*AA915/1000</f>
        <v>3.4569556173753226</v>
      </c>
      <c r="BB915">
        <f>(AY915-BA915)</f>
        <v>3.3856614049725349</v>
      </c>
      <c r="BC915">
        <f>1/(1.6/F915+1.37/N915)</f>
        <v>6.4509816819462744E-3</v>
      </c>
      <c r="BD915">
        <f>G915*AA915*0.001</f>
        <v>122.11670231313816</v>
      </c>
      <c r="BE915">
        <f>G915/S915</f>
        <v>2.8655925011383268</v>
      </c>
      <c r="BF915">
        <f>(1-AP915*AA915/AU915/F915)*100</f>
        <v>47.912080848713622</v>
      </c>
      <c r="BG915">
        <f>(S915-E915/(N915/1.35))</f>
        <v>422.30976635028543</v>
      </c>
      <c r="BH915">
        <f>E915*BF915/100/BG915</f>
        <v>-6.0746574468945125E-3</v>
      </c>
    </row>
    <row r="916" spans="1:60" x14ac:dyDescent="0.25">
      <c r="A916" s="1">
        <v>325</v>
      </c>
      <c r="B916" s="1" t="s">
        <v>978</v>
      </c>
      <c r="C916" s="1">
        <v>32239.499999430031</v>
      </c>
      <c r="D916" s="1">
        <v>1</v>
      </c>
      <c r="E916">
        <f>(R916-S916*(1000-T916)/(1000-U916))*AO916</f>
        <v>-5.3365299277054277</v>
      </c>
      <c r="F916">
        <f>IF(AZ916&lt;&gt;0,1/(1/AZ916-1/N916),0)</f>
        <v>1.0333199603187015E-2</v>
      </c>
      <c r="G916">
        <f>((BC916-AP916/2)*S916-E916)/(BC916+AP916/2)</f>
        <v>1202.7640548596444</v>
      </c>
      <c r="H916">
        <f>AP916*1000</f>
        <v>0.36365944134179001</v>
      </c>
      <c r="I916">
        <f>(AU916-BA916)</f>
        <v>3.3965861425992236</v>
      </c>
      <c r="J916">
        <f>(P916+AT916*D916)</f>
        <v>38.537845053867031</v>
      </c>
      <c r="K916" s="1">
        <v>12.199999809265137</v>
      </c>
      <c r="L916">
        <f>(K916*AI916+AJ916)</f>
        <v>2</v>
      </c>
      <c r="M916" s="1">
        <v>0.5</v>
      </c>
      <c r="N916">
        <f>L916*(M916+1)*(M916+1)/(M916*M916+1)</f>
        <v>3.6</v>
      </c>
      <c r="O916" s="1">
        <v>40.068561553955078</v>
      </c>
      <c r="P916" s="1">
        <v>38.499805450439453</v>
      </c>
      <c r="Q916" s="1">
        <v>40.575302124023438</v>
      </c>
      <c r="R916" s="1">
        <v>409.69537353515625</v>
      </c>
      <c r="S916" s="1">
        <v>420.22817993164063</v>
      </c>
      <c r="T916" s="1">
        <v>33.383815765380859</v>
      </c>
      <c r="U916" s="1">
        <v>34.097541809082031</v>
      </c>
      <c r="V916" s="1">
        <v>45.487068176269531</v>
      </c>
      <c r="W916" s="1">
        <v>46.459781646728516</v>
      </c>
      <c r="X916" s="1">
        <v>600.4217529296875</v>
      </c>
      <c r="Y916" s="1">
        <v>8.9501641690731049E-2</v>
      </c>
      <c r="Z916" s="1">
        <v>9.4212256371974945E-2</v>
      </c>
      <c r="AA916" s="1">
        <v>101.39154815673828</v>
      </c>
      <c r="AB916" s="1">
        <v>0.56184309720993042</v>
      </c>
      <c r="AC916" s="1">
        <v>-0.55560684204101563</v>
      </c>
      <c r="AD916" s="1">
        <v>2.2951344028115273E-2</v>
      </c>
      <c r="AE916" s="1">
        <v>6.5376092679798603E-3</v>
      </c>
      <c r="AF916" s="1">
        <v>3.0835896730422974E-2</v>
      </c>
      <c r="AG916" s="1">
        <v>8.5333604365587234E-3</v>
      </c>
      <c r="AH916" s="1">
        <v>1</v>
      </c>
      <c r="AI916" s="1">
        <v>0</v>
      </c>
      <c r="AJ916" s="1">
        <v>2</v>
      </c>
      <c r="AK916" s="1">
        <v>0</v>
      </c>
      <c r="AL916" s="1">
        <v>1</v>
      </c>
      <c r="AM916" s="1">
        <v>0.18999999761581421</v>
      </c>
      <c r="AN916" s="1">
        <v>111115</v>
      </c>
      <c r="AO916">
        <f>X916*0.000001/(K916*0.0001)</f>
        <v>0.49214898550547898</v>
      </c>
      <c r="AP916">
        <f>(U916-T916)/(1000-U916)*AO916</f>
        <v>3.6365944134179E-4</v>
      </c>
      <c r="AQ916">
        <f>(P916+273.15)</f>
        <v>311.64980545043943</v>
      </c>
      <c r="AR916">
        <f>(O916+273.15)</f>
        <v>313.21856155395506</v>
      </c>
      <c r="AS916">
        <f>(Y916*AK916+Z916*AL916)*AM916</f>
        <v>1.7900328486055717E-2</v>
      </c>
      <c r="AT916">
        <f>((AS916+0.00000010773*(AR916^4-AQ916^4))-AP916*44100)/(L916*0.92*2*29.3+0.00000043092*AQ916^3)</f>
        <v>3.8039603427580337E-2</v>
      </c>
      <c r="AU916">
        <f>0.61365*EXP(17.502*J916/(240.97+J916))</f>
        <v>6.8537886949611613</v>
      </c>
      <c r="AV916">
        <f>AU916*1000/AA916</f>
        <v>67.597238818822319</v>
      </c>
      <c r="AW916">
        <f>(AV916-U916)</f>
        <v>33.499697009740288</v>
      </c>
      <c r="AX916">
        <f>IF(D916,P916,(O916+P916)/2)</f>
        <v>38.499805450439453</v>
      </c>
      <c r="AY916">
        <f>0.61365*EXP(17.502*AX916/(240.97+AX916))</f>
        <v>6.8397268419514452</v>
      </c>
      <c r="AZ916">
        <f>IF(AW916&lt;&gt;0,(1000-(AV916+U916)/2)/AW916*AP916,0)</f>
        <v>1.0303624766700723E-2</v>
      </c>
      <c r="BA916">
        <f>U916*AA916/1000</f>
        <v>3.4572025523619376</v>
      </c>
      <c r="BB916">
        <f>(AY916-BA916)</f>
        <v>3.3825242895895076</v>
      </c>
      <c r="BC916">
        <f>1/(1.6/F916+1.37/N916)</f>
        <v>6.4424160789639537E-3</v>
      </c>
      <c r="BD916">
        <f>G916*AA916*0.001</f>
        <v>121.95010958949544</v>
      </c>
      <c r="BE916">
        <f>G916/S916</f>
        <v>2.8621689650972488</v>
      </c>
      <c r="BF916">
        <f>(1-AP916*AA916/AU916/F916)*100</f>
        <v>47.936771921913589</v>
      </c>
      <c r="BG916">
        <f>(S916-E916/(N916/1.35))</f>
        <v>422.22937865453014</v>
      </c>
      <c r="BH916">
        <f>E916*BF916/100/BG916</f>
        <v>-6.0586977347256276E-3</v>
      </c>
    </row>
    <row r="917" spans="1:60" x14ac:dyDescent="0.25">
      <c r="A917" s="1" t="s">
        <v>9</v>
      </c>
      <c r="B917" s="1" t="s">
        <v>979</v>
      </c>
    </row>
    <row r="918" spans="1:60" x14ac:dyDescent="0.25">
      <c r="A918" s="1" t="s">
        <v>9</v>
      </c>
      <c r="B918" s="1" t="s">
        <v>980</v>
      </c>
    </row>
    <row r="919" spans="1:60" x14ac:dyDescent="0.25">
      <c r="A919" s="1" t="s">
        <v>9</v>
      </c>
      <c r="B919" s="1" t="s">
        <v>981</v>
      </c>
    </row>
    <row r="920" spans="1:60" x14ac:dyDescent="0.25">
      <c r="A920" s="1" t="s">
        <v>9</v>
      </c>
      <c r="B920" s="1" t="s">
        <v>982</v>
      </c>
    </row>
    <row r="921" spans="1:60" x14ac:dyDescent="0.25">
      <c r="A921" s="1" t="s">
        <v>9</v>
      </c>
      <c r="B921" s="1" t="s">
        <v>983</v>
      </c>
    </row>
    <row r="922" spans="1:60" x14ac:dyDescent="0.25">
      <c r="A922" s="1" t="s">
        <v>9</v>
      </c>
      <c r="B922" s="1" t="s">
        <v>984</v>
      </c>
    </row>
    <row r="923" spans="1:60" x14ac:dyDescent="0.25">
      <c r="A923" s="1" t="s">
        <v>9</v>
      </c>
      <c r="B923" s="1" t="s">
        <v>985</v>
      </c>
    </row>
    <row r="924" spans="1:60" x14ac:dyDescent="0.25">
      <c r="A924" s="1" t="s">
        <v>9</v>
      </c>
      <c r="B924" s="1" t="s">
        <v>986</v>
      </c>
    </row>
    <row r="925" spans="1:60" x14ac:dyDescent="0.25">
      <c r="A925" s="1" t="s">
        <v>9</v>
      </c>
      <c r="B925" s="1" t="s">
        <v>987</v>
      </c>
    </row>
    <row r="926" spans="1:60" x14ac:dyDescent="0.25">
      <c r="A926" s="1">
        <v>326</v>
      </c>
      <c r="B926" s="1" t="s">
        <v>988</v>
      </c>
      <c r="C926" s="1">
        <v>32484.499999899417</v>
      </c>
      <c r="D926" s="1">
        <v>1</v>
      </c>
      <c r="E926">
        <f>(R926-S926*(1000-T926)/(1000-U926))*AO926</f>
        <v>-3.1231240762920205</v>
      </c>
      <c r="F926">
        <f>IF(AZ926&lt;&gt;0,1/(1/AZ926-1/N926),0)</f>
        <v>2.630459253078313E-3</v>
      </c>
      <c r="G926">
        <f>((BC926-AP926/2)*S926-E926)/(BC926+AP926/2)</f>
        <v>2239.2464950947729</v>
      </c>
      <c r="H926">
        <f>AP926*1000</f>
        <v>9.4578151362550933E-2</v>
      </c>
      <c r="I926">
        <f>(AU926-BA926)</f>
        <v>3.4630829637272145</v>
      </c>
      <c r="J926">
        <f>(P926+AT926*D926)</f>
        <v>38.575098524358339</v>
      </c>
      <c r="K926" s="1">
        <v>9.0799999237060547</v>
      </c>
      <c r="L926">
        <f>(K926*AI926+AJ926)</f>
        <v>2</v>
      </c>
      <c r="M926" s="1">
        <v>0.5</v>
      </c>
      <c r="N926">
        <f>L926*(M926+1)*(M926+1)/(M926*M926+1)</f>
        <v>3.6</v>
      </c>
      <c r="O926" s="1">
        <v>40.052490234375</v>
      </c>
      <c r="P926" s="1">
        <v>38.433486938476563</v>
      </c>
      <c r="Q926" s="1">
        <v>40.571968078613281</v>
      </c>
      <c r="R926" s="1">
        <v>410.11492919921875</v>
      </c>
      <c r="S926" s="1">
        <v>414.77838134765625</v>
      </c>
      <c r="T926" s="1">
        <v>33.442417144775391</v>
      </c>
      <c r="U926" s="1">
        <v>33.580635070800781</v>
      </c>
      <c r="V926" s="1">
        <v>45.609058380126953</v>
      </c>
      <c r="W926" s="1">
        <v>45.789875030517578</v>
      </c>
      <c r="X926" s="1">
        <v>600.45147705078125</v>
      </c>
      <c r="Y926" s="1">
        <v>8.3850286900997162E-2</v>
      </c>
      <c r="Z926" s="1">
        <v>8.8263466954231262E-2</v>
      </c>
      <c r="AA926" s="1">
        <v>101.38287353515625</v>
      </c>
      <c r="AB926" s="1">
        <v>0.36834639310836792</v>
      </c>
      <c r="AC926" s="1">
        <v>-0.56468087434768677</v>
      </c>
      <c r="AD926" s="1">
        <v>3.5958264023065567E-2</v>
      </c>
      <c r="AE926" s="1">
        <v>1.0273028165102005E-2</v>
      </c>
      <c r="AF926" s="1">
        <v>2.1918436512351036E-2</v>
      </c>
      <c r="AG926" s="1">
        <v>1.3675621710717678E-2</v>
      </c>
      <c r="AH926" s="1">
        <v>0.66666668653488159</v>
      </c>
      <c r="AI926" s="1">
        <v>0</v>
      </c>
      <c r="AJ926" s="1">
        <v>2</v>
      </c>
      <c r="AK926" s="1">
        <v>0</v>
      </c>
      <c r="AL926" s="1">
        <v>1</v>
      </c>
      <c r="AM926" s="1">
        <v>0.18999999761581421</v>
      </c>
      <c r="AN926" s="1">
        <v>111115</v>
      </c>
      <c r="AO926">
        <f>X926*0.000001/(K926*0.0001)</f>
        <v>0.66129017851985117</v>
      </c>
      <c r="AP926">
        <f>(U926-T926)/(1000-U926)*AO926</f>
        <v>9.457815136255094E-5</v>
      </c>
      <c r="AQ926">
        <f>(P926+273.15)</f>
        <v>311.58348693847654</v>
      </c>
      <c r="AR926">
        <f>(O926+273.15)</f>
        <v>313.20249023437498</v>
      </c>
      <c r="AS926">
        <f>(Y926*AK926+Z926*AL926)*AM926</f>
        <v>1.6770058510867436E-2</v>
      </c>
      <c r="AT926">
        <f>((AS926+0.00000010773*(AR926^4-AQ926^4))-AP926*44100)/(L926*0.92*2*29.3+0.00000043092*AQ926^3)</f>
        <v>0.14161158588177514</v>
      </c>
      <c r="AU926">
        <f>0.61365*EXP(17.502*J926/(240.97+J926))</f>
        <v>6.8675842423404427</v>
      </c>
      <c r="AV926">
        <f>AU926*1000/AA926</f>
        <v>67.73909638652124</v>
      </c>
      <c r="AW926">
        <f>(AV926-U926)</f>
        <v>34.158461315720459</v>
      </c>
      <c r="AX926">
        <f>IF(D926,P926,(O926+P926)/2)</f>
        <v>38.433486938476563</v>
      </c>
      <c r="AY926">
        <f>0.61365*EXP(17.502*AX926/(240.97+AX926))</f>
        <v>6.8152711533077532</v>
      </c>
      <c r="AZ926">
        <f>IF(AW926&lt;&gt;0,(1000-(AV926+U926)/2)/AW926*AP926,0)</f>
        <v>2.6285386242599078E-3</v>
      </c>
      <c r="BA926">
        <f>U926*AA926/1000</f>
        <v>3.4045012786132283</v>
      </c>
      <c r="BB926">
        <f>(AY926-BA926)</f>
        <v>3.410769874694525</v>
      </c>
      <c r="BC926">
        <f>1/(1.6/F926+1.37/N926)</f>
        <v>1.643009088765821E-3</v>
      </c>
      <c r="BD926">
        <f>G926*AA926*0.001</f>
        <v>227.02124422623524</v>
      </c>
      <c r="BE926">
        <f>G926/S926</f>
        <v>5.3986576827346644</v>
      </c>
      <c r="BF926">
        <f>(1-AP926*AA926/AU926/F926)*100</f>
        <v>46.921353095806154</v>
      </c>
      <c r="BG926">
        <f>(S926-E926/(N926/1.35))</f>
        <v>415.94955287626578</v>
      </c>
      <c r="BH926">
        <f>E926*BF926/100/BG926</f>
        <v>-3.5230524118222469E-3</v>
      </c>
    </row>
    <row r="927" spans="1:60" x14ac:dyDescent="0.25">
      <c r="A927" s="1">
        <v>327</v>
      </c>
      <c r="B927" s="1" t="s">
        <v>989</v>
      </c>
      <c r="C927" s="1">
        <v>32489.499999787658</v>
      </c>
      <c r="D927" s="1">
        <v>1</v>
      </c>
      <c r="E927">
        <f>(R927-S927*(1000-T927)/(1000-U927))*AO927</f>
        <v>-3.2035840054045637</v>
      </c>
      <c r="F927">
        <f>IF(AZ927&lt;&gt;0,1/(1/AZ927-1/N927),0)</f>
        <v>2.974380215983305E-3</v>
      </c>
      <c r="G927">
        <f>((BC927-AP927/2)*S927-E927)/(BC927+AP927/2)</f>
        <v>2067.9668695923656</v>
      </c>
      <c r="H927">
        <f>AP927*1000</f>
        <v>0.10667313029439578</v>
      </c>
      <c r="I927">
        <f>(AU927-BA927)</f>
        <v>3.4547520053657834</v>
      </c>
      <c r="J927">
        <f>(P927+AT927*D927)</f>
        <v>38.555828491740407</v>
      </c>
      <c r="K927" s="1">
        <v>9.0799999237060547</v>
      </c>
      <c r="L927">
        <f>(K927*AI927+AJ927)</f>
        <v>2</v>
      </c>
      <c r="M927" s="1">
        <v>0.5</v>
      </c>
      <c r="N927">
        <f>L927*(M927+1)*(M927+1)/(M927*M927+1)</f>
        <v>3.6</v>
      </c>
      <c r="O927" s="1">
        <v>40.046207427978516</v>
      </c>
      <c r="P927" s="1">
        <v>38.417579650878906</v>
      </c>
      <c r="Q927" s="1">
        <v>40.574535369873047</v>
      </c>
      <c r="R927" s="1">
        <v>409.95718383789063</v>
      </c>
      <c r="S927" s="1">
        <v>414.73483276367188</v>
      </c>
      <c r="T927" s="1">
        <v>33.436511993408203</v>
      </c>
      <c r="U927" s="1">
        <v>33.5924072265625</v>
      </c>
      <c r="V927" s="1">
        <v>45.611152648925781</v>
      </c>
      <c r="W927" s="1">
        <v>45.821014404296875</v>
      </c>
      <c r="X927" s="1">
        <v>600.43829345703125</v>
      </c>
      <c r="Y927" s="1">
        <v>9.6513524651527405E-2</v>
      </c>
      <c r="Z927" s="1">
        <v>0.10159318894147873</v>
      </c>
      <c r="AA927" s="1">
        <v>101.38282775878906</v>
      </c>
      <c r="AB927" s="1">
        <v>0.36834639310836792</v>
      </c>
      <c r="AC927" s="1">
        <v>-0.56468087434768677</v>
      </c>
      <c r="AD927" s="1">
        <v>3.5958264023065567E-2</v>
      </c>
      <c r="AE927" s="1">
        <v>1.0273028165102005E-2</v>
      </c>
      <c r="AF927" s="1">
        <v>2.1918436512351036E-2</v>
      </c>
      <c r="AG927" s="1">
        <v>1.3675621710717678E-2</v>
      </c>
      <c r="AH927" s="1">
        <v>1</v>
      </c>
      <c r="AI927" s="1">
        <v>0</v>
      </c>
      <c r="AJ927" s="1">
        <v>2</v>
      </c>
      <c r="AK927" s="1">
        <v>0</v>
      </c>
      <c r="AL927" s="1">
        <v>1</v>
      </c>
      <c r="AM927" s="1">
        <v>0.18999999761581421</v>
      </c>
      <c r="AN927" s="1">
        <v>111115</v>
      </c>
      <c r="AO927">
        <f>X927*0.000001/(K927*0.0001)</f>
        <v>0.66127565914335251</v>
      </c>
      <c r="AP927">
        <f>(U927-T927)/(1000-U927)*AO927</f>
        <v>1.0667313029439578E-4</v>
      </c>
      <c r="AQ927">
        <f>(P927+273.15)</f>
        <v>311.56757965087888</v>
      </c>
      <c r="AR927">
        <f>(O927+273.15)</f>
        <v>313.19620742797849</v>
      </c>
      <c r="AS927">
        <f>(Y927*AK927+Z927*AL927)*AM927</f>
        <v>1.9302705656663921E-2</v>
      </c>
      <c r="AT927">
        <f>((AS927+0.00000010773*(AR927^4-AQ927^4))-AP927*44100)/(L927*0.92*2*29.3+0.00000043092*AQ927^3)</f>
        <v>0.13824884086149838</v>
      </c>
      <c r="AU927">
        <f>0.61365*EXP(17.502*J927/(240.97+J927))</f>
        <v>6.8604452412194705</v>
      </c>
      <c r="AV927">
        <f>AU927*1000/AA927</f>
        <v>67.668710696666537</v>
      </c>
      <c r="AW927">
        <f>(AV927-U927)</f>
        <v>34.076303470104037</v>
      </c>
      <c r="AX927">
        <f>IF(D927,P927,(O927+P927)/2)</f>
        <v>38.417579650878906</v>
      </c>
      <c r="AY927">
        <f>0.61365*EXP(17.502*AX927/(240.97+AX927))</f>
        <v>6.8094164565736301</v>
      </c>
      <c r="AZ927">
        <f>IF(AW927&lt;&gt;0,(1000-(AV927+U927)/2)/AW927*AP927,0)</f>
        <v>2.9719247620345309E-3</v>
      </c>
      <c r="BA927">
        <f>U927*AA927/1000</f>
        <v>3.4056932358536871</v>
      </c>
      <c r="BB927">
        <f>(AY927-BA927)</f>
        <v>3.403723220719943</v>
      </c>
      <c r="BC927">
        <f>1/(1.6/F927+1.37/N927)</f>
        <v>1.8576734275044921E-3</v>
      </c>
      <c r="BD927">
        <f>G927*AA927*0.001</f>
        <v>209.65632895076499</v>
      </c>
      <c r="BE927">
        <f>G927/S927</f>
        <v>4.9862386909053136</v>
      </c>
      <c r="BF927">
        <f>(1-AP927*AA927/AU927/F927)*100</f>
        <v>47.000636502511192</v>
      </c>
      <c r="BG927">
        <f>(S927-E927/(N927/1.35))</f>
        <v>415.93617676569858</v>
      </c>
      <c r="BH927">
        <f>E927*BF927/100/BG927</f>
        <v>-3.6200382595740588E-3</v>
      </c>
    </row>
    <row r="928" spans="1:60" x14ac:dyDescent="0.25">
      <c r="A928" s="1">
        <v>328</v>
      </c>
      <c r="B928" s="1" t="s">
        <v>990</v>
      </c>
      <c r="C928" s="1">
        <v>32494.999999664724</v>
      </c>
      <c r="D928" s="1">
        <v>1</v>
      </c>
      <c r="E928">
        <f>(R928-S928*(1000-T928)/(1000-U928))*AO928</f>
        <v>-3.1227302781699358</v>
      </c>
      <c r="F928">
        <f>IF(AZ928&lt;&gt;0,1/(1/AZ928-1/N928),0)</f>
        <v>3.1988832067572784E-3</v>
      </c>
      <c r="G928">
        <f>((BC928-AP928/2)*S928-E928)/(BC928+AP928/2)</f>
        <v>1911.1440093402375</v>
      </c>
      <c r="H928">
        <f>AP928*1000</f>
        <v>0.11453296024811555</v>
      </c>
      <c r="I928">
        <f>(AU928-BA928)</f>
        <v>3.4492511388829779</v>
      </c>
      <c r="J928">
        <f>(P928+AT928*D928)</f>
        <v>38.543432017983847</v>
      </c>
      <c r="K928" s="1">
        <v>9.0799999237060547</v>
      </c>
      <c r="L928">
        <f>(K928*AI928+AJ928)</f>
        <v>2</v>
      </c>
      <c r="M928" s="1">
        <v>0.5</v>
      </c>
      <c r="N928">
        <f>L928*(M928+1)*(M928+1)/(M928*M928+1)</f>
        <v>3.6</v>
      </c>
      <c r="O928" s="1">
        <v>40.042266845703125</v>
      </c>
      <c r="P928" s="1">
        <v>38.407390594482422</v>
      </c>
      <c r="Q928" s="1">
        <v>40.576766967773438</v>
      </c>
      <c r="R928" s="1">
        <v>410.06576538085938</v>
      </c>
      <c r="S928" s="1">
        <v>414.71624755859375</v>
      </c>
      <c r="T928" s="1">
        <v>33.434089660644531</v>
      </c>
      <c r="U928" s="1">
        <v>33.601470947265625</v>
      </c>
      <c r="V928" s="1">
        <v>45.617393493652344</v>
      </c>
      <c r="W928" s="1">
        <v>45.842525482177734</v>
      </c>
      <c r="X928" s="1">
        <v>600.4345703125</v>
      </c>
      <c r="Y928" s="1">
        <v>9.170948714017868E-2</v>
      </c>
      <c r="Z928" s="1">
        <v>9.6536308526992798E-2</v>
      </c>
      <c r="AA928" s="1">
        <v>101.38261413574219</v>
      </c>
      <c r="AB928" s="1">
        <v>0.36834639310836792</v>
      </c>
      <c r="AC928" s="1">
        <v>-0.56468087434768677</v>
      </c>
      <c r="AD928" s="1">
        <v>3.5958264023065567E-2</v>
      </c>
      <c r="AE928" s="1">
        <v>1.0273028165102005E-2</v>
      </c>
      <c r="AF928" s="1">
        <v>2.1918436512351036E-2</v>
      </c>
      <c r="AG928" s="1">
        <v>1.3675621710717678E-2</v>
      </c>
      <c r="AH928" s="1">
        <v>1</v>
      </c>
      <c r="AI928" s="1">
        <v>0</v>
      </c>
      <c r="AJ928" s="1">
        <v>2</v>
      </c>
      <c r="AK928" s="1">
        <v>0</v>
      </c>
      <c r="AL928" s="1">
        <v>1</v>
      </c>
      <c r="AM928" s="1">
        <v>0.18999999761581421</v>
      </c>
      <c r="AN928" s="1">
        <v>111115</v>
      </c>
      <c r="AO928">
        <f>X928*0.000001/(K928*0.0001)</f>
        <v>0.66127155876387833</v>
      </c>
      <c r="AP928">
        <f>(U928-T928)/(1000-U928)*AO928</f>
        <v>1.1453296024811554E-4</v>
      </c>
      <c r="AQ928">
        <f>(P928+273.15)</f>
        <v>311.5573905944824</v>
      </c>
      <c r="AR928">
        <f>(O928+273.15)</f>
        <v>313.1922668457031</v>
      </c>
      <c r="AS928">
        <f>(Y928*AK928+Z928*AL928)*AM928</f>
        <v>1.8341898389968136E-2</v>
      </c>
      <c r="AT928">
        <f>((AS928+0.00000010773*(AR928^4-AQ928^4))-AP928*44100)/(L928*0.92*2*29.3+0.00000043092*AQ928^3)</f>
        <v>0.13604142350142359</v>
      </c>
      <c r="AU928">
        <f>0.61365*EXP(17.502*J928/(240.97+J928))</f>
        <v>6.8558561023229601</v>
      </c>
      <c r="AV928">
        <f>AU928*1000/AA928</f>
        <v>67.623587740039795</v>
      </c>
      <c r="AW928">
        <f>(AV928-U928)</f>
        <v>34.02211679277417</v>
      </c>
      <c r="AX928">
        <f>IF(D928,P928,(O928+P928)/2)</f>
        <v>38.407390594482422</v>
      </c>
      <c r="AY928">
        <f>0.61365*EXP(17.502*AX928/(240.97+AX928))</f>
        <v>6.8056686546903586</v>
      </c>
      <c r="AZ928">
        <f>IF(AW928&lt;&gt;0,(1000-(AV928+U928)/2)/AW928*AP928,0)</f>
        <v>3.1960432708830291E-3</v>
      </c>
      <c r="BA928">
        <f>U928*AA928/1000</f>
        <v>3.4066049634399822</v>
      </c>
      <c r="BB928">
        <f>(AY928-BA928)</f>
        <v>3.3990636912503764</v>
      </c>
      <c r="BC928">
        <f>1/(1.6/F928+1.37/N928)</f>
        <v>1.9977820008080889E-3</v>
      </c>
      <c r="BD928">
        <f>G928*AA928*0.001</f>
        <v>193.75677565677657</v>
      </c>
      <c r="BE928">
        <f>G928/S928</f>
        <v>4.6083171821480633</v>
      </c>
      <c r="BF928">
        <f>(1-AP928*AA928/AU928/F928)*100</f>
        <v>47.053910018071633</v>
      </c>
      <c r="BG928">
        <f>(S928-E928/(N928/1.35))</f>
        <v>415.88727141290747</v>
      </c>
      <c r="BH928">
        <f>E928*BF928/100/BG928</f>
        <v>-3.5330888829687716E-3</v>
      </c>
    </row>
    <row r="929" spans="1:60" x14ac:dyDescent="0.25">
      <c r="A929" s="1">
        <v>329</v>
      </c>
      <c r="B929" s="1" t="s">
        <v>991</v>
      </c>
      <c r="C929" s="1">
        <v>32499.999999552965</v>
      </c>
      <c r="D929" s="1">
        <v>1</v>
      </c>
      <c r="E929">
        <f>(R929-S929*(1000-T929)/(1000-U929))*AO929</f>
        <v>-3.1321716961345238</v>
      </c>
      <c r="F929">
        <f>IF(AZ929&lt;&gt;0,1/(1/AZ929-1/N929),0)</f>
        <v>3.3635868940794116E-3</v>
      </c>
      <c r="G929">
        <f>((BC929-AP929/2)*S929-E929)/(BC929+AP929/2)</f>
        <v>1841.213864831655</v>
      </c>
      <c r="H929">
        <f>AP929*1000</f>
        <v>0.12035688448629991</v>
      </c>
      <c r="I929">
        <f>(AU929-BA929)</f>
        <v>3.4473163257751307</v>
      </c>
      <c r="J929">
        <f>(P929+AT929*D929)</f>
        <v>38.540214479829402</v>
      </c>
      <c r="K929" s="1">
        <v>9.0799999237060547</v>
      </c>
      <c r="L929">
        <f>(K929*AI929+AJ929)</f>
        <v>2</v>
      </c>
      <c r="M929" s="1">
        <v>0.5</v>
      </c>
      <c r="N929">
        <f>L929*(M929+1)*(M929+1)/(M929*M929+1)</f>
        <v>3.6</v>
      </c>
      <c r="O929" s="1">
        <v>40.040901184082031</v>
      </c>
      <c r="P929" s="1">
        <v>38.406341552734375</v>
      </c>
      <c r="Q929" s="1">
        <v>40.575935363769531</v>
      </c>
      <c r="R929" s="1">
        <v>410.07089233398438</v>
      </c>
      <c r="S929" s="1">
        <v>414.73211669921875</v>
      </c>
      <c r="T929" s="1">
        <v>33.432968139648438</v>
      </c>
      <c r="U929" s="1">
        <v>33.608863830566406</v>
      </c>
      <c r="V929" s="1">
        <v>45.619686126708984</v>
      </c>
      <c r="W929" s="1">
        <v>45.856998443603516</v>
      </c>
      <c r="X929" s="1">
        <v>600.41912841796875</v>
      </c>
      <c r="Y929" s="1">
        <v>8.7456651031970978E-2</v>
      </c>
      <c r="Z929" s="1">
        <v>9.2059634625911713E-2</v>
      </c>
      <c r="AA929" s="1">
        <v>101.38245391845703</v>
      </c>
      <c r="AB929" s="1">
        <v>0.36834639310836792</v>
      </c>
      <c r="AC929" s="1">
        <v>-0.56468087434768677</v>
      </c>
      <c r="AD929" s="1">
        <v>3.5958264023065567E-2</v>
      </c>
      <c r="AE929" s="1">
        <v>1.0273028165102005E-2</v>
      </c>
      <c r="AF929" s="1">
        <v>2.1918436512351036E-2</v>
      </c>
      <c r="AG929" s="1">
        <v>1.3675621710717678E-2</v>
      </c>
      <c r="AH929" s="1">
        <v>1</v>
      </c>
      <c r="AI929" s="1">
        <v>0</v>
      </c>
      <c r="AJ929" s="1">
        <v>2</v>
      </c>
      <c r="AK929" s="1">
        <v>0</v>
      </c>
      <c r="AL929" s="1">
        <v>1</v>
      </c>
      <c r="AM929" s="1">
        <v>0.18999999761581421</v>
      </c>
      <c r="AN929" s="1">
        <v>111115</v>
      </c>
      <c r="AO929">
        <f>X929*0.000001/(K929*0.0001)</f>
        <v>0.66125455227196095</v>
      </c>
      <c r="AP929">
        <f>(U929-T929)/(1000-U929)*AO929</f>
        <v>1.2035688448629991E-4</v>
      </c>
      <c r="AQ929">
        <f>(P929+273.15)</f>
        <v>311.55634155273435</v>
      </c>
      <c r="AR929">
        <f>(O929+273.15)</f>
        <v>313.19090118408201</v>
      </c>
      <c r="AS929">
        <f>(Y929*AK929+Z929*AL929)*AM929</f>
        <v>1.7491330359435953E-2</v>
      </c>
      <c r="AT929">
        <f>((AS929+0.00000010773*(AR929^4-AQ929^4))-AP929*44100)/(L929*0.92*2*29.3+0.00000043092*AQ929^3)</f>
        <v>0.13387292709502924</v>
      </c>
      <c r="AU929">
        <f>0.61365*EXP(17.502*J929/(240.97+J929))</f>
        <v>6.8546654143292267</v>
      </c>
      <c r="AV929">
        <f>AU929*1000/AA929</f>
        <v>67.61195008992884</v>
      </c>
      <c r="AW929">
        <f>(AV929-U929)</f>
        <v>34.003086259362433</v>
      </c>
      <c r="AX929">
        <f>IF(D929,P929,(O929+P929)/2)</f>
        <v>38.406341552734375</v>
      </c>
      <c r="AY929">
        <f>0.61365*EXP(17.502*AX929/(240.97+AX929))</f>
        <v>6.8052828912745786</v>
      </c>
      <c r="AZ929">
        <f>IF(AW929&lt;&gt;0,(1000-(AV929+U929)/2)/AW929*AP929,0)</f>
        <v>3.3604471285461272E-3</v>
      </c>
      <c r="BA929">
        <f>U929*AA929/1000</f>
        <v>3.407349088554096</v>
      </c>
      <c r="BB929">
        <f>(AY929-BA929)</f>
        <v>3.3979338027204826</v>
      </c>
      <c r="BC929">
        <f>1/(1.6/F929+1.37/N929)</f>
        <v>2.1005613181551285E-3</v>
      </c>
      <c r="BD929">
        <f>G929*AA929*0.001</f>
        <v>186.66677980531944</v>
      </c>
      <c r="BE929">
        <f>G929/S929</f>
        <v>4.4395256376225642</v>
      </c>
      <c r="BF929">
        <f>(1-AP929*AA929/AU929/F929)*100</f>
        <v>47.076955068507978</v>
      </c>
      <c r="BG929">
        <f>(S929-E929/(N929/1.35))</f>
        <v>415.90668108526921</v>
      </c>
      <c r="BH929">
        <f>E929*BF929/100/BG929</f>
        <v>-3.5453411284717151E-3</v>
      </c>
    </row>
    <row r="930" spans="1:60" x14ac:dyDescent="0.25">
      <c r="A930" s="1">
        <v>330</v>
      </c>
      <c r="B930" s="1" t="s">
        <v>992</v>
      </c>
      <c r="C930" s="1">
        <v>32504.999999441206</v>
      </c>
      <c r="D930" s="1">
        <v>1</v>
      </c>
      <c r="E930">
        <f>(R930-S930*(1000-T930)/(1000-U930))*AO930</f>
        <v>-3.1394512080816561</v>
      </c>
      <c r="F930">
        <f>IF(AZ930&lt;&gt;0,1/(1/AZ930-1/N930),0)</f>
        <v>3.5163763569110687E-3</v>
      </c>
      <c r="G930">
        <f>((BC930-AP930/2)*S930-E930)/(BC930+AP930/2)</f>
        <v>1781.5375879785022</v>
      </c>
      <c r="H930">
        <f>AP930*1000</f>
        <v>0.12575620582443789</v>
      </c>
      <c r="I930">
        <f>(AU930-BA930)</f>
        <v>3.4456125080514415</v>
      </c>
      <c r="J930">
        <f>(P930+AT930*D930)</f>
        <v>38.536987658516715</v>
      </c>
      <c r="K930" s="1">
        <v>9.0799999237060547</v>
      </c>
      <c r="L930">
        <f>(K930*AI930+AJ930)</f>
        <v>2</v>
      </c>
      <c r="M930" s="1">
        <v>0.5</v>
      </c>
      <c r="N930">
        <f>L930*(M930+1)*(M930+1)/(M930*M930+1)</f>
        <v>3.6</v>
      </c>
      <c r="O930" s="1">
        <v>40.038726806640625</v>
      </c>
      <c r="P930" s="1">
        <v>38.405242919921875</v>
      </c>
      <c r="Q930" s="1">
        <v>40.576641082763672</v>
      </c>
      <c r="R930" s="1">
        <v>410.06900024414063</v>
      </c>
      <c r="S930" s="1">
        <v>414.7379150390625</v>
      </c>
      <c r="T930" s="1">
        <v>33.430137634277344</v>
      </c>
      <c r="U930" s="1">
        <v>33.613925933837891</v>
      </c>
      <c r="V930" s="1">
        <v>45.621009826660156</v>
      </c>
      <c r="W930" s="1">
        <v>45.869583129882813</v>
      </c>
      <c r="X930" s="1">
        <v>600.41021728515625</v>
      </c>
      <c r="Y930" s="1">
        <v>6.4231261610984802E-2</v>
      </c>
      <c r="Z930" s="1">
        <v>6.7611850798130035E-2</v>
      </c>
      <c r="AA930" s="1">
        <v>101.38235473632813</v>
      </c>
      <c r="AB930" s="1">
        <v>0.36834639310836792</v>
      </c>
      <c r="AC930" s="1">
        <v>-0.56468087434768677</v>
      </c>
      <c r="AD930" s="1">
        <v>3.5958264023065567E-2</v>
      </c>
      <c r="AE930" s="1">
        <v>1.0273028165102005E-2</v>
      </c>
      <c r="AF930" s="1">
        <v>2.1918436512351036E-2</v>
      </c>
      <c r="AG930" s="1">
        <v>1.3675621710717678E-2</v>
      </c>
      <c r="AH930" s="1">
        <v>1</v>
      </c>
      <c r="AI930" s="1">
        <v>0</v>
      </c>
      <c r="AJ930" s="1">
        <v>2</v>
      </c>
      <c r="AK930" s="1">
        <v>0</v>
      </c>
      <c r="AL930" s="1">
        <v>1</v>
      </c>
      <c r="AM930" s="1">
        <v>0.18999999761581421</v>
      </c>
      <c r="AN930" s="1">
        <v>111115</v>
      </c>
      <c r="AO930">
        <f>X930*0.000001/(K930*0.0001)</f>
        <v>0.66124473824895724</v>
      </c>
      <c r="AP930">
        <f>(U930-T930)/(1000-U930)*AO930</f>
        <v>1.2575620582443788E-4</v>
      </c>
      <c r="AQ930">
        <f>(P930+273.15)</f>
        <v>311.55524291992185</v>
      </c>
      <c r="AR930">
        <f>(O930+273.15)</f>
        <v>313.1887268066406</v>
      </c>
      <c r="AS930">
        <f>(Y930*AK930+Z930*AL930)*AM930</f>
        <v>1.2846251490445493E-2</v>
      </c>
      <c r="AT930">
        <f>((AS930+0.00000010773*(AR930^4-AQ930^4))-AP930*44100)/(L930*0.92*2*29.3+0.00000043092*AQ930^3)</f>
        <v>0.13174473859484059</v>
      </c>
      <c r="AU930">
        <f>0.61365*EXP(17.502*J930/(240.97+J930))</f>
        <v>6.8534714711564542</v>
      </c>
      <c r="AV930">
        <f>AU930*1000/AA930</f>
        <v>67.600239597716339</v>
      </c>
      <c r="AW930">
        <f>(AV930-U930)</f>
        <v>33.986313663878448</v>
      </c>
      <c r="AX930">
        <f>IF(D930,P930,(O930+P930)/2)</f>
        <v>38.405242919921875</v>
      </c>
      <c r="AY930">
        <f>0.61365*EXP(17.502*AX930/(240.97+AX930))</f>
        <v>6.8048789121056208</v>
      </c>
      <c r="AZ930">
        <f>IF(AW930&lt;&gt;0,(1000-(AV930+U930)/2)/AW930*AP930,0)</f>
        <v>3.5129450133588175E-3</v>
      </c>
      <c r="BA930">
        <f>U930*AA930/1000</f>
        <v>3.4078589631050127</v>
      </c>
      <c r="BB930">
        <f>(AY930-BA930)</f>
        <v>3.3970199490006081</v>
      </c>
      <c r="BC930">
        <f>1/(1.6/F930+1.37/N930)</f>
        <v>2.1958986604998384E-3</v>
      </c>
      <c r="BD930">
        <f>G930*AA930*0.001</f>
        <v>180.61647572053889</v>
      </c>
      <c r="BE930">
        <f>G930/S930</f>
        <v>4.2955744420201043</v>
      </c>
      <c r="BF930">
        <f>(1-AP930*AA930/AU930/F930)*100</f>
        <v>47.096325296506656</v>
      </c>
      <c r="BG930">
        <f>(S930-E930/(N930/1.35))</f>
        <v>415.91520924209311</v>
      </c>
      <c r="BH930">
        <f>E930*BF930/100/BG930</f>
        <v>-3.5549701492705236E-3</v>
      </c>
    </row>
    <row r="931" spans="1:60" x14ac:dyDescent="0.25">
      <c r="A931" s="1" t="s">
        <v>9</v>
      </c>
      <c r="B931" s="1" t="s">
        <v>993</v>
      </c>
    </row>
    <row r="932" spans="1:60" x14ac:dyDescent="0.25">
      <c r="A932" s="1" t="s">
        <v>9</v>
      </c>
      <c r="B932" s="1" t="s">
        <v>994</v>
      </c>
    </row>
    <row r="933" spans="1:60" x14ac:dyDescent="0.25">
      <c r="A933" s="1" t="s">
        <v>9</v>
      </c>
      <c r="B933" s="1" t="s">
        <v>995</v>
      </c>
    </row>
    <row r="934" spans="1:60" x14ac:dyDescent="0.25">
      <c r="A934" s="1" t="s">
        <v>9</v>
      </c>
      <c r="B934" s="1" t="s">
        <v>996</v>
      </c>
    </row>
    <row r="935" spans="1:60" x14ac:dyDescent="0.25">
      <c r="A935" s="1" t="s">
        <v>9</v>
      </c>
      <c r="B935" s="1" t="s">
        <v>997</v>
      </c>
    </row>
    <row r="936" spans="1:60" x14ac:dyDescent="0.25">
      <c r="A936" s="1" t="s">
        <v>9</v>
      </c>
      <c r="B936" s="1" t="s">
        <v>998</v>
      </c>
    </row>
    <row r="937" spans="1:60" x14ac:dyDescent="0.25">
      <c r="A937" s="1" t="s">
        <v>9</v>
      </c>
      <c r="B937" s="1" t="s">
        <v>999</v>
      </c>
    </row>
    <row r="938" spans="1:60" x14ac:dyDescent="0.25">
      <c r="A938" s="1" t="s">
        <v>9</v>
      </c>
      <c r="B938" s="1" t="s">
        <v>1000</v>
      </c>
    </row>
    <row r="939" spans="1:60" x14ac:dyDescent="0.25">
      <c r="A939" s="1" t="s">
        <v>9</v>
      </c>
      <c r="B939" s="1" t="s">
        <v>1001</v>
      </c>
    </row>
    <row r="940" spans="1:60" x14ac:dyDescent="0.25">
      <c r="A940" s="1">
        <v>331</v>
      </c>
      <c r="B940" s="1" t="s">
        <v>1002</v>
      </c>
      <c r="C940" s="1">
        <v>32830.499999899417</v>
      </c>
      <c r="D940" s="1">
        <v>1</v>
      </c>
      <c r="E940">
        <f>(R940-S940*(1000-T940)/(1000-U940))*AO940</f>
        <v>-3.9670472511135562</v>
      </c>
      <c r="F940">
        <f>IF(AZ940&lt;&gt;0,1/(1/AZ940-1/N940),0)</f>
        <v>1.5331958480099194E-3</v>
      </c>
      <c r="G940">
        <f>((BC940-AP940/2)*S940-E940)/(BC940+AP940/2)</f>
        <v>4419.8284185579278</v>
      </c>
      <c r="H940">
        <f>AP940*1000</f>
        <v>5.3434210393123779E-2</v>
      </c>
      <c r="I940">
        <f>(AU940-BA940)</f>
        <v>3.3584376163524219</v>
      </c>
      <c r="J940">
        <f>(P940+AT940*D940)</f>
        <v>38.202220763495617</v>
      </c>
      <c r="K940" s="1">
        <v>4.7699999809265137</v>
      </c>
      <c r="L940">
        <f>(K940*AI940+AJ940)</f>
        <v>2</v>
      </c>
      <c r="M940" s="1">
        <v>0.5</v>
      </c>
      <c r="N940">
        <f>L940*(M940+1)*(M940+1)/(M940*M940+1)</f>
        <v>3.6</v>
      </c>
      <c r="O940" s="1">
        <v>40.004798889160156</v>
      </c>
      <c r="P940" s="1">
        <v>38.004287719726563</v>
      </c>
      <c r="Q940" s="1">
        <v>40.573562622070313</v>
      </c>
      <c r="R940" s="1">
        <v>410.08633422851563</v>
      </c>
      <c r="S940" s="1">
        <v>413.22039794921875</v>
      </c>
      <c r="T940" s="1">
        <v>33.223186492919922</v>
      </c>
      <c r="U940" s="1">
        <v>33.264225006103516</v>
      </c>
      <c r="V940" s="1">
        <v>45.417465209960938</v>
      </c>
      <c r="W940" s="1">
        <v>45.473312377929688</v>
      </c>
      <c r="X940" s="1">
        <v>600.4183349609375</v>
      </c>
      <c r="Y940" s="1">
        <v>0.23366978764533997</v>
      </c>
      <c r="Z940" s="1">
        <v>0.24596820771694183</v>
      </c>
      <c r="AA940" s="1">
        <v>101.37449645996094</v>
      </c>
      <c r="AB940" s="1">
        <v>0.39239883422851563</v>
      </c>
      <c r="AC940" s="1">
        <v>-0.55455511808395386</v>
      </c>
      <c r="AD940" s="1">
        <v>2.0758472383022308E-2</v>
      </c>
      <c r="AE940" s="1">
        <v>3.2643317244946957E-3</v>
      </c>
      <c r="AF940" s="1">
        <v>2.8232462704181671E-2</v>
      </c>
      <c r="AG940" s="1">
        <v>4.6279053203761578E-3</v>
      </c>
      <c r="AH940" s="1">
        <v>0.66666668653488159</v>
      </c>
      <c r="AI940" s="1">
        <v>0</v>
      </c>
      <c r="AJ940" s="1">
        <v>2</v>
      </c>
      <c r="AK940" s="1">
        <v>0</v>
      </c>
      <c r="AL940" s="1">
        <v>1</v>
      </c>
      <c r="AM940" s="1">
        <v>0.18999999761581421</v>
      </c>
      <c r="AN940" s="1">
        <v>111115</v>
      </c>
      <c r="AO940">
        <f>X940*0.000001/(K940*0.0001)</f>
        <v>1.2587386527500859</v>
      </c>
      <c r="AP940">
        <f>(U940-T940)/(1000-U940)*AO940</f>
        <v>5.3434210393123778E-5</v>
      </c>
      <c r="AQ940">
        <f>(P940+273.15)</f>
        <v>311.15428771972654</v>
      </c>
      <c r="AR940">
        <f>(O940+273.15)</f>
        <v>313.15479888916013</v>
      </c>
      <c r="AS940">
        <f>(Y940*AK940+Z940*AL940)*AM940</f>
        <v>4.6733958879785042E-2</v>
      </c>
      <c r="AT940">
        <f>((AS940+0.00000010773*(AR940^4-AQ940^4))-AP940*44100)/(L940*0.92*2*29.3+0.00000043092*AQ940^3)</f>
        <v>0.19793304376905255</v>
      </c>
      <c r="AU940">
        <f>0.61365*EXP(17.502*J940/(240.97+J940))</f>
        <v>6.7305816764770068</v>
      </c>
      <c r="AV940">
        <f>AU940*1000/AA940</f>
        <v>66.393243976657686</v>
      </c>
      <c r="AW940">
        <f>(AV940-U940)</f>
        <v>33.129018970554171</v>
      </c>
      <c r="AX940">
        <f>IF(D940,P940,(O940+P940)/2)</f>
        <v>38.004287719726563</v>
      </c>
      <c r="AY940">
        <f>0.61365*EXP(17.502*AX940/(240.97+AX940))</f>
        <v>6.6588254198560142</v>
      </c>
      <c r="AZ940">
        <f>IF(AW940&lt;&gt;0,(1000-(AV940+U940)/2)/AW940*AP940,0)</f>
        <v>1.5325431566752775E-3</v>
      </c>
      <c r="BA940">
        <f>U940*AA940/1000</f>
        <v>3.3721440601245849</v>
      </c>
      <c r="BB940">
        <f>(AY940-BA940)</f>
        <v>3.2866813597314293</v>
      </c>
      <c r="BC940">
        <f>1/(1.6/F940+1.37/N940)</f>
        <v>9.57898091782818E-4</v>
      </c>
      <c r="BD940">
        <f>G940*AA940*0.001</f>
        <v>448.05788037073546</v>
      </c>
      <c r="BE940">
        <f>G940/S940</f>
        <v>10.696055762235355</v>
      </c>
      <c r="BF940">
        <f>(1-AP940*AA940/AU940/F940)*100</f>
        <v>47.507425554350071</v>
      </c>
      <c r="BG940">
        <f>(S940-E940/(N940/1.35))</f>
        <v>414.70804066838633</v>
      </c>
      <c r="BH940">
        <f>E940*BF940/100/BG940</f>
        <v>-4.544503203967736E-3</v>
      </c>
    </row>
    <row r="941" spans="1:60" x14ac:dyDescent="0.25">
      <c r="A941" s="1">
        <v>332</v>
      </c>
      <c r="B941" s="1" t="s">
        <v>1003</v>
      </c>
      <c r="C941" s="1">
        <v>32835.999999776483</v>
      </c>
      <c r="D941" s="1">
        <v>1</v>
      </c>
      <c r="E941">
        <f>(R941-S941*(1000-T941)/(1000-U941))*AO941</f>
        <v>-3.8734519698039662</v>
      </c>
      <c r="F941">
        <f>IF(AZ941&lt;&gt;0,1/(1/AZ941-1/N941),0)</f>
        <v>1.5756746064572644E-3</v>
      </c>
      <c r="G941">
        <f>((BC941-AP941/2)*S941-E941)/(BC941+AP941/2)</f>
        <v>4218.8879048946792</v>
      </c>
      <c r="H941">
        <f>AP941*1000</f>
        <v>5.486621249824894E-2</v>
      </c>
      <c r="I941">
        <f>(AU941-BA941)</f>
        <v>3.3555532363502336</v>
      </c>
      <c r="J941">
        <f>(P941+AT941*D941)</f>
        <v>38.193555080294807</v>
      </c>
      <c r="K941" s="1">
        <v>4.7699999809265137</v>
      </c>
      <c r="L941">
        <f>(K941*AI941+AJ941)</f>
        <v>2</v>
      </c>
      <c r="M941" s="1">
        <v>0.5</v>
      </c>
      <c r="N941">
        <f>L941*(M941+1)*(M941+1)/(M941*M941+1)</f>
        <v>3.6</v>
      </c>
      <c r="O941" s="1">
        <v>40.002086639404297</v>
      </c>
      <c r="P941" s="1">
        <v>37.995559692382813</v>
      </c>
      <c r="Q941" s="1">
        <v>40.579235076904297</v>
      </c>
      <c r="R941" s="1">
        <v>410.18804931640625</v>
      </c>
      <c r="S941" s="1">
        <v>413.2471923828125</v>
      </c>
      <c r="T941" s="1">
        <v>33.219608306884766</v>
      </c>
      <c r="U941" s="1">
        <v>33.261745452880859</v>
      </c>
      <c r="V941" s="1">
        <v>45.419219970703125</v>
      </c>
      <c r="W941" s="1">
        <v>45.476718902587891</v>
      </c>
      <c r="X941" s="1">
        <v>600.43658447265625</v>
      </c>
      <c r="Y941" s="1">
        <v>0.19897301495075226</v>
      </c>
      <c r="Z941" s="1">
        <v>0.2094452828168869</v>
      </c>
      <c r="AA941" s="1">
        <v>101.3739013671875</v>
      </c>
      <c r="AB941" s="1">
        <v>0.39239883422851563</v>
      </c>
      <c r="AC941" s="1">
        <v>-0.55455511808395386</v>
      </c>
      <c r="AD941" s="1">
        <v>2.0758472383022308E-2</v>
      </c>
      <c r="AE941" s="1">
        <v>3.2643317244946957E-3</v>
      </c>
      <c r="AF941" s="1">
        <v>2.8232462704181671E-2</v>
      </c>
      <c r="AG941" s="1">
        <v>4.6279053203761578E-3</v>
      </c>
      <c r="AH941" s="1">
        <v>1</v>
      </c>
      <c r="AI941" s="1">
        <v>0</v>
      </c>
      <c r="AJ941" s="1">
        <v>2</v>
      </c>
      <c r="AK941" s="1">
        <v>0</v>
      </c>
      <c r="AL941" s="1">
        <v>1</v>
      </c>
      <c r="AM941" s="1">
        <v>0.18999999761581421</v>
      </c>
      <c r="AN941" s="1">
        <v>111115</v>
      </c>
      <c r="AO941">
        <f>X941*0.000001/(K941*0.0001)</f>
        <v>1.2587769116846597</v>
      </c>
      <c r="AP941">
        <f>(U941-T941)/(1000-U941)*AO941</f>
        <v>5.4866212498248936E-5</v>
      </c>
      <c r="AQ941">
        <f>(P941+273.15)</f>
        <v>311.14555969238279</v>
      </c>
      <c r="AR941">
        <f>(O941+273.15)</f>
        <v>313.15208663940427</v>
      </c>
      <c r="AS941">
        <f>(Y941*AK941+Z941*AL941)*AM941</f>
        <v>3.9794603235852044E-2</v>
      </c>
      <c r="AT941">
        <f>((AS941+0.00000010773*(AR941^4-AQ941^4))-AP941*44100)/(L941*0.92*2*29.3+0.00000043092*AQ941^3)</f>
        <v>0.19799538791199212</v>
      </c>
      <c r="AU941">
        <f>0.61365*EXP(17.502*J941/(240.97+J941))</f>
        <v>6.727426139191075</v>
      </c>
      <c r="AV941">
        <f>AU941*1000/AA941</f>
        <v>66.362506014477944</v>
      </c>
      <c r="AW941">
        <f>(AV941-U941)</f>
        <v>33.100760561597085</v>
      </c>
      <c r="AX941">
        <f>IF(D941,P941,(O941+P941)/2)</f>
        <v>37.995559692382813</v>
      </c>
      <c r="AY941">
        <f>0.61365*EXP(17.502*AX941/(240.97+AX941))</f>
        <v>6.6556766065464146</v>
      </c>
      <c r="AZ941">
        <f>IF(AW941&lt;&gt;0,(1000-(AV941+U941)/2)/AW941*AP941,0)</f>
        <v>1.5749852552705214E-3</v>
      </c>
      <c r="BA941">
        <f>U941*AA941/1000</f>
        <v>3.3718729028408414</v>
      </c>
      <c r="BB941">
        <f>(AY941-BA941)</f>
        <v>3.2838037037055732</v>
      </c>
      <c r="BC941">
        <f>1/(1.6/F941+1.37/N941)</f>
        <v>9.8442769523749991E-4</v>
      </c>
      <c r="BD941">
        <f>G941*AA941*0.001</f>
        <v>427.68512635001355</v>
      </c>
      <c r="BE941">
        <f>G941/S941</f>
        <v>10.209114502552996</v>
      </c>
      <c r="BF941">
        <f>(1-AP941*AA941/AU941/F941)*100</f>
        <v>47.529443842302378</v>
      </c>
      <c r="BG941">
        <f>(S941-E941/(N941/1.35))</f>
        <v>414.69973687148899</v>
      </c>
      <c r="BH941">
        <f>E941*BF941/100/BG941</f>
        <v>-4.4394293390088331E-3</v>
      </c>
    </row>
    <row r="942" spans="1:60" x14ac:dyDescent="0.25">
      <c r="A942" s="1">
        <v>333</v>
      </c>
      <c r="B942" s="1" t="s">
        <v>1004</v>
      </c>
      <c r="C942" s="1">
        <v>32840.999999664724</v>
      </c>
      <c r="D942" s="1">
        <v>1</v>
      </c>
      <c r="E942">
        <f>(R942-S942*(1000-T942)/(1000-U942))*AO942</f>
        <v>-3.8840389349916902</v>
      </c>
      <c r="F942">
        <f>IF(AZ942&lt;&gt;0,1/(1/AZ942-1/N942),0)</f>
        <v>1.6232658894522179E-3</v>
      </c>
      <c r="G942">
        <f>((BC942-AP942/2)*S942-E942)/(BC942+AP942/2)</f>
        <v>4116.9766271147782</v>
      </c>
      <c r="H942">
        <f>AP942*1000</f>
        <v>5.6484224931554604E-2</v>
      </c>
      <c r="I942">
        <f>(AU942-BA942)</f>
        <v>3.3533162799325598</v>
      </c>
      <c r="J942">
        <f>(P942+AT942*D942)</f>
        <v>38.186433029073939</v>
      </c>
      <c r="K942" s="1">
        <v>4.7699999809265137</v>
      </c>
      <c r="L942">
        <f>(K942*AI942+AJ942)</f>
        <v>2</v>
      </c>
      <c r="M942" s="1">
        <v>0.5</v>
      </c>
      <c r="N942">
        <f>L942*(M942+1)*(M942+1)/(M942*M942+1)</f>
        <v>3.6</v>
      </c>
      <c r="O942" s="1">
        <v>39.999870300292969</v>
      </c>
      <c r="P942" s="1">
        <v>37.988601684570313</v>
      </c>
      <c r="Q942" s="1">
        <v>40.580673217773438</v>
      </c>
      <c r="R942" s="1">
        <v>410.22067260742188</v>
      </c>
      <c r="S942" s="1">
        <v>413.28775024414063</v>
      </c>
      <c r="T942" s="1">
        <v>33.214935302734375</v>
      </c>
      <c r="U942" s="1">
        <v>33.258316040039063</v>
      </c>
      <c r="V942" s="1">
        <v>45.418350219726563</v>
      </c>
      <c r="W942" s="1">
        <v>45.477458953857422</v>
      </c>
      <c r="X942" s="1">
        <v>600.4254150390625</v>
      </c>
      <c r="Y942" s="1">
        <v>0.15086869895458221</v>
      </c>
      <c r="Z942" s="1">
        <v>0.15880915522575378</v>
      </c>
      <c r="AA942" s="1">
        <v>101.37366485595703</v>
      </c>
      <c r="AB942" s="1">
        <v>0.39239883422851563</v>
      </c>
      <c r="AC942" s="1">
        <v>-0.55455511808395386</v>
      </c>
      <c r="AD942" s="1">
        <v>2.0758472383022308E-2</v>
      </c>
      <c r="AE942" s="1">
        <v>3.2643317244946957E-3</v>
      </c>
      <c r="AF942" s="1">
        <v>2.8232462704181671E-2</v>
      </c>
      <c r="AG942" s="1">
        <v>4.6279053203761578E-3</v>
      </c>
      <c r="AH942" s="1">
        <v>1</v>
      </c>
      <c r="AI942" s="1">
        <v>0</v>
      </c>
      <c r="AJ942" s="1">
        <v>2</v>
      </c>
      <c r="AK942" s="1">
        <v>0</v>
      </c>
      <c r="AL942" s="1">
        <v>1</v>
      </c>
      <c r="AM942" s="1">
        <v>0.18999999761581421</v>
      </c>
      <c r="AN942" s="1">
        <v>111115</v>
      </c>
      <c r="AO942">
        <f>X942*0.000001/(K942*0.0001)</f>
        <v>1.258753495681225</v>
      </c>
      <c r="AP942">
        <f>(U942-T942)/(1000-U942)*AO942</f>
        <v>5.6484224931554607E-5</v>
      </c>
      <c r="AQ942">
        <f>(P942+273.15)</f>
        <v>311.13860168457029</v>
      </c>
      <c r="AR942">
        <f>(O942+273.15)</f>
        <v>313.14987030029295</v>
      </c>
      <c r="AS942">
        <f>(Y942*AK942+Z942*AL942)*AM942</f>
        <v>3.0173739114262688E-2</v>
      </c>
      <c r="AT942">
        <f>((AS942+0.00000010773*(AR942^4-AQ942^4))-AP942*44100)/(L942*0.92*2*29.3+0.00000043092*AQ942^3)</f>
        <v>0.19783134450362702</v>
      </c>
      <c r="AU942">
        <f>0.61365*EXP(17.502*J942/(240.97+J942))</f>
        <v>6.7248336638489796</v>
      </c>
      <c r="AV942">
        <f>AU942*1000/AA942</f>
        <v>66.337087382648846</v>
      </c>
      <c r="AW942">
        <f>(AV942-U942)</f>
        <v>33.078771342609784</v>
      </c>
      <c r="AX942">
        <f>IF(D942,P942,(O942+P942)/2)</f>
        <v>37.988601684570313</v>
      </c>
      <c r="AY942">
        <f>0.61365*EXP(17.502*AX942/(240.97+AX942))</f>
        <v>6.6531672894110869</v>
      </c>
      <c r="AZ942">
        <f>IF(AW942&lt;&gt;0,(1000-(AV942+U942)/2)/AW942*AP942,0)</f>
        <v>1.6225342770782045E-3</v>
      </c>
      <c r="BA942">
        <f>U942*AA942/1000</f>
        <v>3.3715173839164199</v>
      </c>
      <c r="BB942">
        <f>(AY942-BA942)</f>
        <v>3.2816499054946671</v>
      </c>
      <c r="BC942">
        <f>1/(1.6/F942+1.37/N942)</f>
        <v>1.0141496286049428E-3</v>
      </c>
      <c r="BD942">
        <f>G942*AA942*0.001</f>
        <v>417.35300881694195</v>
      </c>
      <c r="BE942">
        <f>G942/S942</f>
        <v>9.9615258973506116</v>
      </c>
      <c r="BF942">
        <f>(1-AP942*AA942/AU942/F942)*100</f>
        <v>47.545698064766015</v>
      </c>
      <c r="BG942">
        <f>(S942-E942/(N942/1.35))</f>
        <v>414.74426484476248</v>
      </c>
      <c r="BH942">
        <f>E942*BF942/100/BG942</f>
        <v>-4.4526075012521612E-3</v>
      </c>
    </row>
    <row r="943" spans="1:60" x14ac:dyDescent="0.25">
      <c r="A943" s="1">
        <v>334</v>
      </c>
      <c r="B943" s="1" t="s">
        <v>1005</v>
      </c>
      <c r="C943" s="1">
        <v>32845.999999552965</v>
      </c>
      <c r="D943" s="1">
        <v>1</v>
      </c>
      <c r="E943">
        <f>(R943-S943*(1000-T943)/(1000-U943))*AO943</f>
        <v>-4.0164436455015009</v>
      </c>
      <c r="F943">
        <f>IF(AZ943&lt;&gt;0,1/(1/AZ943-1/N943),0)</f>
        <v>1.6443135560789426E-3</v>
      </c>
      <c r="G943">
        <f>((BC943-AP943/2)*S943-E943)/(BC943+AP943/2)</f>
        <v>4194.7449276025345</v>
      </c>
      <c r="H943">
        <f>AP943*1000</f>
        <v>5.7188871926652569E-2</v>
      </c>
      <c r="I943">
        <f>(AU943-BA943)</f>
        <v>3.3517526731998548</v>
      </c>
      <c r="J943">
        <f>(P943+AT943*D943)</f>
        <v>38.181083376425185</v>
      </c>
      <c r="K943" s="1">
        <v>4.7699999809265137</v>
      </c>
      <c r="L943">
        <f>(K943*AI943+AJ943)</f>
        <v>2</v>
      </c>
      <c r="M943" s="1">
        <v>0.5</v>
      </c>
      <c r="N943">
        <f>L943*(M943+1)*(M943+1)/(M943*M943+1)</f>
        <v>3.6</v>
      </c>
      <c r="O943" s="1">
        <v>39.997722625732422</v>
      </c>
      <c r="P943" s="1">
        <v>37.983257293701172</v>
      </c>
      <c r="Q943" s="1">
        <v>40.578262329101563</v>
      </c>
      <c r="R943" s="1">
        <v>410.10516357421875</v>
      </c>
      <c r="S943" s="1">
        <v>413.2772216796875</v>
      </c>
      <c r="T943" s="1">
        <v>33.210594177246094</v>
      </c>
      <c r="U943" s="1">
        <v>33.2545166015625</v>
      </c>
      <c r="V943" s="1">
        <v>45.41741943359375</v>
      </c>
      <c r="W943" s="1">
        <v>45.47723388671875</v>
      </c>
      <c r="X943" s="1">
        <v>600.42083740234375</v>
      </c>
      <c r="Y943" s="1">
        <v>9.7672425210475922E-2</v>
      </c>
      <c r="Z943" s="1">
        <v>0.10281307995319366</v>
      </c>
      <c r="AA943" s="1">
        <v>101.37372589111328</v>
      </c>
      <c r="AB943" s="1">
        <v>0.39239883422851563</v>
      </c>
      <c r="AC943" s="1">
        <v>-0.55455511808395386</v>
      </c>
      <c r="AD943" s="1">
        <v>2.0758472383022308E-2</v>
      </c>
      <c r="AE943" s="1">
        <v>3.2643317244946957E-3</v>
      </c>
      <c r="AF943" s="1">
        <v>2.8232462704181671E-2</v>
      </c>
      <c r="AG943" s="1">
        <v>4.6279053203761578E-3</v>
      </c>
      <c r="AH943" s="1">
        <v>1</v>
      </c>
      <c r="AI943" s="1">
        <v>0</v>
      </c>
      <c r="AJ943" s="1">
        <v>2</v>
      </c>
      <c r="AK943" s="1">
        <v>0</v>
      </c>
      <c r="AL943" s="1">
        <v>1</v>
      </c>
      <c r="AM943" s="1">
        <v>0.18999999761581421</v>
      </c>
      <c r="AN943" s="1">
        <v>111115</v>
      </c>
      <c r="AO943">
        <f>X943*0.000001/(K943*0.0001)</f>
        <v>1.2587438989585056</v>
      </c>
      <c r="AP943">
        <f>(U943-T943)/(1000-U943)*AO943</f>
        <v>5.7188871926652572E-5</v>
      </c>
      <c r="AQ943">
        <f>(P943+273.15)</f>
        <v>311.13325729370115</v>
      </c>
      <c r="AR943">
        <f>(O943+273.15)</f>
        <v>313.1477226257324</v>
      </c>
      <c r="AS943">
        <f>(Y943*AK943+Z943*AL943)*AM943</f>
        <v>1.9534484945981312E-2</v>
      </c>
      <c r="AT943">
        <f>((AS943+0.00000010773*(AR943^4-AQ943^4))-AP943*44100)/(L943*0.92*2*29.3+0.00000043092*AQ943^3)</f>
        <v>0.19782608272401073</v>
      </c>
      <c r="AU943">
        <f>0.61365*EXP(17.502*J943/(240.97+J943))</f>
        <v>6.7228869238081277</v>
      </c>
      <c r="AV943">
        <f>AU943*1000/AA943</f>
        <v>66.317843846730668</v>
      </c>
      <c r="AW943">
        <f>(AV943-U943)</f>
        <v>33.063327245168168</v>
      </c>
      <c r="AX943">
        <f>IF(D943,P943,(O943+P943)/2)</f>
        <v>37.983257293701172</v>
      </c>
      <c r="AY943">
        <f>0.61365*EXP(17.502*AX943/(240.97+AX943))</f>
        <v>6.651240460189876</v>
      </c>
      <c r="AZ943">
        <f>IF(AW943&lt;&gt;0,(1000-(AV943+U943)/2)/AW943*AP943,0)</f>
        <v>1.6435628525570737E-3</v>
      </c>
      <c r="BA943">
        <f>U943*AA943/1000</f>
        <v>3.3711342506082729</v>
      </c>
      <c r="BB943">
        <f>(AY943-BA943)</f>
        <v>3.2801062095816031</v>
      </c>
      <c r="BC943">
        <f>1/(1.6/F943+1.37/N943)</f>
        <v>1.0272942025001974E-3</v>
      </c>
      <c r="BD943">
        <f>G943*AA943*0.001</f>
        <v>425.23692247391716</v>
      </c>
      <c r="BE943">
        <f>G943/S943</f>
        <v>10.149954334656488</v>
      </c>
      <c r="BF943">
        <f>(1-AP943*AA943/AU943/F943)*100</f>
        <v>47.555917130914857</v>
      </c>
      <c r="BG943">
        <f>(S943-E943/(N943/1.35))</f>
        <v>414.78338804675059</v>
      </c>
      <c r="BH943">
        <f>E943*BF943/100/BG943</f>
        <v>-4.6049496356621337E-3</v>
      </c>
    </row>
    <row r="944" spans="1:60" x14ac:dyDescent="0.25">
      <c r="A944" s="1">
        <v>335</v>
      </c>
      <c r="B944" s="1" t="s">
        <v>1006</v>
      </c>
      <c r="C944" s="1">
        <v>32851.499999430031</v>
      </c>
      <c r="D944" s="1">
        <v>1</v>
      </c>
      <c r="E944">
        <f>(R944-S944*(1000-T944)/(1000-U944))*AO944</f>
        <v>-4.0340809816968708</v>
      </c>
      <c r="F944">
        <f>IF(AZ944&lt;&gt;0,1/(1/AZ944-1/N944),0)</f>
        <v>1.6605275413350685E-3</v>
      </c>
      <c r="G944">
        <f>((BC944-AP944/2)*S944-E944)/(BC944+AP944/2)</f>
        <v>4174.2373757792639</v>
      </c>
      <c r="H944">
        <f>AP944*1000</f>
        <v>5.7708837676560501E-2</v>
      </c>
      <c r="I944">
        <f>(AU944-BA944)</f>
        <v>3.3492663936770235</v>
      </c>
      <c r="J944">
        <f>(P944+AT944*D944)</f>
        <v>38.173226968514207</v>
      </c>
      <c r="K944" s="1">
        <v>4.7699999809265137</v>
      </c>
      <c r="L944">
        <f>(K944*AI944+AJ944)</f>
        <v>2</v>
      </c>
      <c r="M944" s="1">
        <v>0.5</v>
      </c>
      <c r="N944">
        <f>L944*(M944+1)*(M944+1)/(M944*M944+1)</f>
        <v>3.6</v>
      </c>
      <c r="O944" s="1">
        <v>39.994064331054688</v>
      </c>
      <c r="P944" s="1">
        <v>37.975051879882813</v>
      </c>
      <c r="Q944" s="1">
        <v>40.576526641845703</v>
      </c>
      <c r="R944" s="1">
        <v>410.07568359375</v>
      </c>
      <c r="S944" s="1">
        <v>413.26165771484375</v>
      </c>
      <c r="T944" s="1">
        <v>33.206588745117188</v>
      </c>
      <c r="U944" s="1">
        <v>33.250911712646484</v>
      </c>
      <c r="V944" s="1">
        <v>45.420497894287109</v>
      </c>
      <c r="W944" s="1">
        <v>45.480724334716797</v>
      </c>
      <c r="X944" s="1">
        <v>600.4068603515625</v>
      </c>
      <c r="Y944" s="1">
        <v>0.13168822228908539</v>
      </c>
      <c r="Z944" s="1">
        <v>0.13861918449401855</v>
      </c>
      <c r="AA944" s="1">
        <v>101.37353515625</v>
      </c>
      <c r="AB944" s="1">
        <v>0.39239883422851563</v>
      </c>
      <c r="AC944" s="1">
        <v>-0.55455511808395386</v>
      </c>
      <c r="AD944" s="1">
        <v>2.0758472383022308E-2</v>
      </c>
      <c r="AE944" s="1">
        <v>3.2643317244946957E-3</v>
      </c>
      <c r="AF944" s="1">
        <v>2.8232462704181671E-2</v>
      </c>
      <c r="AG944" s="1">
        <v>4.6279053203761578E-3</v>
      </c>
      <c r="AH944" s="1">
        <v>1</v>
      </c>
      <c r="AI944" s="1">
        <v>0</v>
      </c>
      <c r="AJ944" s="1">
        <v>2</v>
      </c>
      <c r="AK944" s="1">
        <v>0</v>
      </c>
      <c r="AL944" s="1">
        <v>1</v>
      </c>
      <c r="AM944" s="1">
        <v>0.18999999761581421</v>
      </c>
      <c r="AN944" s="1">
        <v>111115</v>
      </c>
      <c r="AO944">
        <f>X944*0.000001/(K944*0.0001)</f>
        <v>1.2587145969651363</v>
      </c>
      <c r="AP944">
        <f>(U944-T944)/(1000-U944)*AO944</f>
        <v>5.7708837676560499E-5</v>
      </c>
      <c r="AQ944">
        <f>(P944+273.15)</f>
        <v>311.12505187988279</v>
      </c>
      <c r="AR944">
        <f>(O944+273.15)</f>
        <v>313.14406433105466</v>
      </c>
      <c r="AS944">
        <f>(Y944*AK944+Z944*AL944)*AM944</f>
        <v>2.6337644723369635E-2</v>
      </c>
      <c r="AT944">
        <f>((AS944+0.00000010773*(AR944^4-AQ944^4))-AP944*44100)/(L944*0.92*2*29.3+0.00000043092*AQ944^3)</f>
        <v>0.19817508863139482</v>
      </c>
      <c r="AU944">
        <f>0.61365*EXP(17.502*J944/(240.97+J944))</f>
        <v>6.720028861156357</v>
      </c>
      <c r="AV944">
        <f>AU944*1000/AA944</f>
        <v>66.289775243593709</v>
      </c>
      <c r="AW944">
        <f>(AV944-U944)</f>
        <v>33.038863530947225</v>
      </c>
      <c r="AX944">
        <f>IF(D944,P944,(O944+P944)/2)</f>
        <v>37.975051879882813</v>
      </c>
      <c r="AY944">
        <f>0.61365*EXP(17.502*AX944/(240.97+AX944))</f>
        <v>6.6482830802253217</v>
      </c>
      <c r="AZ944">
        <f>IF(AW944&lt;&gt;0,(1000-(AV944+U944)/2)/AW944*AP944,0)</f>
        <v>1.6597619634316409E-3</v>
      </c>
      <c r="BA944">
        <f>U944*AA944/1000</f>
        <v>3.3707624674793335</v>
      </c>
      <c r="BB944">
        <f>(AY944-BA944)</f>
        <v>3.2775206127459882</v>
      </c>
      <c r="BC944">
        <f>1/(1.6/F944+1.37/N944)</f>
        <v>1.0374199823795286E-3</v>
      </c>
      <c r="BD944">
        <f>G944*AA944*0.001</f>
        <v>423.15719936409198</v>
      </c>
      <c r="BE944">
        <f>G944/S944</f>
        <v>10.100712945064808</v>
      </c>
      <c r="BF944">
        <f>(1-AP944*AA944/AU944/F944)*100</f>
        <v>47.573640951026384</v>
      </c>
      <c r="BG944">
        <f>(S944-E944/(N944/1.35))</f>
        <v>414.77443808298005</v>
      </c>
      <c r="BH944">
        <f>E944*BF944/100/BG944</f>
        <v>-4.6269948813050079E-3</v>
      </c>
    </row>
    <row r="945" spans="1:60" x14ac:dyDescent="0.25">
      <c r="A945" s="1" t="s">
        <v>9</v>
      </c>
      <c r="B945" s="1" t="s">
        <v>1007</v>
      </c>
    </row>
    <row r="946" spans="1:60" x14ac:dyDescent="0.25">
      <c r="A946" s="1" t="s">
        <v>9</v>
      </c>
      <c r="B946" s="1" t="s">
        <v>1008</v>
      </c>
    </row>
    <row r="947" spans="1:60" x14ac:dyDescent="0.25">
      <c r="A947" s="1" t="s">
        <v>9</v>
      </c>
      <c r="B947" s="1" t="s">
        <v>1009</v>
      </c>
    </row>
    <row r="948" spans="1:60" x14ac:dyDescent="0.25">
      <c r="A948" s="1" t="s">
        <v>9</v>
      </c>
      <c r="B948" s="1" t="s">
        <v>1010</v>
      </c>
    </row>
    <row r="949" spans="1:60" x14ac:dyDescent="0.25">
      <c r="A949" s="1" t="s">
        <v>9</v>
      </c>
      <c r="B949" s="1" t="s">
        <v>1011</v>
      </c>
    </row>
    <row r="950" spans="1:60" x14ac:dyDescent="0.25">
      <c r="A950" s="1" t="s">
        <v>9</v>
      </c>
      <c r="B950" s="1" t="s">
        <v>1012</v>
      </c>
    </row>
    <row r="951" spans="1:60" x14ac:dyDescent="0.25">
      <c r="A951" s="1" t="s">
        <v>9</v>
      </c>
      <c r="B951" s="1" t="s">
        <v>1013</v>
      </c>
    </row>
    <row r="952" spans="1:60" x14ac:dyDescent="0.25">
      <c r="A952" s="1" t="s">
        <v>9</v>
      </c>
      <c r="B952" s="1" t="s">
        <v>1014</v>
      </c>
    </row>
    <row r="953" spans="1:60" x14ac:dyDescent="0.25">
      <c r="A953" s="1" t="s">
        <v>9</v>
      </c>
      <c r="B953" s="1" t="s">
        <v>1015</v>
      </c>
    </row>
    <row r="954" spans="1:60" x14ac:dyDescent="0.25">
      <c r="A954" s="1" t="s">
        <v>9</v>
      </c>
      <c r="B954" s="1" t="s">
        <v>1016</v>
      </c>
    </row>
    <row r="955" spans="1:60" x14ac:dyDescent="0.25">
      <c r="A955" s="1">
        <v>336</v>
      </c>
      <c r="B955" s="1" t="s">
        <v>1017</v>
      </c>
      <c r="C955" s="1">
        <v>33166.499999899417</v>
      </c>
      <c r="D955" s="1">
        <v>1</v>
      </c>
      <c r="E955">
        <f>(R955-S955*(1000-T955)/(1000-U955))*AO955</f>
        <v>-2.7568446235034916</v>
      </c>
      <c r="F955">
        <f>IF(AZ955&lt;&gt;0,1/(1/AZ955-1/N955),0)</f>
        <v>4.0175421997537975E-3</v>
      </c>
      <c r="G955">
        <f>((BC955-AP955/2)*S955-E955)/(BC955+AP955/2)</f>
        <v>1459.5187283220844</v>
      </c>
      <c r="H955">
        <f>AP955*1000</f>
        <v>0.1575496366700552</v>
      </c>
      <c r="I955">
        <f>(AU955-BA955)</f>
        <v>3.7720473478272347</v>
      </c>
      <c r="J955">
        <f>(P955+AT955*D955)</f>
        <v>39.363328463731712</v>
      </c>
      <c r="K955" s="1">
        <v>20.989999771118164</v>
      </c>
      <c r="L955">
        <f>(K955*AI955+AJ955)</f>
        <v>2</v>
      </c>
      <c r="M955" s="1">
        <v>0.5</v>
      </c>
      <c r="N955">
        <f>L955*(M955+1)*(M955+1)/(M955*M955+1)</f>
        <v>3.6</v>
      </c>
      <c r="O955" s="1">
        <v>40.590751647949219</v>
      </c>
      <c r="P955" s="1">
        <v>39.276931762695313</v>
      </c>
      <c r="Q955" s="1">
        <v>41.103477478027344</v>
      </c>
      <c r="R955" s="1">
        <v>410.1474609375</v>
      </c>
      <c r="S955" s="1">
        <v>419.55398559570313</v>
      </c>
      <c r="T955" s="1">
        <v>32.943778991699219</v>
      </c>
      <c r="U955" s="1">
        <v>33.476116180419922</v>
      </c>
      <c r="V955" s="1">
        <v>43.645637512207031</v>
      </c>
      <c r="W955" s="1">
        <v>44.350959777832031</v>
      </c>
      <c r="X955" s="1">
        <v>600.420654296875</v>
      </c>
      <c r="Y955" s="1">
        <v>0.12144935876131058</v>
      </c>
      <c r="Z955" s="1">
        <v>0.12784142792224884</v>
      </c>
      <c r="AA955" s="1">
        <v>101.35977172851563</v>
      </c>
      <c r="AB955" s="1">
        <v>1.3135993480682373</v>
      </c>
      <c r="AC955" s="1">
        <v>-0.52404934167861938</v>
      </c>
      <c r="AD955" s="1">
        <v>6.2835745513439178E-2</v>
      </c>
      <c r="AE955" s="1">
        <v>1.7027483554556966E-3</v>
      </c>
      <c r="AF955" s="1">
        <v>3.2966263592243195E-2</v>
      </c>
      <c r="AG955" s="1">
        <v>4.5883390121161938E-3</v>
      </c>
      <c r="AH955" s="1">
        <v>0.66666668653488159</v>
      </c>
      <c r="AI955" s="1">
        <v>0</v>
      </c>
      <c r="AJ955" s="1">
        <v>2</v>
      </c>
      <c r="AK955" s="1">
        <v>0</v>
      </c>
      <c r="AL955" s="1">
        <v>1</v>
      </c>
      <c r="AM955" s="1">
        <v>0.18999999761581421</v>
      </c>
      <c r="AN955" s="1">
        <v>111115</v>
      </c>
      <c r="AO955">
        <f>X955*0.000001/(K955*0.0001)</f>
        <v>0.28605081507577823</v>
      </c>
      <c r="AP955">
        <f>(U955-T955)/(1000-U955)*AO955</f>
        <v>1.5754963667005521E-4</v>
      </c>
      <c r="AQ955">
        <f>(P955+273.15)</f>
        <v>312.42693176269529</v>
      </c>
      <c r="AR955">
        <f>(O955+273.15)</f>
        <v>313.7407516479492</v>
      </c>
      <c r="AS955">
        <f>(Y955*AK955+Z955*AL955)*AM955</f>
        <v>2.4289871000429564E-2</v>
      </c>
      <c r="AT955">
        <f>((AS955+0.00000010773*(AR955^4-AQ955^4))-AP955*44100)/(L955*0.92*2*29.3+0.00000043092*AQ955^3)</f>
        <v>8.6396701036396878E-2</v>
      </c>
      <c r="AU955">
        <f>0.61365*EXP(17.502*J955/(240.97+J955))</f>
        <v>7.1651788422318665</v>
      </c>
      <c r="AV955">
        <f>AU955*1000/AA955</f>
        <v>70.690558197222941</v>
      </c>
      <c r="AW955">
        <f>(AV955-U955)</f>
        <v>37.214442016803019</v>
      </c>
      <c r="AX955">
        <f>IF(D955,P955,(O955+P955)/2)</f>
        <v>39.276931762695313</v>
      </c>
      <c r="AY955">
        <f>0.61365*EXP(17.502*AX955/(240.97+AX955))</f>
        <v>7.1320235768360467</v>
      </c>
      <c r="AZ955">
        <f>IF(AW955&lt;&gt;0,(1000-(AV955+U955)/2)/AW955*AP955,0)</f>
        <v>4.013063685113452E-3</v>
      </c>
      <c r="BA955">
        <f>U955*AA955/1000</f>
        <v>3.3931314944046318</v>
      </c>
      <c r="BB955">
        <f>(AY955-BA955)</f>
        <v>3.7388920824314149</v>
      </c>
      <c r="BC955">
        <f>1/(1.6/F955+1.37/N955)</f>
        <v>2.5085667856267913E-3</v>
      </c>
      <c r="BD955">
        <f>G955*AA955*0.001</f>
        <v>147.93648513621989</v>
      </c>
      <c r="BE955">
        <f>G955/S955</f>
        <v>3.4787387998466723</v>
      </c>
      <c r="BF955">
        <f>(1-AP955*AA955/AU955/F955)*100</f>
        <v>44.525225221064247</v>
      </c>
      <c r="BG955">
        <f>(S955-E955/(N955/1.35))</f>
        <v>420.58780232951693</v>
      </c>
      <c r="BH955">
        <f>E955*BF955/100/BG955</f>
        <v>-2.9185137343760402E-3</v>
      </c>
    </row>
    <row r="956" spans="1:60" x14ac:dyDescent="0.25">
      <c r="A956" s="1">
        <v>337</v>
      </c>
      <c r="B956" s="1" t="s">
        <v>1018</v>
      </c>
      <c r="C956" s="1">
        <v>33171.999999776483</v>
      </c>
      <c r="D956" s="1">
        <v>1</v>
      </c>
      <c r="E956">
        <f>(R956-S956*(1000-T956)/(1000-U956))*AO956</f>
        <v>-2.7375525698511867</v>
      </c>
      <c r="F956">
        <f>IF(AZ956&lt;&gt;0,1/(1/AZ956-1/N956),0)</f>
        <v>4.0166065030500537E-3</v>
      </c>
      <c r="G956">
        <f>((BC956-AP956/2)*S956-E956)/(BC956+AP956/2)</f>
        <v>1452.4288475720584</v>
      </c>
      <c r="H956">
        <f>AP956*1000</f>
        <v>0.15739117188466981</v>
      </c>
      <c r="I956">
        <f>(AU956-BA956)</f>
        <v>3.7691924461130277</v>
      </c>
      <c r="J956">
        <f>(P956+AT956*D956)</f>
        <v>39.353685578081894</v>
      </c>
      <c r="K956" s="1">
        <v>20.989999771118164</v>
      </c>
      <c r="L956">
        <f>(K956*AI956+AJ956)</f>
        <v>2</v>
      </c>
      <c r="M956" s="1">
        <v>0.5</v>
      </c>
      <c r="N956">
        <f>L956*(M956+1)*(M956+1)/(M956*M956+1)</f>
        <v>3.6</v>
      </c>
      <c r="O956" s="1">
        <v>40.593009948730469</v>
      </c>
      <c r="P956" s="1">
        <v>39.265796661376953</v>
      </c>
      <c r="Q956" s="1">
        <v>41.115653991699219</v>
      </c>
      <c r="R956" s="1">
        <v>410.29595947265625</v>
      </c>
      <c r="S956" s="1">
        <v>419.63504028320313</v>
      </c>
      <c r="T956" s="1">
        <v>32.936141967773438</v>
      </c>
      <c r="U956" s="1">
        <v>33.467937469482422</v>
      </c>
      <c r="V956" s="1">
        <v>43.631366729736328</v>
      </c>
      <c r="W956" s="1">
        <v>44.335968017578125</v>
      </c>
      <c r="X956" s="1">
        <v>600.43280029296875</v>
      </c>
      <c r="Y956" s="1">
        <v>0.10653936862945557</v>
      </c>
      <c r="Z956" s="1">
        <v>0.11214670538902283</v>
      </c>
      <c r="AA956" s="1">
        <v>101.35907745361328</v>
      </c>
      <c r="AB956" s="1">
        <v>1.3135993480682373</v>
      </c>
      <c r="AC956" s="1">
        <v>-0.52404934167861938</v>
      </c>
      <c r="AD956" s="1">
        <v>6.2835745513439178E-2</v>
      </c>
      <c r="AE956" s="1">
        <v>1.7027483554556966E-3</v>
      </c>
      <c r="AF956" s="1">
        <v>3.2966263592243195E-2</v>
      </c>
      <c r="AG956" s="1">
        <v>4.5883390121161938E-3</v>
      </c>
      <c r="AH956" s="1">
        <v>1</v>
      </c>
      <c r="AI956" s="1">
        <v>0</v>
      </c>
      <c r="AJ956" s="1">
        <v>2</v>
      </c>
      <c r="AK956" s="1">
        <v>0</v>
      </c>
      <c r="AL956" s="1">
        <v>1</v>
      </c>
      <c r="AM956" s="1">
        <v>0.18999999761581421</v>
      </c>
      <c r="AN956" s="1">
        <v>111115</v>
      </c>
      <c r="AO956">
        <f>X956*0.000001/(K956*0.0001)</f>
        <v>0.28605660163901131</v>
      </c>
      <c r="AP956">
        <f>(U956-T956)/(1000-U956)*AO956</f>
        <v>1.573911718846698E-4</v>
      </c>
      <c r="AQ956">
        <f>(P956+273.15)</f>
        <v>312.41579666137693</v>
      </c>
      <c r="AR956">
        <f>(O956+273.15)</f>
        <v>313.74300994873045</v>
      </c>
      <c r="AS956">
        <f>(Y956*AK956+Z956*AL956)*AM956</f>
        <v>2.1307873756535756E-2</v>
      </c>
      <c r="AT956">
        <f>((AS956+0.00000010773*(AR956^4-AQ956^4))-AP956*44100)/(L956*0.92*2*29.3+0.00000043092*AQ956^3)</f>
        <v>8.7888916704942074E-2</v>
      </c>
      <c r="AU956">
        <f>0.61365*EXP(17.502*J956/(240.97+J956))</f>
        <v>7.1614717122949827</v>
      </c>
      <c r="AV956">
        <f>AU956*1000/AA956</f>
        <v>70.65446817599944</v>
      </c>
      <c r="AW956">
        <f>(AV956-U956)</f>
        <v>37.186530706517019</v>
      </c>
      <c r="AX956">
        <f>IF(D956,P956,(O956+P956)/2)</f>
        <v>39.265796661376953</v>
      </c>
      <c r="AY956">
        <f>0.61365*EXP(17.502*AX956/(240.97+AX956))</f>
        <v>7.1277601061401956</v>
      </c>
      <c r="AZ956">
        <f>IF(AW956&lt;&gt;0,(1000-(AV956+U956)/2)/AW956*AP956,0)</f>
        <v>4.0121300731215028E-3</v>
      </c>
      <c r="BA956">
        <f>U956*AA956/1000</f>
        <v>3.392279266181955</v>
      </c>
      <c r="BB956">
        <f>(AY956-BA956)</f>
        <v>3.7354808399582407</v>
      </c>
      <c r="BC956">
        <f>1/(1.6/F956+1.37/N956)</f>
        <v>2.5079830911016372E-3</v>
      </c>
      <c r="BD956">
        <f>G956*AA956*0.001</f>
        <v>147.21684805691856</v>
      </c>
      <c r="BE956">
        <f>G956/S956</f>
        <v>3.4611715136844716</v>
      </c>
      <c r="BF956">
        <f>(1-AP956*AA956/AU956/F956)*100</f>
        <v>44.539797600632205</v>
      </c>
      <c r="BG956">
        <f>(S956-E956/(N956/1.35))</f>
        <v>420.66162249689734</v>
      </c>
      <c r="BH956">
        <f>E956*BF956/100/BG956</f>
        <v>-2.8985300978617728E-3</v>
      </c>
    </row>
    <row r="957" spans="1:60" x14ac:dyDescent="0.25">
      <c r="A957" s="1">
        <v>338</v>
      </c>
      <c r="B957" s="1" t="s">
        <v>1019</v>
      </c>
      <c r="C957" s="1">
        <v>33176.999999664724</v>
      </c>
      <c r="D957" s="1">
        <v>1</v>
      </c>
      <c r="E957">
        <f>(R957-S957*(1000-T957)/(1000-U957))*AO957</f>
        <v>-2.7504319287218881</v>
      </c>
      <c r="F957">
        <f>IF(AZ957&lt;&gt;0,1/(1/AZ957-1/N957),0)</f>
        <v>4.0135706096780313E-3</v>
      </c>
      <c r="G957">
        <f>((BC957-AP957/2)*S957-E957)/(BC957+AP957/2)</f>
        <v>1458.2487302606237</v>
      </c>
      <c r="H957">
        <f>AP957*1000</f>
        <v>0.15727850911848107</v>
      </c>
      <c r="I957">
        <f>(AU957-BA957)</f>
        <v>3.7693405374113773</v>
      </c>
      <c r="J957">
        <f>(P957+AT957*D957)</f>
        <v>39.352051729403861</v>
      </c>
      <c r="K957" s="1">
        <v>20.989999771118164</v>
      </c>
      <c r="L957">
        <f>(K957*AI957+AJ957)</f>
        <v>2</v>
      </c>
      <c r="M957" s="1">
        <v>0.5</v>
      </c>
      <c r="N957">
        <f>L957*(M957+1)*(M957+1)/(M957*M957+1)</f>
        <v>3.6</v>
      </c>
      <c r="O957" s="1">
        <v>40.595016479492188</v>
      </c>
      <c r="P957" s="1">
        <v>39.263671875</v>
      </c>
      <c r="Q957" s="1">
        <v>41.112087249755859</v>
      </c>
      <c r="R957" s="1">
        <v>410.29266357421875</v>
      </c>
      <c r="S957" s="1">
        <v>419.67709350585938</v>
      </c>
      <c r="T957" s="1">
        <v>32.929080963134766</v>
      </c>
      <c r="U957" s="1">
        <v>33.46051025390625</v>
      </c>
      <c r="V957" s="1">
        <v>43.617671966552734</v>
      </c>
      <c r="W957" s="1">
        <v>44.321155548095703</v>
      </c>
      <c r="X957" s="1">
        <v>600.42108154296875</v>
      </c>
      <c r="Y957" s="1">
        <v>0.10539289563894272</v>
      </c>
      <c r="Z957" s="1">
        <v>0.11093989759683609</v>
      </c>
      <c r="AA957" s="1">
        <v>101.35838317871094</v>
      </c>
      <c r="AB957" s="1">
        <v>1.3135993480682373</v>
      </c>
      <c r="AC957" s="1">
        <v>-0.52404934167861938</v>
      </c>
      <c r="AD957" s="1">
        <v>6.2835745513439178E-2</v>
      </c>
      <c r="AE957" s="1">
        <v>1.7027483554556966E-3</v>
      </c>
      <c r="AF957" s="1">
        <v>3.2966263592243195E-2</v>
      </c>
      <c r="AG957" s="1">
        <v>4.5883390121161938E-3</v>
      </c>
      <c r="AH957" s="1">
        <v>1</v>
      </c>
      <c r="AI957" s="1">
        <v>0</v>
      </c>
      <c r="AJ957" s="1">
        <v>2</v>
      </c>
      <c r="AK957" s="1">
        <v>0</v>
      </c>
      <c r="AL957" s="1">
        <v>1</v>
      </c>
      <c r="AM957" s="1">
        <v>0.18999999761581421</v>
      </c>
      <c r="AN957" s="1">
        <v>111115</v>
      </c>
      <c r="AO957">
        <f>X957*0.000001/(K957*0.0001)</f>
        <v>0.28605101862322863</v>
      </c>
      <c r="AP957">
        <f>(U957-T957)/(1000-U957)*AO957</f>
        <v>1.5727850911848108E-4</v>
      </c>
      <c r="AQ957">
        <f>(P957+273.15)</f>
        <v>312.41367187499998</v>
      </c>
      <c r="AR957">
        <f>(O957+273.15)</f>
        <v>313.74501647949216</v>
      </c>
      <c r="AS957">
        <f>(Y957*AK957+Z957*AL957)*AM957</f>
        <v>2.107858027889753E-2</v>
      </c>
      <c r="AT957">
        <f>((AS957+0.00000010773*(AR957^4-AQ957^4))-AP957*44100)/(L957*0.92*2*29.3+0.00000043092*AQ957^3)</f>
        <v>8.8379854403860286E-2</v>
      </c>
      <c r="AU957">
        <f>0.61365*EXP(17.502*J957/(240.97+J957))</f>
        <v>7.1608437570819934</v>
      </c>
      <c r="AV957">
        <f>AU957*1000/AA957</f>
        <v>70.648756743251198</v>
      </c>
      <c r="AW957">
        <f>(AV957-U957)</f>
        <v>37.188246489344948</v>
      </c>
      <c r="AX957">
        <f>IF(D957,P957,(O957+P957)/2)</f>
        <v>39.263671875</v>
      </c>
      <c r="AY957">
        <f>0.61365*EXP(17.502*AX957/(240.97+AX957))</f>
        <v>7.1269468070265782</v>
      </c>
      <c r="AZ957">
        <f>IF(AW957&lt;&gt;0,(1000-(AV957+U957)/2)/AW957*AP957,0)</f>
        <v>4.0091009403154529E-3</v>
      </c>
      <c r="BA957">
        <f>U957*AA957/1000</f>
        <v>3.3915032196706161</v>
      </c>
      <c r="BB957">
        <f>(AY957-BA957)</f>
        <v>3.7354435873559622</v>
      </c>
      <c r="BC957">
        <f>1/(1.6/F957+1.37/N957)</f>
        <v>2.5060892765723839E-3</v>
      </c>
      <c r="BD957">
        <f>G957*AA957*0.001</f>
        <v>147.80573357162498</v>
      </c>
      <c r="BE957">
        <f>G957/S957</f>
        <v>3.4746922165297165</v>
      </c>
      <c r="BF957">
        <f>(1-AP957*AA957/AU957/F957)*100</f>
        <v>44.53309258414405</v>
      </c>
      <c r="BG957">
        <f>(S957-E957/(N957/1.35))</f>
        <v>420.70850547913011</v>
      </c>
      <c r="BH957">
        <f>E957*BF957/100/BG957</f>
        <v>-2.9114039324844077E-3</v>
      </c>
    </row>
    <row r="958" spans="1:60" x14ac:dyDescent="0.25">
      <c r="A958" s="1">
        <v>339</v>
      </c>
      <c r="B958" s="1" t="s">
        <v>1020</v>
      </c>
      <c r="C958" s="1">
        <v>33181.999999552965</v>
      </c>
      <c r="D958" s="1">
        <v>1</v>
      </c>
      <c r="E958">
        <f>(R958-S958*(1000-T958)/(1000-U958))*AO958</f>
        <v>-2.7950353761052553</v>
      </c>
      <c r="F958">
        <f>IF(AZ958&lt;&gt;0,1/(1/AZ958-1/N958),0)</f>
        <v>4.0172209757751353E-3</v>
      </c>
      <c r="G958">
        <f>((BC958-AP958/2)*S958-E958)/(BC958+AP958/2)</f>
        <v>1474.4999798005958</v>
      </c>
      <c r="H958">
        <f>AP958*1000</f>
        <v>0.15740243831807141</v>
      </c>
      <c r="I958">
        <f>(AU958-BA958)</f>
        <v>3.7689102894661919</v>
      </c>
      <c r="J958">
        <f>(P958+AT958*D958)</f>
        <v>39.349644121938319</v>
      </c>
      <c r="K958" s="1">
        <v>20.989999771118164</v>
      </c>
      <c r="L958">
        <f>(K958*AI958+AJ958)</f>
        <v>2</v>
      </c>
      <c r="M958" s="1">
        <v>0.5</v>
      </c>
      <c r="N958">
        <f>L958*(M958+1)*(M958+1)/(M958*M958+1)</f>
        <v>3.6</v>
      </c>
      <c r="O958" s="1">
        <v>40.594066619873047</v>
      </c>
      <c r="P958" s="1">
        <v>39.261165618896484</v>
      </c>
      <c r="Q958" s="1">
        <v>41.094032287597656</v>
      </c>
      <c r="R958" s="1">
        <v>410.1041259765625</v>
      </c>
      <c r="S958" s="1">
        <v>419.64456176757813</v>
      </c>
      <c r="T958" s="1">
        <v>32.923797607421875</v>
      </c>
      <c r="U958" s="1">
        <v>33.455661773681641</v>
      </c>
      <c r="V958" s="1">
        <v>43.611183166503906</v>
      </c>
      <c r="W958" s="1">
        <v>44.315273284912109</v>
      </c>
      <c r="X958" s="1">
        <v>600.4058837890625</v>
      </c>
      <c r="Y958" s="1">
        <v>9.0793624520301819E-2</v>
      </c>
      <c r="Z958" s="1">
        <v>9.5572233200073242E-2</v>
      </c>
      <c r="AA958" s="1">
        <v>101.3582763671875</v>
      </c>
      <c r="AB958" s="1">
        <v>1.3135993480682373</v>
      </c>
      <c r="AC958" s="1">
        <v>-0.52404934167861938</v>
      </c>
      <c r="AD958" s="1">
        <v>6.2835745513439178E-2</v>
      </c>
      <c r="AE958" s="1">
        <v>1.7027483554556966E-3</v>
      </c>
      <c r="AF958" s="1">
        <v>3.2966263592243195E-2</v>
      </c>
      <c r="AG958" s="1">
        <v>4.5883390121161938E-3</v>
      </c>
      <c r="AH958" s="1">
        <v>1</v>
      </c>
      <c r="AI958" s="1">
        <v>0</v>
      </c>
      <c r="AJ958" s="1">
        <v>2</v>
      </c>
      <c r="AK958" s="1">
        <v>0</v>
      </c>
      <c r="AL958" s="1">
        <v>1</v>
      </c>
      <c r="AM958" s="1">
        <v>0.18999999761581421</v>
      </c>
      <c r="AN958" s="1">
        <v>111115</v>
      </c>
      <c r="AO958">
        <f>X958*0.000001/(K958*0.0001)</f>
        <v>0.2860437781496355</v>
      </c>
      <c r="AP958">
        <f>(U958-T958)/(1000-U958)*AO958</f>
        <v>1.5740243831807141E-4</v>
      </c>
      <c r="AQ958">
        <f>(P958+273.15)</f>
        <v>312.41116561889646</v>
      </c>
      <c r="AR958">
        <f>(O958+273.15)</f>
        <v>313.74406661987302</v>
      </c>
      <c r="AS958">
        <f>(Y958*AK958+Z958*AL958)*AM958</f>
        <v>1.8158724080151956E-2</v>
      </c>
      <c r="AT958">
        <f>((AS958+0.00000010773*(AR958^4-AQ958^4))-AP958*44100)/(L958*0.92*2*29.3+0.00000043092*AQ958^3)</f>
        <v>8.8478503041831774E-2</v>
      </c>
      <c r="AU958">
        <f>0.61365*EXP(17.502*J958/(240.97+J958))</f>
        <v>7.1599185015701661</v>
      </c>
      <c r="AV958">
        <f>AU958*1000/AA958</f>
        <v>70.639702629039888</v>
      </c>
      <c r="AW958">
        <f>(AV958-U958)</f>
        <v>37.184040855358248</v>
      </c>
      <c r="AX958">
        <f>IF(D958,P958,(O958+P958)/2)</f>
        <v>39.261165618896484</v>
      </c>
      <c r="AY958">
        <f>0.61365*EXP(17.502*AX958/(240.97+AX958))</f>
        <v>7.1259875971447162</v>
      </c>
      <c r="AZ958">
        <f>IF(AW958&lt;&gt;0,(1000-(AV958+U958)/2)/AW958*AP958,0)</f>
        <v>4.0127431768694358E-3</v>
      </c>
      <c r="BA958">
        <f>U958*AA958/1000</f>
        <v>3.3910082121039742</v>
      </c>
      <c r="BB958">
        <f>(AY958-BA958)</f>
        <v>3.734979385040742</v>
      </c>
      <c r="BC958">
        <f>1/(1.6/F958+1.37/N958)</f>
        <v>2.5083664037620621E-3</v>
      </c>
      <c r="BD958">
        <f>G958*AA958*0.001</f>
        <v>149.45277645604116</v>
      </c>
      <c r="BE958">
        <f>G958/S958</f>
        <v>3.5136878066282526</v>
      </c>
      <c r="BF958">
        <f>(1-AP958*AA958/AU958/F958)*100</f>
        <v>44.532719717779123</v>
      </c>
      <c r="BG958">
        <f>(S958-E958/(N958/1.35))</f>
        <v>420.6927000336176</v>
      </c>
      <c r="BH958">
        <f>E958*BF958/100/BG958</f>
        <v>-2.9587042274664198E-3</v>
      </c>
    </row>
    <row r="959" spans="1:60" x14ac:dyDescent="0.25">
      <c r="A959" s="1">
        <v>340</v>
      </c>
      <c r="B959" s="1" t="s">
        <v>1021</v>
      </c>
      <c r="C959" s="1">
        <v>33187.499999430031</v>
      </c>
      <c r="D959" s="1">
        <v>1</v>
      </c>
      <c r="E959">
        <f>(R959-S959*(1000-T959)/(1000-U959))*AO959</f>
        <v>-2.7901154089246361</v>
      </c>
      <c r="F959">
        <f>IF(AZ959&lt;&gt;0,1/(1/AZ959-1/N959),0)</f>
        <v>4.0042170289189445E-3</v>
      </c>
      <c r="G959">
        <f>((BC959-AP959/2)*S959-E959)/(BC959+AP959/2)</f>
        <v>1476.0524226457824</v>
      </c>
      <c r="H959">
        <f>AP959*1000</f>
        <v>0.15693113842786335</v>
      </c>
      <c r="I959">
        <f>(AU959-BA959)</f>
        <v>3.769824927466245</v>
      </c>
      <c r="J959">
        <f>(P959+AT959*D959)</f>
        <v>39.349825550557981</v>
      </c>
      <c r="K959" s="1">
        <v>20.989999771118164</v>
      </c>
      <c r="L959">
        <f>(K959*AI959+AJ959)</f>
        <v>2</v>
      </c>
      <c r="M959" s="1">
        <v>0.5</v>
      </c>
      <c r="N959">
        <f>L959*(M959+1)*(M959+1)/(M959*M959+1)</f>
        <v>3.6</v>
      </c>
      <c r="O959" s="1">
        <v>40.589122772216797</v>
      </c>
      <c r="P959" s="1">
        <v>39.261730194091797</v>
      </c>
      <c r="Q959" s="1">
        <v>41.086765289306641</v>
      </c>
      <c r="R959" s="1">
        <v>410.08734130859375</v>
      </c>
      <c r="S959" s="1">
        <v>419.61151123046875</v>
      </c>
      <c r="T959" s="1">
        <v>32.917079925537109</v>
      </c>
      <c r="U959" s="1">
        <v>33.447368621826172</v>
      </c>
      <c r="V959" s="1">
        <v>43.611942291259766</v>
      </c>
      <c r="W959" s="1">
        <v>44.314617156982422</v>
      </c>
      <c r="X959" s="1">
        <v>600.3917236328125</v>
      </c>
      <c r="Y959" s="1">
        <v>0.12122457474470139</v>
      </c>
      <c r="Z959" s="1">
        <v>0.12760481238365173</v>
      </c>
      <c r="AA959" s="1">
        <v>101.35814666748047</v>
      </c>
      <c r="AB959" s="1">
        <v>1.3135993480682373</v>
      </c>
      <c r="AC959" s="1">
        <v>-0.52404934167861938</v>
      </c>
      <c r="AD959" s="1">
        <v>6.2835745513439178E-2</v>
      </c>
      <c r="AE959" s="1">
        <v>1.7027483554556966E-3</v>
      </c>
      <c r="AF959" s="1">
        <v>3.2966263592243195E-2</v>
      </c>
      <c r="AG959" s="1">
        <v>4.5883390121161938E-3</v>
      </c>
      <c r="AH959" s="1">
        <v>1</v>
      </c>
      <c r="AI959" s="1">
        <v>0</v>
      </c>
      <c r="AJ959" s="1">
        <v>2</v>
      </c>
      <c r="AK959" s="1">
        <v>0</v>
      </c>
      <c r="AL959" s="1">
        <v>1</v>
      </c>
      <c r="AM959" s="1">
        <v>0.18999999761581421</v>
      </c>
      <c r="AN959" s="1">
        <v>111115</v>
      </c>
      <c r="AO959">
        <f>X959*0.000001/(K959*0.0001)</f>
        <v>0.2860370320055648</v>
      </c>
      <c r="AP959">
        <f>(U959-T959)/(1000-U959)*AO959</f>
        <v>1.5693113842786335E-4</v>
      </c>
      <c r="AQ959">
        <f>(P959+273.15)</f>
        <v>312.41173019409177</v>
      </c>
      <c r="AR959">
        <f>(O959+273.15)</f>
        <v>313.73912277221677</v>
      </c>
      <c r="AS959">
        <f>(Y959*AK959+Z959*AL959)*AM959</f>
        <v>2.4244914048660249E-2</v>
      </c>
      <c r="AT959">
        <f>((AS959+0.00000010773*(AR959^4-AQ959^4))-AP959*44100)/(L959*0.92*2*29.3+0.00000043092*AQ959^3)</f>
        <v>8.8095356466183133E-2</v>
      </c>
      <c r="AU959">
        <f>0.61365*EXP(17.502*J959/(240.97+J959))</f>
        <v>7.159988221878586</v>
      </c>
      <c r="AV959">
        <f>AU959*1000/AA959</f>
        <v>70.640480881797544</v>
      </c>
      <c r="AW959">
        <f>(AV959-U959)</f>
        <v>37.193112259971372</v>
      </c>
      <c r="AX959">
        <f>IF(D959,P959,(O959+P959)/2)</f>
        <v>39.261730194091797</v>
      </c>
      <c r="AY959">
        <f>0.61365*EXP(17.502*AX959/(240.97+AX959))</f>
        <v>7.1262036650966403</v>
      </c>
      <c r="AZ959">
        <f>IF(AW959&lt;&gt;0,(1000-(AV959+U959)/2)/AW959*AP959,0)</f>
        <v>3.9997681567619904E-3</v>
      </c>
      <c r="BA959">
        <f>U959*AA959/1000</f>
        <v>3.390163294412341</v>
      </c>
      <c r="BB959">
        <f>(AY959-BA959)</f>
        <v>3.7360403706842993</v>
      </c>
      <c r="BC959">
        <f>1/(1.6/F959+1.37/N959)</f>
        <v>2.5002544210220622E-3</v>
      </c>
      <c r="BD959">
        <f>G959*AA959*0.001</f>
        <v>149.60993794342107</v>
      </c>
      <c r="BE959">
        <f>G959/S959</f>
        <v>3.5176642755042788</v>
      </c>
      <c r="BF959">
        <f>(1-AP959*AA959/AU959/F959)*100</f>
        <v>44.51981890467107</v>
      </c>
      <c r="BG959">
        <f>(S959-E959/(N959/1.35))</f>
        <v>420.6578045088155</v>
      </c>
      <c r="BH959">
        <f>E959*BF959/100/BG959</f>
        <v>-2.95288549022639E-3</v>
      </c>
    </row>
    <row r="960" spans="1:60" x14ac:dyDescent="0.25">
      <c r="A960" s="1" t="s">
        <v>9</v>
      </c>
      <c r="B960" s="1" t="s">
        <v>1022</v>
      </c>
    </row>
    <row r="961" spans="1:60" x14ac:dyDescent="0.25">
      <c r="A961" s="1" t="s">
        <v>9</v>
      </c>
      <c r="B961" s="1" t="s">
        <v>1023</v>
      </c>
    </row>
    <row r="962" spans="1:60" x14ac:dyDescent="0.25">
      <c r="A962" s="1" t="s">
        <v>9</v>
      </c>
      <c r="B962" s="1" t="s">
        <v>1024</v>
      </c>
    </row>
    <row r="963" spans="1:60" x14ac:dyDescent="0.25">
      <c r="A963" s="1" t="s">
        <v>9</v>
      </c>
      <c r="B963" s="1" t="s">
        <v>1025</v>
      </c>
    </row>
    <row r="964" spans="1:60" x14ac:dyDescent="0.25">
      <c r="A964" s="1" t="s">
        <v>9</v>
      </c>
      <c r="B964" s="1" t="s">
        <v>1026</v>
      </c>
    </row>
    <row r="965" spans="1:60" x14ac:dyDescent="0.25">
      <c r="A965" s="1" t="s">
        <v>9</v>
      </c>
      <c r="B965" s="1" t="s">
        <v>1027</v>
      </c>
    </row>
    <row r="966" spans="1:60" x14ac:dyDescent="0.25">
      <c r="A966" s="1" t="s">
        <v>9</v>
      </c>
      <c r="B966" s="1" t="s">
        <v>1028</v>
      </c>
    </row>
    <row r="967" spans="1:60" x14ac:dyDescent="0.25">
      <c r="A967" s="1" t="s">
        <v>9</v>
      </c>
      <c r="B967" s="1" t="s">
        <v>1029</v>
      </c>
    </row>
    <row r="968" spans="1:60" x14ac:dyDescent="0.25">
      <c r="A968" s="1" t="s">
        <v>9</v>
      </c>
      <c r="B968" s="1" t="s">
        <v>1030</v>
      </c>
    </row>
    <row r="969" spans="1:60" x14ac:dyDescent="0.25">
      <c r="A969" s="1">
        <v>341</v>
      </c>
      <c r="B969" s="1" t="s">
        <v>1031</v>
      </c>
      <c r="C969" s="1">
        <v>33445.499999899417</v>
      </c>
      <c r="D969" s="1">
        <v>1</v>
      </c>
      <c r="E969">
        <f>(R969-S969*(1000-T969)/(1000-U969))*AO969</f>
        <v>-3.0822728128461079</v>
      </c>
      <c r="F969">
        <f>IF(AZ969&lt;&gt;0,1/(1/AZ969-1/N969),0)</f>
        <v>2.7800691736938597E-3</v>
      </c>
      <c r="G969">
        <f>((BC969-AP969/2)*S969-E969)/(BC969+AP969/2)</f>
        <v>2115.4121367755547</v>
      </c>
      <c r="H969">
        <f>AP969*1000</f>
        <v>0.10004149872711617</v>
      </c>
      <c r="I969">
        <f>(AU969-BA969)</f>
        <v>3.468447966969082</v>
      </c>
      <c r="J969">
        <f>(P969+AT969*D969)</f>
        <v>38.356564618466386</v>
      </c>
      <c r="K969" s="1">
        <v>5.7100000381469727</v>
      </c>
      <c r="L969">
        <f>(K969*AI969+AJ969)</f>
        <v>2</v>
      </c>
      <c r="M969" s="1">
        <v>0.5</v>
      </c>
      <c r="N969">
        <f>L969*(M969+1)*(M969+1)/(M969*M969+1)</f>
        <v>3.6</v>
      </c>
      <c r="O969" s="1">
        <v>40.362392425537109</v>
      </c>
      <c r="P969" s="1">
        <v>38.152477264404297</v>
      </c>
      <c r="Q969" s="1">
        <v>41.108821868896484</v>
      </c>
      <c r="R969" s="1">
        <v>410.26239013671875</v>
      </c>
      <c r="S969" s="1">
        <v>413.15435791015625</v>
      </c>
      <c r="T969" s="1">
        <v>32.647048950195313</v>
      </c>
      <c r="U969" s="1">
        <v>32.73907470703125</v>
      </c>
      <c r="V969" s="1">
        <v>43.783676147460938</v>
      </c>
      <c r="W969" s="1">
        <v>43.905796051025391</v>
      </c>
      <c r="X969" s="1">
        <v>600.41363525390625</v>
      </c>
      <c r="Y969" s="1">
        <v>0.17076931893825531</v>
      </c>
      <c r="Z969" s="1">
        <v>0.17975717782974243</v>
      </c>
      <c r="AA969" s="1">
        <v>101.36365509033203</v>
      </c>
      <c r="AB969" s="1">
        <v>0.23378367722034454</v>
      </c>
      <c r="AC969" s="1">
        <v>-0.5588996410369873</v>
      </c>
      <c r="AD969" s="1">
        <v>1.9584381952881813E-2</v>
      </c>
      <c r="AE969" s="1">
        <v>8.3887092769145966E-3</v>
      </c>
      <c r="AF969" s="1">
        <v>2.1440524607896805E-2</v>
      </c>
      <c r="AG969" s="1">
        <v>8.8298600167036057E-3</v>
      </c>
      <c r="AH969" s="1">
        <v>0.66666668653488159</v>
      </c>
      <c r="AI969" s="1">
        <v>0</v>
      </c>
      <c r="AJ969" s="1">
        <v>2</v>
      </c>
      <c r="AK969" s="1">
        <v>0</v>
      </c>
      <c r="AL969" s="1">
        <v>1</v>
      </c>
      <c r="AM969" s="1">
        <v>0.18999999761581421</v>
      </c>
      <c r="AN969" s="1">
        <v>111115</v>
      </c>
      <c r="AO969">
        <f>X969*0.000001/(K969*0.0001)</f>
        <v>1.0515124890415137</v>
      </c>
      <c r="AP969">
        <f>(U969-T969)/(1000-U969)*AO969</f>
        <v>1.0004149872711616E-4</v>
      </c>
      <c r="AQ969">
        <f>(P969+273.15)</f>
        <v>311.30247726440427</v>
      </c>
      <c r="AR969">
        <f>(O969+273.15)</f>
        <v>313.51239242553709</v>
      </c>
      <c r="AS969">
        <f>(Y969*AK969+Z969*AL969)*AM969</f>
        <v>3.4153863359076553E-2</v>
      </c>
      <c r="AT969">
        <f>((AS969+0.00000010773*(AR969^4-AQ969^4))-AP969*44100)/(L969*0.92*2*29.3+0.00000043092*AQ969^3)</f>
        <v>0.20408735406209222</v>
      </c>
      <c r="AU969">
        <f>0.61365*EXP(17.502*J969/(240.97+J969))</f>
        <v>6.7870002435492109</v>
      </c>
      <c r="AV969">
        <f>AU969*1000/AA969</f>
        <v>66.956940705234572</v>
      </c>
      <c r="AW969">
        <f>(AV969-U969)</f>
        <v>34.217865998203322</v>
      </c>
      <c r="AX969">
        <f>IF(D969,P969,(O969+P969)/2)</f>
        <v>38.152477264404297</v>
      </c>
      <c r="AY969">
        <f>0.61365*EXP(17.502*AX969/(240.97+AX969))</f>
        <v>6.7124854473880005</v>
      </c>
      <c r="AZ969">
        <f>IF(AW969&lt;&gt;0,(1000-(AV969+U969)/2)/AW969*AP969,0)</f>
        <v>2.7779239457137637E-3</v>
      </c>
      <c r="BA969">
        <f>U969*AA969/1000</f>
        <v>3.318552276580129</v>
      </c>
      <c r="BB969">
        <f>(AY969-BA969)</f>
        <v>3.3939331708078715</v>
      </c>
      <c r="BC969">
        <f>1/(1.6/F969+1.37/N969)</f>
        <v>1.7363950740389392E-3</v>
      </c>
      <c r="BD969">
        <f>G969*AA969*0.001</f>
        <v>214.42590620601962</v>
      </c>
      <c r="BE969">
        <f>G969/S969</f>
        <v>5.1201496396549402</v>
      </c>
      <c r="BF969">
        <f>(1-AP969*AA969/AU969/F969)*100</f>
        <v>46.256123958650861</v>
      </c>
      <c r="BG969">
        <f>(S969-E969/(N969/1.35))</f>
        <v>414.31021021497355</v>
      </c>
      <c r="BH969">
        <f>E969*BF969/100/BG969</f>
        <v>-3.4412377438492649E-3</v>
      </c>
    </row>
    <row r="970" spans="1:60" x14ac:dyDescent="0.25">
      <c r="A970" s="1">
        <v>342</v>
      </c>
      <c r="B970" s="1" t="s">
        <v>1032</v>
      </c>
      <c r="C970" s="1">
        <v>33450.499999787658</v>
      </c>
      <c r="D970" s="1">
        <v>1</v>
      </c>
      <c r="E970">
        <f>(R970-S970*(1000-T970)/(1000-U970))*AO970</f>
        <v>-3.096926752350206</v>
      </c>
      <c r="F970">
        <f>IF(AZ970&lt;&gt;0,1/(1/AZ970-1/N970),0)</f>
        <v>3.0650948090322032E-3</v>
      </c>
      <c r="G970">
        <f>((BC970-AP970/2)*S970-E970)/(BC970+AP970/2)</f>
        <v>1962.6213283560951</v>
      </c>
      <c r="H970">
        <f>AP970*1000</f>
        <v>0.11023395896635023</v>
      </c>
      <c r="I970">
        <f>(AU970-BA970)</f>
        <v>3.466747461306269</v>
      </c>
      <c r="J970">
        <f>(P970+AT970*D970)</f>
        <v>38.352428214377717</v>
      </c>
      <c r="K970" s="1">
        <v>5.7100000381469727</v>
      </c>
      <c r="L970">
        <f>(K970*AI970+AJ970)</f>
        <v>2</v>
      </c>
      <c r="M970" s="1">
        <v>0.5</v>
      </c>
      <c r="N970">
        <f>L970*(M970+1)*(M970+1)/(M970*M970+1)</f>
        <v>3.6</v>
      </c>
      <c r="O970" s="1">
        <v>40.366622924804688</v>
      </c>
      <c r="P970" s="1">
        <v>38.151588439941406</v>
      </c>
      <c r="Q970" s="1">
        <v>41.120872497558594</v>
      </c>
      <c r="R970" s="1">
        <v>410.3309326171875</v>
      </c>
      <c r="S970" s="1">
        <v>413.23284912109375</v>
      </c>
      <c r="T970" s="1">
        <v>32.6392822265625</v>
      </c>
      <c r="U970" s="1">
        <v>32.740684509277344</v>
      </c>
      <c r="V970" s="1">
        <v>43.765243530273438</v>
      </c>
      <c r="W970" s="1">
        <v>43.899574279785156</v>
      </c>
      <c r="X970" s="1">
        <v>600.4083251953125</v>
      </c>
      <c r="Y970" s="1">
        <v>0.1175064742565155</v>
      </c>
      <c r="Z970" s="1">
        <v>0.12369102984666824</v>
      </c>
      <c r="AA970" s="1">
        <v>101.36426544189453</v>
      </c>
      <c r="AB970" s="1">
        <v>0.23378367722034454</v>
      </c>
      <c r="AC970" s="1">
        <v>-0.5588996410369873</v>
      </c>
      <c r="AD970" s="1">
        <v>1.9584381952881813E-2</v>
      </c>
      <c r="AE970" s="1">
        <v>8.3887092769145966E-3</v>
      </c>
      <c r="AF970" s="1">
        <v>2.1440524607896805E-2</v>
      </c>
      <c r="AG970" s="1">
        <v>8.8298600167036057E-3</v>
      </c>
      <c r="AH970" s="1">
        <v>0.66666668653488159</v>
      </c>
      <c r="AI970" s="1">
        <v>0</v>
      </c>
      <c r="AJ970" s="1">
        <v>2</v>
      </c>
      <c r="AK970" s="1">
        <v>0</v>
      </c>
      <c r="AL970" s="1">
        <v>1</v>
      </c>
      <c r="AM970" s="1">
        <v>0.18999999761581421</v>
      </c>
      <c r="AN970" s="1">
        <v>111115</v>
      </c>
      <c r="AO970">
        <f>X970*0.000001/(K970*0.0001)</f>
        <v>1.0515031894643541</v>
      </c>
      <c r="AP970">
        <f>(U970-T970)/(1000-U970)*AO970</f>
        <v>1.1023395896635023E-4</v>
      </c>
      <c r="AQ970">
        <f>(P970+273.15)</f>
        <v>311.30158843994138</v>
      </c>
      <c r="AR970">
        <f>(O970+273.15)</f>
        <v>313.51662292480466</v>
      </c>
      <c r="AS970">
        <f>(Y970*AK970+Z970*AL970)*AM970</f>
        <v>2.350129537596457E-2</v>
      </c>
      <c r="AT970">
        <f>((AS970+0.00000010773*(AR970^4-AQ970^4))-AP970*44100)/(L970*0.92*2*29.3+0.00000043092*AQ970^3)</f>
        <v>0.20083977443631143</v>
      </c>
      <c r="AU970">
        <f>0.61365*EXP(17.502*J970/(240.97+J970))</f>
        <v>6.7854828966539822</v>
      </c>
      <c r="AV970">
        <f>AU970*1000/AA970</f>
        <v>66.941568284176569</v>
      </c>
      <c r="AW970">
        <f>(AV970-U970)</f>
        <v>34.200883774899225</v>
      </c>
      <c r="AX970">
        <f>IF(D970,P970,(O970+P970)/2)</f>
        <v>38.151588439941406</v>
      </c>
      <c r="AY970">
        <f>0.61365*EXP(17.502*AX970/(240.97+AX970))</f>
        <v>6.7121624854618167</v>
      </c>
      <c r="AZ970">
        <f>IF(AW970&lt;&gt;0,(1000-(AV970+U970)/2)/AW970*AP970,0)</f>
        <v>3.0624873606677839E-3</v>
      </c>
      <c r="BA970">
        <f>U970*AA970/1000</f>
        <v>3.3187354353477132</v>
      </c>
      <c r="BB970">
        <f>(AY970-BA970)</f>
        <v>3.3934270501141035</v>
      </c>
      <c r="BC970">
        <f>1/(1.6/F970+1.37/N970)</f>
        <v>1.914288692697398E-3</v>
      </c>
      <c r="BD970">
        <f>G970*AA970*0.001</f>
        <v>198.93966928941089</v>
      </c>
      <c r="BE970">
        <f>G970/S970</f>
        <v>4.7494320273192239</v>
      </c>
      <c r="BF970">
        <f>(1-AP970*AA970/AU970/F970)*100</f>
        <v>46.275100741192674</v>
      </c>
      <c r="BG970">
        <f>(S970-E970/(N970/1.35))</f>
        <v>414.39419665322509</v>
      </c>
      <c r="BH970">
        <f>E970*BF970/100/BG970</f>
        <v>-3.4583157440553187E-3</v>
      </c>
    </row>
    <row r="971" spans="1:60" x14ac:dyDescent="0.25">
      <c r="A971" s="1">
        <v>343</v>
      </c>
      <c r="B971" s="1" t="s">
        <v>1033</v>
      </c>
      <c r="C971" s="1">
        <v>33455.999999664724</v>
      </c>
      <c r="D971" s="1">
        <v>1</v>
      </c>
      <c r="E971">
        <f>(R971-S971*(1000-T971)/(1000-U971))*AO971</f>
        <v>-3.31583647185502</v>
      </c>
      <c r="F971">
        <f>IF(AZ971&lt;&gt;0,1/(1/AZ971-1/N971),0)</f>
        <v>3.2461397156692958E-3</v>
      </c>
      <c r="G971">
        <f>((BC971-AP971/2)*S971-E971)/(BC971+AP971/2)</f>
        <v>1980.010233188865</v>
      </c>
      <c r="H971">
        <f>AP971*1000</f>
        <v>0.11671389420097716</v>
      </c>
      <c r="I971">
        <f>(AU971-BA971)</f>
        <v>3.4660125964294601</v>
      </c>
      <c r="J971">
        <f>(P971+AT971*D971)</f>
        <v>38.350086874604962</v>
      </c>
      <c r="K971" s="1">
        <v>5.7100000381469727</v>
      </c>
      <c r="L971">
        <f>(K971*AI971+AJ971)</f>
        <v>2</v>
      </c>
      <c r="M971" s="1">
        <v>0.5</v>
      </c>
      <c r="N971">
        <f>L971*(M971+1)*(M971+1)/(M971*M971+1)</f>
        <v>3.6</v>
      </c>
      <c r="O971" s="1">
        <v>40.369407653808594</v>
      </c>
      <c r="P971" s="1">
        <v>38.151405334472656</v>
      </c>
      <c r="Q971" s="1">
        <v>41.113056182861328</v>
      </c>
      <c r="R971" s="1">
        <v>410.18121337890625</v>
      </c>
      <c r="S971" s="1">
        <v>413.2886962890625</v>
      </c>
      <c r="T971" s="1">
        <v>32.632099151611328</v>
      </c>
      <c r="U971" s="1">
        <v>32.739459991455078</v>
      </c>
      <c r="V971" s="1">
        <v>43.749027252197266</v>
      </c>
      <c r="W971" s="1">
        <v>43.891437530517578</v>
      </c>
      <c r="X971" s="1">
        <v>600.4215087890625</v>
      </c>
      <c r="Y971" s="1">
        <v>4.5675922185182571E-2</v>
      </c>
      <c r="Z971" s="1">
        <v>4.8079915344715118E-2</v>
      </c>
      <c r="AA971" s="1">
        <v>101.36427307128906</v>
      </c>
      <c r="AB971" s="1">
        <v>0.23378367722034454</v>
      </c>
      <c r="AC971" s="1">
        <v>-0.5588996410369873</v>
      </c>
      <c r="AD971" s="1">
        <v>1.9584381952881813E-2</v>
      </c>
      <c r="AE971" s="1">
        <v>8.3887092769145966E-3</v>
      </c>
      <c r="AF971" s="1">
        <v>2.1440524607896805E-2</v>
      </c>
      <c r="AG971" s="1">
        <v>8.8298600167036057E-3</v>
      </c>
      <c r="AH971" s="1">
        <v>1</v>
      </c>
      <c r="AI971" s="1">
        <v>0</v>
      </c>
      <c r="AJ971" s="1">
        <v>2</v>
      </c>
      <c r="AK971" s="1">
        <v>0</v>
      </c>
      <c r="AL971" s="1">
        <v>1</v>
      </c>
      <c r="AM971" s="1">
        <v>0.18999999761581421</v>
      </c>
      <c r="AN971" s="1">
        <v>111115</v>
      </c>
      <c r="AO971">
        <f>X971*0.000001/(K971*0.0001)</f>
        <v>1.0515262780697163</v>
      </c>
      <c r="AP971">
        <f>(U971-T971)/(1000-U971)*AO971</f>
        <v>1.1671389420097716E-4</v>
      </c>
      <c r="AQ971">
        <f>(P971+273.15)</f>
        <v>311.30140533447263</v>
      </c>
      <c r="AR971">
        <f>(O971+273.15)</f>
        <v>313.51940765380857</v>
      </c>
      <c r="AS971">
        <f>(Y971*AK971+Z971*AL971)*AM971</f>
        <v>9.1351838008644215E-3</v>
      </c>
      <c r="AT971">
        <f>((AS971+0.00000010773*(AR971^4-AQ971^4))-AP971*44100)/(L971*0.92*2*29.3+0.00000043092*AQ971^3)</f>
        <v>0.19868154013230624</v>
      </c>
      <c r="AU971">
        <f>0.61365*EXP(17.502*J971/(240.97+J971))</f>
        <v>6.784624159209856</v>
      </c>
      <c r="AV971">
        <f>AU971*1000/AA971</f>
        <v>66.933091449669433</v>
      </c>
      <c r="AW971">
        <f>(AV971-U971)</f>
        <v>34.193631458214355</v>
      </c>
      <c r="AX971">
        <f>IF(D971,P971,(O971+P971)/2)</f>
        <v>38.151405334472656</v>
      </c>
      <c r="AY971">
        <f>0.61365*EXP(17.502*AX971/(240.97+AX971))</f>
        <v>6.7120959542076424</v>
      </c>
      <c r="AZ971">
        <f>IF(AW971&lt;&gt;0,(1000-(AV971+U971)/2)/AW971*AP971,0)</f>
        <v>3.2432152906799786E-3</v>
      </c>
      <c r="BA971">
        <f>U971*AA971/1000</f>
        <v>3.3186115627803958</v>
      </c>
      <c r="BB971">
        <f>(AY971-BA971)</f>
        <v>3.3934843914272466</v>
      </c>
      <c r="BC971">
        <f>1/(1.6/F971+1.37/N971)</f>
        <v>2.0272720952804186E-3</v>
      </c>
      <c r="BD971">
        <f>G971*AA971*0.001</f>
        <v>200.70229796090285</v>
      </c>
      <c r="BE971">
        <f>G971/S971</f>
        <v>4.7908647174903756</v>
      </c>
      <c r="BF971">
        <f>(1-AP971*AA971/AU971/F971)*100</f>
        <v>46.28266392208765</v>
      </c>
      <c r="BG971">
        <f>(S971-E971/(N971/1.35))</f>
        <v>414.53213496600813</v>
      </c>
      <c r="BH971">
        <f>E971*BF971/100/BG971</f>
        <v>-3.702143503544086E-3</v>
      </c>
    </row>
    <row r="972" spans="1:60" x14ac:dyDescent="0.25">
      <c r="A972" s="1">
        <v>344</v>
      </c>
      <c r="B972" s="1" t="s">
        <v>1034</v>
      </c>
      <c r="C972" s="1">
        <v>33460.999999552965</v>
      </c>
      <c r="D972" s="1">
        <v>1</v>
      </c>
      <c r="E972">
        <f>(R972-S972*(1000-T972)/(1000-U972))*AO972</f>
        <v>-3.6116714194112558</v>
      </c>
      <c r="F972">
        <f>IF(AZ972&lt;&gt;0,1/(1/AZ972-1/N972),0)</f>
        <v>3.3786342663525678E-3</v>
      </c>
      <c r="G972">
        <f>((BC972-AP972/2)*S972-E972)/(BC972+AP972/2)</f>
        <v>2054.0302391520659</v>
      </c>
      <c r="H972">
        <f>AP972*1000</f>
        <v>0.12135842168580253</v>
      </c>
      <c r="I972">
        <f>(AU972-BA972)</f>
        <v>3.4627874290354148</v>
      </c>
      <c r="J972">
        <f>(P972+AT972*D972)</f>
        <v>38.340917730205902</v>
      </c>
      <c r="K972" s="1">
        <v>5.7100000381469727</v>
      </c>
      <c r="L972">
        <f>(K972*AI972+AJ972)</f>
        <v>2</v>
      </c>
      <c r="M972" s="1">
        <v>0.5</v>
      </c>
      <c r="N972">
        <f>L972*(M972+1)*(M972+1)/(M972*M972+1)</f>
        <v>3.6</v>
      </c>
      <c r="O972" s="1">
        <v>40.366622924804688</v>
      </c>
      <c r="P972" s="1">
        <v>38.143337249755859</v>
      </c>
      <c r="Q972" s="1">
        <v>41.090236663818359</v>
      </c>
      <c r="R972" s="1">
        <v>409.86624145507813</v>
      </c>
      <c r="S972" s="1">
        <v>413.25335693359375</v>
      </c>
      <c r="T972" s="1">
        <v>32.626583099365234</v>
      </c>
      <c r="U972" s="1">
        <v>32.73822021484375</v>
      </c>
      <c r="V972" s="1">
        <v>43.745761871337891</v>
      </c>
      <c r="W972" s="1">
        <v>43.894115447998047</v>
      </c>
      <c r="X972" s="1">
        <v>600.40106201171875</v>
      </c>
      <c r="Y972" s="1">
        <v>6.4123250544071198E-2</v>
      </c>
      <c r="Z972" s="1">
        <v>6.7498154938220978E-2</v>
      </c>
      <c r="AA972" s="1">
        <v>101.36392974853516</v>
      </c>
      <c r="AB972" s="1">
        <v>0.23378367722034454</v>
      </c>
      <c r="AC972" s="1">
        <v>-0.5588996410369873</v>
      </c>
      <c r="AD972" s="1">
        <v>1.9584381952881813E-2</v>
      </c>
      <c r="AE972" s="1">
        <v>8.3887092769145966E-3</v>
      </c>
      <c r="AF972" s="1">
        <v>2.1440524607896805E-2</v>
      </c>
      <c r="AG972" s="1">
        <v>8.8298600167036057E-3</v>
      </c>
      <c r="AH972" s="1">
        <v>1</v>
      </c>
      <c r="AI972" s="1">
        <v>0</v>
      </c>
      <c r="AJ972" s="1">
        <v>2</v>
      </c>
      <c r="AK972" s="1">
        <v>0</v>
      </c>
      <c r="AL972" s="1">
        <v>1</v>
      </c>
      <c r="AM972" s="1">
        <v>0.18999999761581421</v>
      </c>
      <c r="AN972" s="1">
        <v>111115</v>
      </c>
      <c r="AO972">
        <f>X972*0.000001/(K972*0.0001)</f>
        <v>1.0514904693530664</v>
      </c>
      <c r="AP972">
        <f>(U972-T972)/(1000-U972)*AO972</f>
        <v>1.2135842168580254E-4</v>
      </c>
      <c r="AQ972">
        <f>(P972+273.15)</f>
        <v>311.29333724975584</v>
      </c>
      <c r="AR972">
        <f>(O972+273.15)</f>
        <v>313.51662292480466</v>
      </c>
      <c r="AS972">
        <f>(Y972*AK972+Z972*AL972)*AM972</f>
        <v>1.2824649277333844E-2</v>
      </c>
      <c r="AT972">
        <f>((AS972+0.00000010773*(AR972^4-AQ972^4))-AP972*44100)/(L972*0.92*2*29.3+0.00000043092*AQ972^3)</f>
        <v>0.19758048045004353</v>
      </c>
      <c r="AU972">
        <f>0.61365*EXP(17.502*J972/(240.97+J972))</f>
        <v>6.7812620829849104</v>
      </c>
      <c r="AV972">
        <f>AU972*1000/AA972</f>
        <v>66.900149785115332</v>
      </c>
      <c r="AW972">
        <f>(AV972-U972)</f>
        <v>34.161929570271582</v>
      </c>
      <c r="AX972">
        <f>IF(D972,P972,(O972+P972)/2)</f>
        <v>38.143337249755859</v>
      </c>
      <c r="AY972">
        <f>0.61365*EXP(17.502*AX972/(240.97+AX972))</f>
        <v>6.7091649888047717</v>
      </c>
      <c r="AZ972">
        <f>IF(AW972&lt;&gt;0,(1000-(AV972+U972)/2)/AW972*AP972,0)</f>
        <v>3.3754663590454589E-3</v>
      </c>
      <c r="BA972">
        <f>U972*AA972/1000</f>
        <v>3.3184746539494956</v>
      </c>
      <c r="BB972">
        <f>(AY972-BA972)</f>
        <v>3.3906903348552762</v>
      </c>
      <c r="BC972">
        <f>1/(1.6/F972+1.37/N972)</f>
        <v>2.1099508625415757E-3</v>
      </c>
      <c r="BD972">
        <f>G972*AA972*0.001</f>
        <v>208.20457686277686</v>
      </c>
      <c r="BE972">
        <f>G972/S972</f>
        <v>4.9703897250667239</v>
      </c>
      <c r="BF972">
        <f>(1-AP972*AA972/AU972/F972)*100</f>
        <v>46.308980922915467</v>
      </c>
      <c r="BG972">
        <f>(S972-E972/(N972/1.35))</f>
        <v>414.607733715873</v>
      </c>
      <c r="BH972">
        <f>E972*BF972/100/BG972</f>
        <v>-4.0340015214470589E-3</v>
      </c>
    </row>
    <row r="973" spans="1:60" x14ac:dyDescent="0.25">
      <c r="A973" s="1">
        <v>345</v>
      </c>
      <c r="B973" s="1" t="s">
        <v>1035</v>
      </c>
      <c r="C973" s="1">
        <v>33465.999999441206</v>
      </c>
      <c r="D973" s="1">
        <v>1</v>
      </c>
      <c r="E973">
        <f>(R973-S973*(1000-T973)/(1000-U973))*AO973</f>
        <v>-3.5990486698816375</v>
      </c>
      <c r="F973">
        <f>IF(AZ973&lt;&gt;0,1/(1/AZ973-1/N973),0)</f>
        <v>3.4334443108495604E-3</v>
      </c>
      <c r="G973">
        <f>((BC973-AP973/2)*S973-E973)/(BC973+AP973/2)</f>
        <v>2021.7968855927447</v>
      </c>
      <c r="H973">
        <f>AP973*1000</f>
        <v>0.12317171741820936</v>
      </c>
      <c r="I973">
        <f>(AU973-BA973)</f>
        <v>3.4585635011560214</v>
      </c>
      <c r="J973">
        <f>(P973+AT973*D973)</f>
        <v>38.328147519603341</v>
      </c>
      <c r="K973" s="1">
        <v>5.7100000381469727</v>
      </c>
      <c r="L973">
        <f>(K973*AI973+AJ973)</f>
        <v>2</v>
      </c>
      <c r="M973" s="1">
        <v>0.5</v>
      </c>
      <c r="N973">
        <f>L973*(M973+1)*(M973+1)/(M973*M973+1)</f>
        <v>3.6</v>
      </c>
      <c r="O973" s="1">
        <v>40.359832763671875</v>
      </c>
      <c r="P973" s="1">
        <v>38.130565643310547</v>
      </c>
      <c r="Q973" s="1">
        <v>41.080753326416016</v>
      </c>
      <c r="R973" s="1">
        <v>409.82009887695313</v>
      </c>
      <c r="S973" s="1">
        <v>413.1944580078125</v>
      </c>
      <c r="T973" s="1">
        <v>32.620452880859375</v>
      </c>
      <c r="U973" s="1">
        <v>32.733757019042969</v>
      </c>
      <c r="V973" s="1">
        <v>43.751174926757813</v>
      </c>
      <c r="W973" s="1">
        <v>43.902389526367188</v>
      </c>
      <c r="X973" s="1">
        <v>600.40924072265625</v>
      </c>
      <c r="Y973" s="1">
        <v>8.4017083048820496E-2</v>
      </c>
      <c r="Z973" s="1">
        <v>8.8439039885997772E-2</v>
      </c>
      <c r="AA973" s="1">
        <v>101.36381530761719</v>
      </c>
      <c r="AB973" s="1">
        <v>0.23378367722034454</v>
      </c>
      <c r="AC973" s="1">
        <v>-0.5588996410369873</v>
      </c>
      <c r="AD973" s="1">
        <v>1.9584381952881813E-2</v>
      </c>
      <c r="AE973" s="1">
        <v>8.3887092769145966E-3</v>
      </c>
      <c r="AF973" s="1">
        <v>2.1440524607896805E-2</v>
      </c>
      <c r="AG973" s="1">
        <v>8.8298600167036057E-3</v>
      </c>
      <c r="AH973" s="1">
        <v>1</v>
      </c>
      <c r="AI973" s="1">
        <v>0</v>
      </c>
      <c r="AJ973" s="1">
        <v>2</v>
      </c>
      <c r="AK973" s="1">
        <v>0</v>
      </c>
      <c r="AL973" s="1">
        <v>1</v>
      </c>
      <c r="AM973" s="1">
        <v>0.18999999761581421</v>
      </c>
      <c r="AN973" s="1">
        <v>111115</v>
      </c>
      <c r="AO973">
        <f>X973*0.000001/(K973*0.0001)</f>
        <v>1.0515047928397263</v>
      </c>
      <c r="AP973">
        <f>(U973-T973)/(1000-U973)*AO973</f>
        <v>1.2317171741820936E-4</v>
      </c>
      <c r="AQ973">
        <f>(P973+273.15)</f>
        <v>311.28056564331052</v>
      </c>
      <c r="AR973">
        <f>(O973+273.15)</f>
        <v>313.50983276367185</v>
      </c>
      <c r="AS973">
        <f>(Y973*AK973+Z973*AL973)*AM973</f>
        <v>1.6803417367484474E-2</v>
      </c>
      <c r="AT973">
        <f>((AS973+0.00000010773*(AR973^4-AQ973^4))-AP973*44100)/(L973*0.92*2*29.3+0.00000043092*AQ973^3)</f>
        <v>0.19758187629279361</v>
      </c>
      <c r="AU973">
        <f>0.61365*EXP(17.502*J973/(240.97+J973))</f>
        <v>6.7765820019587109</v>
      </c>
      <c r="AV973">
        <f>AU973*1000/AA973</f>
        <v>66.854054194716866</v>
      </c>
      <c r="AW973">
        <f>(AV973-U973)</f>
        <v>34.120297175673898</v>
      </c>
      <c r="AX973">
        <f>IF(D973,P973,(O973+P973)/2)</f>
        <v>38.130565643310547</v>
      </c>
      <c r="AY973">
        <f>0.61365*EXP(17.502*AX973/(240.97+AX973))</f>
        <v>6.704527603145932</v>
      </c>
      <c r="AZ973">
        <f>IF(AW973&lt;&gt;0,(1000-(AV973+U973)/2)/AW973*AP973,0)</f>
        <v>3.4301728365687418E-3</v>
      </c>
      <c r="BA973">
        <f>U973*AA973/1000</f>
        <v>3.3180185008026895</v>
      </c>
      <c r="BB973">
        <f>(AY973-BA973)</f>
        <v>3.3865091023432425</v>
      </c>
      <c r="BC973">
        <f>1/(1.6/F973+1.37/N973)</f>
        <v>2.1441517045420804E-3</v>
      </c>
      <c r="BD973">
        <f>G973*AA973*0.001</f>
        <v>204.9370461007386</v>
      </c>
      <c r="BE973">
        <f>G973/S973</f>
        <v>4.8930881003116395</v>
      </c>
      <c r="BF973">
        <f>(1-AP973*AA973/AU973/F973)*100</f>
        <v>46.339682231054255</v>
      </c>
      <c r="BG973">
        <f>(S973-E973/(N973/1.35))</f>
        <v>414.54410125901813</v>
      </c>
      <c r="BH973">
        <f>E973*BF973/100/BG973</f>
        <v>-4.0231852579710398E-3</v>
      </c>
    </row>
    <row r="974" spans="1:60" x14ac:dyDescent="0.25">
      <c r="A974" s="1" t="s">
        <v>9</v>
      </c>
      <c r="B974" s="1" t="s">
        <v>1036</v>
      </c>
    </row>
    <row r="975" spans="1:60" x14ac:dyDescent="0.25">
      <c r="A975" s="1" t="s">
        <v>9</v>
      </c>
      <c r="B975" s="1" t="s">
        <v>1037</v>
      </c>
    </row>
    <row r="976" spans="1:60" x14ac:dyDescent="0.25">
      <c r="A976" s="1" t="s">
        <v>9</v>
      </c>
      <c r="B976" s="1" t="s">
        <v>1038</v>
      </c>
    </row>
    <row r="977" spans="1:60" x14ac:dyDescent="0.25">
      <c r="A977" s="1" t="s">
        <v>9</v>
      </c>
      <c r="B977" s="1" t="s">
        <v>1039</v>
      </c>
    </row>
    <row r="978" spans="1:60" x14ac:dyDescent="0.25">
      <c r="A978" s="1" t="s">
        <v>9</v>
      </c>
      <c r="B978" s="1" t="s">
        <v>1040</v>
      </c>
    </row>
    <row r="979" spans="1:60" x14ac:dyDescent="0.25">
      <c r="A979" s="1" t="s">
        <v>9</v>
      </c>
      <c r="B979" s="1" t="s">
        <v>1041</v>
      </c>
    </row>
    <row r="980" spans="1:60" x14ac:dyDescent="0.25">
      <c r="A980" s="1" t="s">
        <v>9</v>
      </c>
      <c r="B980" s="1" t="s">
        <v>1042</v>
      </c>
    </row>
    <row r="981" spans="1:60" x14ac:dyDescent="0.25">
      <c r="A981" s="1" t="s">
        <v>9</v>
      </c>
      <c r="B981" s="1" t="s">
        <v>1043</v>
      </c>
    </row>
    <row r="982" spans="1:60" x14ac:dyDescent="0.25">
      <c r="A982" s="1" t="s">
        <v>9</v>
      </c>
      <c r="B982" s="1" t="s">
        <v>1044</v>
      </c>
    </row>
    <row r="983" spans="1:60" x14ac:dyDescent="0.25">
      <c r="A983" s="1">
        <v>346</v>
      </c>
      <c r="B983" s="1" t="s">
        <v>1045</v>
      </c>
      <c r="C983" s="1">
        <v>33729.499999899417</v>
      </c>
      <c r="D983" s="1">
        <v>1</v>
      </c>
      <c r="E983">
        <f t="shared" ref="E983:E988" si="336">(R983-S983*(1000-T983)/(1000-U983))*AO983</f>
        <v>-4.1743670825419397</v>
      </c>
      <c r="F983">
        <f t="shared" ref="F983:F988" si="337">IF(AZ983&lt;&gt;0,1/(1/AZ983-1/N983),0)</f>
        <v>4.3574881389384281E-3</v>
      </c>
      <c r="G983">
        <f t="shared" ref="G983:G988" si="338">((BC983-AP983/2)*S983-E983)/(BC983+AP983/2)</f>
        <v>1882.600283057616</v>
      </c>
      <c r="H983">
        <f t="shared" ref="H983:H988" si="339">AP983*1000</f>
        <v>0.16269727360273625</v>
      </c>
      <c r="I983">
        <f t="shared" ref="I983:I988" si="340">(AU983-BA983)</f>
        <v>3.5991230710407991</v>
      </c>
      <c r="J983">
        <f t="shared" ref="J983:J988" si="341">(P983+AT983*D983)</f>
        <v>38.678547644540352</v>
      </c>
      <c r="K983" s="1">
        <v>10.329999923706055</v>
      </c>
      <c r="L983">
        <f t="shared" ref="L983:L988" si="342">(K983*AI983+AJ983)</f>
        <v>2</v>
      </c>
      <c r="M983" s="1">
        <v>0.5</v>
      </c>
      <c r="N983">
        <f t="shared" ref="N983:N988" si="343">L983*(M983+1)*(M983+1)/(M983*M983+1)</f>
        <v>3.6</v>
      </c>
      <c r="O983" s="1">
        <v>40.404937744140625</v>
      </c>
      <c r="P983" s="1">
        <v>38.534004211425781</v>
      </c>
      <c r="Q983" s="1">
        <v>41.090465545654297</v>
      </c>
      <c r="R983" s="1">
        <v>409.94577026367188</v>
      </c>
      <c r="S983" s="1">
        <v>417.01123046875</v>
      </c>
      <c r="T983" s="1">
        <v>32.346576690673828</v>
      </c>
      <c r="U983" s="1">
        <v>32.617374420166016</v>
      </c>
      <c r="V983" s="1">
        <v>43.291042327880859</v>
      </c>
      <c r="W983" s="1">
        <v>43.651473999023438</v>
      </c>
      <c r="X983" s="1">
        <v>600.39056396484375</v>
      </c>
      <c r="Y983" s="1">
        <v>6.8867973983287811E-2</v>
      </c>
      <c r="Z983" s="1">
        <v>7.2492599487304688E-2</v>
      </c>
      <c r="AA983" s="1">
        <v>101.38450622558594</v>
      </c>
      <c r="AB983" s="1">
        <v>0.39647746086120605</v>
      </c>
      <c r="AC983" s="1">
        <v>-0.54359394311904907</v>
      </c>
      <c r="AD983" s="1">
        <v>1.1320226825773716E-2</v>
      </c>
      <c r="AE983" s="1">
        <v>4.6446593478322029E-3</v>
      </c>
      <c r="AF983" s="1">
        <v>1.3366986066102982E-2</v>
      </c>
      <c r="AG983" s="1">
        <v>5.9262043796479702E-3</v>
      </c>
      <c r="AH983" s="1">
        <v>0.3333333432674408</v>
      </c>
      <c r="AI983" s="1">
        <v>0</v>
      </c>
      <c r="AJ983" s="1">
        <v>2</v>
      </c>
      <c r="AK983" s="1">
        <v>0</v>
      </c>
      <c r="AL983" s="1">
        <v>1</v>
      </c>
      <c r="AM983" s="1">
        <v>0.18999999761581421</v>
      </c>
      <c r="AN983" s="1">
        <v>111115</v>
      </c>
      <c r="AO983">
        <f t="shared" ref="AO983:AO988" si="344">X983*0.000001/(K983*0.0001)</f>
        <v>0.58121061800496487</v>
      </c>
      <c r="AP983">
        <f t="shared" ref="AP983:AP988" si="345">(U983-T983)/(1000-U983)*AO983</f>
        <v>1.6269727360273626E-4</v>
      </c>
      <c r="AQ983">
        <f t="shared" ref="AQ983:AQ988" si="346">(P983+273.15)</f>
        <v>311.68400421142576</v>
      </c>
      <c r="AR983">
        <f t="shared" ref="AR983:AR988" si="347">(O983+273.15)</f>
        <v>313.5549377441406</v>
      </c>
      <c r="AS983">
        <f t="shared" ref="AS983:AS988" si="348">(Y983*AK983+Z983*AL983)*AM983</f>
        <v>1.3773593729752065E-2</v>
      </c>
      <c r="AT983">
        <f t="shared" ref="AT983:AT988" si="349">((AS983+0.00000010773*(AR983^4-AQ983^4))-AP983*44100)/(L983*0.92*2*29.3+0.00000043092*AQ983^3)</f>
        <v>0.14454343311456808</v>
      </c>
      <c r="AU983">
        <f t="shared" ref="AU983:AU988" si="350">0.61365*EXP(17.502*J983/(240.97+J983))</f>
        <v>6.9060194710043881</v>
      </c>
      <c r="AV983">
        <f t="shared" ref="AV983:AV988" si="351">AU983*1000/AA983</f>
        <v>68.117109093948997</v>
      </c>
      <c r="AW983">
        <f t="shared" ref="AW983:AW988" si="352">(AV983-U983)</f>
        <v>35.499734673782982</v>
      </c>
      <c r="AX983">
        <f t="shared" ref="AX983:AX988" si="353">IF(D983,P983,(O983+P983)/2)</f>
        <v>38.534004211425781</v>
      </c>
      <c r="AY983">
        <f t="shared" ref="AY983:AY988" si="354">0.61365*EXP(17.502*AX983/(240.97+AX983))</f>
        <v>6.8523677384048094</v>
      </c>
      <c r="AZ983">
        <f t="shared" ref="AZ983:AZ988" si="355">IF(AW983&lt;&gt;0,(1000-(AV983+U983)/2)/AW983*AP983,0)</f>
        <v>4.3522201534671005E-3</v>
      </c>
      <c r="BA983">
        <f t="shared" ref="BA983:BA988" si="356">U983*AA983/1000</f>
        <v>3.306896399963589</v>
      </c>
      <c r="BB983">
        <f t="shared" ref="BB983:BB988" si="357">(AY983-BA983)</f>
        <v>3.5454713384412204</v>
      </c>
      <c r="BC983">
        <f t="shared" ref="BC983:BC988" si="358">1/(1.6/F983+1.37/N983)</f>
        <v>2.7206104014631813E-3</v>
      </c>
      <c r="BD983">
        <f t="shared" ref="BD983:BD988" si="359">G983*AA983*0.001</f>
        <v>190.86650011794472</v>
      </c>
      <c r="BE983">
        <f t="shared" ref="BE983:BE988" si="360">G983/S983</f>
        <v>4.5145073933415194</v>
      </c>
      <c r="BF983">
        <f t="shared" ref="BF983:BF988" si="361">(1-AP983*AA983/AU983/F983)*100</f>
        <v>45.186459656902066</v>
      </c>
      <c r="BG983">
        <f t="shared" ref="BG983:BG988" si="362">(S983-E983/(N983/1.35))</f>
        <v>418.5766181247032</v>
      </c>
      <c r="BH983">
        <f t="shared" ref="BH983:BH988" si="363">E983*BF983/100/BG983</f>
        <v>-4.5063403353358313E-3</v>
      </c>
    </row>
    <row r="984" spans="1:60" x14ac:dyDescent="0.25">
      <c r="A984" s="1">
        <v>347</v>
      </c>
      <c r="B984" s="1" t="s">
        <v>1046</v>
      </c>
      <c r="C984" s="1">
        <v>33734.499999787658</v>
      </c>
      <c r="D984" s="1">
        <v>1</v>
      </c>
      <c r="E984">
        <f t="shared" si="336"/>
        <v>-4.2070565279512655</v>
      </c>
      <c r="F984">
        <f t="shared" si="337"/>
        <v>4.5081451578167162E-3</v>
      </c>
      <c r="G984">
        <f t="shared" si="338"/>
        <v>1844.0931862673453</v>
      </c>
      <c r="H984">
        <f t="shared" si="339"/>
        <v>0.16837949895434307</v>
      </c>
      <c r="I984">
        <f t="shared" si="340"/>
        <v>3.6004829018840252</v>
      </c>
      <c r="J984">
        <f t="shared" si="341"/>
        <v>38.682471078143962</v>
      </c>
      <c r="K984" s="1">
        <v>10.329999923706055</v>
      </c>
      <c r="L984">
        <f t="shared" si="342"/>
        <v>2</v>
      </c>
      <c r="M984" s="1">
        <v>0.5</v>
      </c>
      <c r="N984">
        <f t="shared" si="343"/>
        <v>3.6</v>
      </c>
      <c r="O984" s="1">
        <v>40.40582275390625</v>
      </c>
      <c r="P984" s="1">
        <v>38.540557861328125</v>
      </c>
      <c r="Q984" s="1">
        <v>41.109676361083984</v>
      </c>
      <c r="R984" s="1">
        <v>409.86846923828125</v>
      </c>
      <c r="S984" s="1">
        <v>416.986083984375</v>
      </c>
      <c r="T984" s="1">
        <v>32.337966918945313</v>
      </c>
      <c r="U984" s="1">
        <v>32.618221282958984</v>
      </c>
      <c r="V984" s="1">
        <v>43.278961181640625</v>
      </c>
      <c r="W984" s="1">
        <v>43.652206420898438</v>
      </c>
      <c r="X984" s="1">
        <v>600.3922119140625</v>
      </c>
      <c r="Y984" s="1">
        <v>0.10157277435064316</v>
      </c>
      <c r="Z984" s="1">
        <v>0.10691871494054794</v>
      </c>
      <c r="AA984" s="1">
        <v>101.38498687744141</v>
      </c>
      <c r="AB984" s="1">
        <v>0.39647746086120605</v>
      </c>
      <c r="AC984" s="1">
        <v>-0.54359394311904907</v>
      </c>
      <c r="AD984" s="1">
        <v>1.1320226825773716E-2</v>
      </c>
      <c r="AE984" s="1">
        <v>4.6446593478322029E-3</v>
      </c>
      <c r="AF984" s="1">
        <v>1.3366986066102982E-2</v>
      </c>
      <c r="AG984" s="1">
        <v>5.9262043796479702E-3</v>
      </c>
      <c r="AH984" s="1">
        <v>1</v>
      </c>
      <c r="AI984" s="1">
        <v>0</v>
      </c>
      <c r="AJ984" s="1">
        <v>2</v>
      </c>
      <c r="AK984" s="1">
        <v>0</v>
      </c>
      <c r="AL984" s="1">
        <v>1</v>
      </c>
      <c r="AM984" s="1">
        <v>0.18999999761581421</v>
      </c>
      <c r="AN984" s="1">
        <v>111115</v>
      </c>
      <c r="AO984">
        <f t="shared" si="344"/>
        <v>0.58121221330915751</v>
      </c>
      <c r="AP984">
        <f t="shared" si="345"/>
        <v>1.6837949895434306E-4</v>
      </c>
      <c r="AQ984">
        <f t="shared" si="346"/>
        <v>311.6905578613281</v>
      </c>
      <c r="AR984">
        <f t="shared" si="347"/>
        <v>313.55582275390623</v>
      </c>
      <c r="AS984">
        <f t="shared" si="348"/>
        <v>2.0314555583790028E-2</v>
      </c>
      <c r="AT984">
        <f t="shared" si="349"/>
        <v>0.14191321681583385</v>
      </c>
      <c r="AU984">
        <f t="shared" si="350"/>
        <v>6.9074808386223019</v>
      </c>
      <c r="AV984">
        <f t="shared" si="351"/>
        <v>68.131200203954918</v>
      </c>
      <c r="AW984">
        <f t="shared" si="352"/>
        <v>35.512978920995934</v>
      </c>
      <c r="AX984">
        <f t="shared" si="353"/>
        <v>38.540557861328125</v>
      </c>
      <c r="AY984">
        <f t="shared" si="354"/>
        <v>6.8547924781571812</v>
      </c>
      <c r="AZ984">
        <f t="shared" si="355"/>
        <v>4.5025068371511772E-3</v>
      </c>
      <c r="BA984">
        <f t="shared" si="356"/>
        <v>3.3069979367382767</v>
      </c>
      <c r="BB984">
        <f t="shared" si="357"/>
        <v>3.5477945414189045</v>
      </c>
      <c r="BC984">
        <f t="shared" si="358"/>
        <v>2.8145727985062659E-3</v>
      </c>
      <c r="BD984">
        <f t="shared" si="359"/>
        <v>186.96336349049392</v>
      </c>
      <c r="BE984">
        <f t="shared" si="360"/>
        <v>4.422433402685078</v>
      </c>
      <c r="BF984">
        <f t="shared" si="361"/>
        <v>45.17921099104494</v>
      </c>
      <c r="BG984">
        <f t="shared" si="362"/>
        <v>418.56373018235672</v>
      </c>
      <c r="BH984">
        <f t="shared" si="363"/>
        <v>-4.5410407262175883E-3</v>
      </c>
    </row>
    <row r="985" spans="1:60" x14ac:dyDescent="0.25">
      <c r="A985" s="1">
        <v>348</v>
      </c>
      <c r="B985" s="1" t="s">
        <v>1047</v>
      </c>
      <c r="C985" s="1">
        <v>33739.4999996759</v>
      </c>
      <c r="D985" s="1">
        <v>1</v>
      </c>
      <c r="E985">
        <f t="shared" si="336"/>
        <v>-4.2199402108272839</v>
      </c>
      <c r="F985">
        <f t="shared" si="337"/>
        <v>4.64008864761703E-3</v>
      </c>
      <c r="G985">
        <f t="shared" si="338"/>
        <v>1807.2224469174926</v>
      </c>
      <c r="H985">
        <f t="shared" si="339"/>
        <v>0.17318021122428054</v>
      </c>
      <c r="I985">
        <f t="shared" si="340"/>
        <v>3.5980104381237918</v>
      </c>
      <c r="J985">
        <f t="shared" si="341"/>
        <v>38.676032511034656</v>
      </c>
      <c r="K985" s="1">
        <v>10.329999923706055</v>
      </c>
      <c r="L985">
        <f t="shared" si="342"/>
        <v>2</v>
      </c>
      <c r="M985" s="1">
        <v>0.5</v>
      </c>
      <c r="N985">
        <f t="shared" si="343"/>
        <v>3.6</v>
      </c>
      <c r="O985" s="1">
        <v>40.408561706542969</v>
      </c>
      <c r="P985" s="1">
        <v>38.534954071044922</v>
      </c>
      <c r="Q985" s="1">
        <v>41.110931396484375</v>
      </c>
      <c r="R985" s="1">
        <v>409.83966064453125</v>
      </c>
      <c r="S985" s="1">
        <v>416.97613525390625</v>
      </c>
      <c r="T985" s="1">
        <v>32.330715179443359</v>
      </c>
      <c r="U985" s="1">
        <v>32.618965148925781</v>
      </c>
      <c r="V985" s="1">
        <v>43.263889312744141</v>
      </c>
      <c r="W985" s="1">
        <v>43.646961212158203</v>
      </c>
      <c r="X985" s="1">
        <v>600.38092041015625</v>
      </c>
      <c r="Y985" s="1">
        <v>0.1075945720076561</v>
      </c>
      <c r="Z985" s="1">
        <v>0.11325744539499283</v>
      </c>
      <c r="AA985" s="1">
        <v>101.38495635986328</v>
      </c>
      <c r="AB985" s="1">
        <v>0.39647746086120605</v>
      </c>
      <c r="AC985" s="1">
        <v>-0.54359394311904907</v>
      </c>
      <c r="AD985" s="1">
        <v>1.1320226825773716E-2</v>
      </c>
      <c r="AE985" s="1">
        <v>4.6446593478322029E-3</v>
      </c>
      <c r="AF985" s="1">
        <v>1.3366986066102982E-2</v>
      </c>
      <c r="AG985" s="1">
        <v>5.9262043796479702E-3</v>
      </c>
      <c r="AH985" s="1">
        <v>1</v>
      </c>
      <c r="AI985" s="1">
        <v>0</v>
      </c>
      <c r="AJ985" s="1">
        <v>2</v>
      </c>
      <c r="AK985" s="1">
        <v>0</v>
      </c>
      <c r="AL985" s="1">
        <v>1</v>
      </c>
      <c r="AM985" s="1">
        <v>0.18999999761581421</v>
      </c>
      <c r="AN985" s="1">
        <v>111115</v>
      </c>
      <c r="AO985">
        <f t="shared" si="344"/>
        <v>0.58120128252117143</v>
      </c>
      <c r="AP985">
        <f t="shared" si="345"/>
        <v>1.7318021122428054E-4</v>
      </c>
      <c r="AQ985">
        <f t="shared" si="346"/>
        <v>311.6849540710449</v>
      </c>
      <c r="AR985">
        <f t="shared" si="347"/>
        <v>313.55856170654295</v>
      </c>
      <c r="AS985">
        <f t="shared" si="348"/>
        <v>2.1518914355021845E-2</v>
      </c>
      <c r="AT985">
        <f t="shared" si="349"/>
        <v>0.14107843998973238</v>
      </c>
      <c r="AU985">
        <f t="shared" si="350"/>
        <v>6.9050827962515333</v>
      </c>
      <c r="AV985">
        <f t="shared" si="351"/>
        <v>68.107567869754959</v>
      </c>
      <c r="AW985">
        <f t="shared" si="352"/>
        <v>35.488602720829178</v>
      </c>
      <c r="AX985">
        <f t="shared" si="353"/>
        <v>38.534954071044922</v>
      </c>
      <c r="AY985">
        <f t="shared" si="354"/>
        <v>6.8527191243083561</v>
      </c>
      <c r="AZ985">
        <f t="shared" si="355"/>
        <v>4.6341156733038522E-3</v>
      </c>
      <c r="BA985">
        <f t="shared" si="356"/>
        <v>3.3070723581277415</v>
      </c>
      <c r="BB985">
        <f t="shared" si="357"/>
        <v>3.5456467661806146</v>
      </c>
      <c r="BC985">
        <f t="shared" si="358"/>
        <v>2.8968583386317463E-3</v>
      </c>
      <c r="BD985">
        <f t="shared" si="359"/>
        <v>183.22516891329533</v>
      </c>
      <c r="BE985">
        <f t="shared" si="360"/>
        <v>4.3341148188661531</v>
      </c>
      <c r="BF985">
        <f t="shared" si="361"/>
        <v>45.200497536294058</v>
      </c>
      <c r="BG985">
        <f t="shared" si="362"/>
        <v>418.5586128329665</v>
      </c>
      <c r="BH985">
        <f t="shared" si="363"/>
        <v>-4.5571490169986429E-3</v>
      </c>
    </row>
    <row r="986" spans="1:60" x14ac:dyDescent="0.25">
      <c r="A986" s="1">
        <v>349</v>
      </c>
      <c r="B986" s="1" t="s">
        <v>1048</v>
      </c>
      <c r="C986" s="1">
        <v>33744.999999552965</v>
      </c>
      <c r="D986" s="1">
        <v>1</v>
      </c>
      <c r="E986">
        <f t="shared" si="336"/>
        <v>-4.2095852956035804</v>
      </c>
      <c r="F986">
        <f t="shared" si="337"/>
        <v>4.7350724134119079E-3</v>
      </c>
      <c r="G986">
        <f t="shared" si="338"/>
        <v>1775.5336818530736</v>
      </c>
      <c r="H986">
        <f t="shared" si="339"/>
        <v>0.17660923522372574</v>
      </c>
      <c r="I986">
        <f t="shared" si="340"/>
        <v>3.595777338955144</v>
      </c>
      <c r="J986">
        <f t="shared" si="341"/>
        <v>38.670061980020165</v>
      </c>
      <c r="K986" s="1">
        <v>10.329999923706055</v>
      </c>
      <c r="L986">
        <f t="shared" si="342"/>
        <v>2</v>
      </c>
      <c r="M986" s="1">
        <v>0.5</v>
      </c>
      <c r="N986">
        <f t="shared" si="343"/>
        <v>3.6</v>
      </c>
      <c r="O986" s="1">
        <v>40.407215118408203</v>
      </c>
      <c r="P986" s="1">
        <v>38.529857635498047</v>
      </c>
      <c r="Q986" s="1">
        <v>41.092365264892578</v>
      </c>
      <c r="R986" s="1">
        <v>409.87484741210938</v>
      </c>
      <c r="S986" s="1">
        <v>416.9912109375</v>
      </c>
      <c r="T986" s="1">
        <v>32.325160980224609</v>
      </c>
      <c r="U986" s="1">
        <v>32.619125366210938</v>
      </c>
      <c r="V986" s="1">
        <v>43.257091522216797</v>
      </c>
      <c r="W986" s="1">
        <v>43.648887634277344</v>
      </c>
      <c r="X986" s="1">
        <v>600.3665771484375</v>
      </c>
      <c r="Y986" s="1">
        <v>9.1938555240631104E-2</v>
      </c>
      <c r="Z986" s="1">
        <v>9.6777424216270447E-2</v>
      </c>
      <c r="AA986" s="1">
        <v>101.384765625</v>
      </c>
      <c r="AB986" s="1">
        <v>0.39647746086120605</v>
      </c>
      <c r="AC986" s="1">
        <v>-0.54359394311904907</v>
      </c>
      <c r="AD986" s="1">
        <v>1.1320226825773716E-2</v>
      </c>
      <c r="AE986" s="1">
        <v>4.6446593478322029E-3</v>
      </c>
      <c r="AF986" s="1">
        <v>1.3366986066102982E-2</v>
      </c>
      <c r="AG986" s="1">
        <v>5.9262043796479702E-3</v>
      </c>
      <c r="AH986" s="1">
        <v>1</v>
      </c>
      <c r="AI986" s="1">
        <v>0</v>
      </c>
      <c r="AJ986" s="1">
        <v>2</v>
      </c>
      <c r="AK986" s="1">
        <v>0</v>
      </c>
      <c r="AL986" s="1">
        <v>1</v>
      </c>
      <c r="AM986" s="1">
        <v>0.18999999761581421</v>
      </c>
      <c r="AN986" s="1">
        <v>111115</v>
      </c>
      <c r="AO986">
        <f t="shared" si="344"/>
        <v>0.5811873974661621</v>
      </c>
      <c r="AP986">
        <f t="shared" si="345"/>
        <v>1.7660923522372574E-4</v>
      </c>
      <c r="AQ986">
        <f t="shared" si="346"/>
        <v>311.67985763549802</v>
      </c>
      <c r="AR986">
        <f t="shared" si="347"/>
        <v>313.55721511840818</v>
      </c>
      <c r="AS986">
        <f t="shared" si="348"/>
        <v>1.8387710370356025E-2</v>
      </c>
      <c r="AT986">
        <f t="shared" si="349"/>
        <v>0.14020434452212149</v>
      </c>
      <c r="AU986">
        <f t="shared" si="350"/>
        <v>6.902859719100932</v>
      </c>
      <c r="AV986">
        <f t="shared" si="351"/>
        <v>68.085768868205463</v>
      </c>
      <c r="AW986">
        <f t="shared" si="352"/>
        <v>35.466643501994525</v>
      </c>
      <c r="AX986">
        <f t="shared" si="353"/>
        <v>38.529857635498047</v>
      </c>
      <c r="AY986">
        <f t="shared" si="354"/>
        <v>6.8508339596884111</v>
      </c>
      <c r="AZ986">
        <f t="shared" si="355"/>
        <v>4.72885256360052E-3</v>
      </c>
      <c r="BA986">
        <f t="shared" si="356"/>
        <v>3.307082380145788</v>
      </c>
      <c r="BB986">
        <f t="shared" si="357"/>
        <v>3.5437515795426231</v>
      </c>
      <c r="BC986">
        <f t="shared" si="358"/>
        <v>2.9560910382394594E-3</v>
      </c>
      <c r="BD986">
        <f t="shared" si="359"/>
        <v>180.0120661939672</v>
      </c>
      <c r="BE986">
        <f t="shared" si="360"/>
        <v>4.2579642814562737</v>
      </c>
      <c r="BF986">
        <f t="shared" si="361"/>
        <v>45.218939092074365</v>
      </c>
      <c r="BG986">
        <f t="shared" si="362"/>
        <v>418.56980542335134</v>
      </c>
      <c r="BH986">
        <f t="shared" si="363"/>
        <v>-4.5476997771557526E-3</v>
      </c>
    </row>
    <row r="987" spans="1:60" x14ac:dyDescent="0.25">
      <c r="A987" s="1">
        <v>350</v>
      </c>
      <c r="B987" s="1" t="s">
        <v>1049</v>
      </c>
      <c r="C987" s="1">
        <v>33749.999999441206</v>
      </c>
      <c r="D987" s="1">
        <v>1</v>
      </c>
      <c r="E987">
        <f t="shared" si="336"/>
        <v>-4.1923575741887049</v>
      </c>
      <c r="F987">
        <f t="shared" si="337"/>
        <v>4.7981787030942401E-3</v>
      </c>
      <c r="G987">
        <f t="shared" si="338"/>
        <v>1751.8398277697484</v>
      </c>
      <c r="H987">
        <f t="shared" si="339"/>
        <v>0.17876114816297822</v>
      </c>
      <c r="I987">
        <f t="shared" si="340"/>
        <v>3.5918614423849609</v>
      </c>
      <c r="J987">
        <f t="shared" si="341"/>
        <v>38.659148610703461</v>
      </c>
      <c r="K987" s="1">
        <v>10.329999923706055</v>
      </c>
      <c r="L987">
        <f t="shared" si="342"/>
        <v>2</v>
      </c>
      <c r="M987" s="1">
        <v>0.5</v>
      </c>
      <c r="N987">
        <f t="shared" si="343"/>
        <v>3.6</v>
      </c>
      <c r="O987" s="1">
        <v>40.401821136474609</v>
      </c>
      <c r="P987" s="1">
        <v>38.519184112548828</v>
      </c>
      <c r="Q987" s="1">
        <v>41.084190368652344</v>
      </c>
      <c r="R987" s="1">
        <v>409.89114379882813</v>
      </c>
      <c r="S987" s="1">
        <v>416.97640991210938</v>
      </c>
      <c r="T987" s="1">
        <v>32.320152282714844</v>
      </c>
      <c r="U987" s="1">
        <v>32.617702484130859</v>
      </c>
      <c r="V987" s="1">
        <v>43.261249542236328</v>
      </c>
      <c r="W987" s="1">
        <v>43.658096313476563</v>
      </c>
      <c r="X987" s="1">
        <v>600.35943603515625</v>
      </c>
      <c r="Y987" s="1">
        <v>8.2547500729560852E-2</v>
      </c>
      <c r="Z987" s="1">
        <v>8.6892113089561462E-2</v>
      </c>
      <c r="AA987" s="1">
        <v>101.38471221923828</v>
      </c>
      <c r="AB987" s="1">
        <v>0.39647746086120605</v>
      </c>
      <c r="AC987" s="1">
        <v>-0.54359394311904907</v>
      </c>
      <c r="AD987" s="1">
        <v>1.1320226825773716E-2</v>
      </c>
      <c r="AE987" s="1">
        <v>4.6446593478322029E-3</v>
      </c>
      <c r="AF987" s="1">
        <v>1.3366986066102982E-2</v>
      </c>
      <c r="AG987" s="1">
        <v>5.9262043796479702E-3</v>
      </c>
      <c r="AH987" s="1">
        <v>1</v>
      </c>
      <c r="AI987" s="1">
        <v>0</v>
      </c>
      <c r="AJ987" s="1">
        <v>2</v>
      </c>
      <c r="AK987" s="1">
        <v>0</v>
      </c>
      <c r="AL987" s="1">
        <v>1</v>
      </c>
      <c r="AM987" s="1">
        <v>0.18999999761581421</v>
      </c>
      <c r="AN987" s="1">
        <v>111115</v>
      </c>
      <c r="AO987">
        <f t="shared" si="344"/>
        <v>0.58118048448132753</v>
      </c>
      <c r="AP987">
        <f t="shared" si="345"/>
        <v>1.7876114816297822E-4</v>
      </c>
      <c r="AQ987">
        <f t="shared" si="346"/>
        <v>311.66918411254881</v>
      </c>
      <c r="AR987">
        <f t="shared" si="347"/>
        <v>313.55182113647459</v>
      </c>
      <c r="AS987">
        <f t="shared" si="348"/>
        <v>1.6509501279849736E-2</v>
      </c>
      <c r="AT987">
        <f t="shared" si="349"/>
        <v>0.13996449815463577</v>
      </c>
      <c r="AU987">
        <f t="shared" si="350"/>
        <v>6.8987978219913018</v>
      </c>
      <c r="AV987">
        <f t="shared" si="351"/>
        <v>68.045740536039304</v>
      </c>
      <c r="AW987">
        <f t="shared" si="352"/>
        <v>35.428038051908445</v>
      </c>
      <c r="AX987">
        <f t="shared" si="353"/>
        <v>38.519184112548828</v>
      </c>
      <c r="AY987">
        <f t="shared" si="354"/>
        <v>6.8468872955906726</v>
      </c>
      <c r="AZ987">
        <f t="shared" si="355"/>
        <v>4.7917920712426034E-3</v>
      </c>
      <c r="BA987">
        <f t="shared" si="356"/>
        <v>3.3069363796063409</v>
      </c>
      <c r="BB987">
        <f t="shared" si="357"/>
        <v>3.5399509159843316</v>
      </c>
      <c r="BC987">
        <f t="shared" si="358"/>
        <v>2.9954431893899425E-3</v>
      </c>
      <c r="BD987">
        <f t="shared" si="359"/>
        <v>177.60977679263587</v>
      </c>
      <c r="BE987">
        <f t="shared" si="360"/>
        <v>4.2012924139737367</v>
      </c>
      <c r="BF987">
        <f t="shared" si="361"/>
        <v>45.248531518230259</v>
      </c>
      <c r="BG987">
        <f t="shared" si="362"/>
        <v>418.54854400243016</v>
      </c>
      <c r="BH987">
        <f t="shared" si="363"/>
        <v>-4.5322824926675069E-3</v>
      </c>
    </row>
    <row r="988" spans="1:60" x14ac:dyDescent="0.25">
      <c r="A988" s="1">
        <v>351</v>
      </c>
      <c r="B988" s="1" t="s">
        <v>1050</v>
      </c>
      <c r="C988" s="1">
        <v>33754.999999329448</v>
      </c>
      <c r="D988" s="1">
        <v>1</v>
      </c>
      <c r="E988">
        <f t="shared" si="336"/>
        <v>-4.179204224967612</v>
      </c>
      <c r="F988">
        <f t="shared" si="337"/>
        <v>4.8420644610968119E-3</v>
      </c>
      <c r="G988">
        <f t="shared" si="338"/>
        <v>1735.3137527717413</v>
      </c>
      <c r="H988">
        <f t="shared" si="339"/>
        <v>0.18036247456482141</v>
      </c>
      <c r="I988">
        <f t="shared" si="340"/>
        <v>3.5912674860036735</v>
      </c>
      <c r="J988">
        <f t="shared" si="341"/>
        <v>38.656711553800299</v>
      </c>
      <c r="K988" s="1">
        <v>10.329999923706055</v>
      </c>
      <c r="L988">
        <f t="shared" si="342"/>
        <v>2</v>
      </c>
      <c r="M988" s="1">
        <v>0.5</v>
      </c>
      <c r="N988">
        <f t="shared" si="343"/>
        <v>3.6</v>
      </c>
      <c r="O988" s="1">
        <v>40.397205352783203</v>
      </c>
      <c r="P988" s="1">
        <v>38.517608642578125</v>
      </c>
      <c r="Q988" s="1">
        <v>41.088874816894531</v>
      </c>
      <c r="R988" s="1">
        <v>409.90621948242188</v>
      </c>
      <c r="S988" s="1">
        <v>416.967529296875</v>
      </c>
      <c r="T988" s="1">
        <v>32.314319610595703</v>
      </c>
      <c r="U988" s="1">
        <v>32.614528656005859</v>
      </c>
      <c r="V988" s="1">
        <v>43.264125823974609</v>
      </c>
      <c r="W988" s="1">
        <v>43.665332794189453</v>
      </c>
      <c r="X988" s="1">
        <v>600.37457275390625</v>
      </c>
      <c r="Y988" s="1">
        <v>0.11860546469688416</v>
      </c>
      <c r="Z988" s="1">
        <v>0.12484785914421082</v>
      </c>
      <c r="AA988" s="1">
        <v>101.38498687744141</v>
      </c>
      <c r="AB988" s="1">
        <v>0.39647746086120605</v>
      </c>
      <c r="AC988" s="1">
        <v>-0.54359394311904907</v>
      </c>
      <c r="AD988" s="1">
        <v>1.1320226825773716E-2</v>
      </c>
      <c r="AE988" s="1">
        <v>4.6446593478322029E-3</v>
      </c>
      <c r="AF988" s="1">
        <v>1.3366986066102982E-2</v>
      </c>
      <c r="AG988" s="1">
        <v>5.9262043796479702E-3</v>
      </c>
      <c r="AH988" s="1">
        <v>1</v>
      </c>
      <c r="AI988" s="1">
        <v>0</v>
      </c>
      <c r="AJ988" s="1">
        <v>2</v>
      </c>
      <c r="AK988" s="1">
        <v>0</v>
      </c>
      <c r="AL988" s="1">
        <v>1</v>
      </c>
      <c r="AM988" s="1">
        <v>0.18999999761581421</v>
      </c>
      <c r="AN988" s="1">
        <v>111115</v>
      </c>
      <c r="AO988">
        <f t="shared" si="344"/>
        <v>0.58119513764576303</v>
      </c>
      <c r="AP988">
        <f t="shared" si="345"/>
        <v>1.8036247456482141E-4</v>
      </c>
      <c r="AQ988">
        <f t="shared" si="346"/>
        <v>311.6676086425781</v>
      </c>
      <c r="AR988">
        <f t="shared" si="347"/>
        <v>313.54720535278318</v>
      </c>
      <c r="AS988">
        <f t="shared" si="348"/>
        <v>2.3721092939739563E-2</v>
      </c>
      <c r="AT988">
        <f t="shared" si="349"/>
        <v>0.13910291122217278</v>
      </c>
      <c r="AU988">
        <f t="shared" si="350"/>
        <v>6.8978910458067642</v>
      </c>
      <c r="AV988">
        <f t="shared" si="351"/>
        <v>68.036612305776941</v>
      </c>
      <c r="AW988">
        <f t="shared" si="352"/>
        <v>35.422083649771082</v>
      </c>
      <c r="AX988">
        <f t="shared" si="353"/>
        <v>38.517608642578125</v>
      </c>
      <c r="AY988">
        <f t="shared" si="354"/>
        <v>6.8463049136066756</v>
      </c>
      <c r="AZ988">
        <f t="shared" si="355"/>
        <v>4.8355605455781383E-3</v>
      </c>
      <c r="BA988">
        <f t="shared" si="356"/>
        <v>3.3066235598030906</v>
      </c>
      <c r="BB988">
        <f t="shared" si="357"/>
        <v>3.539681353803585</v>
      </c>
      <c r="BC988">
        <f t="shared" si="358"/>
        <v>3.0228090049570088E-3</v>
      </c>
      <c r="BD988">
        <f t="shared" si="359"/>
        <v>175.93476205300661</v>
      </c>
      <c r="BE988">
        <f t="shared" si="360"/>
        <v>4.1617479320223572</v>
      </c>
      <c r="BF988">
        <f t="shared" si="361"/>
        <v>45.251410176805166</v>
      </c>
      <c r="BG988">
        <f t="shared" si="362"/>
        <v>418.53473088123786</v>
      </c>
      <c r="BH988">
        <f t="shared" si="363"/>
        <v>-4.5184991983451238E-3</v>
      </c>
    </row>
    <row r="989" spans="1:60" x14ac:dyDescent="0.25">
      <c r="A989" s="1" t="s">
        <v>9</v>
      </c>
      <c r="B989" s="1" t="s">
        <v>1051</v>
      </c>
    </row>
    <row r="990" spans="1:60" x14ac:dyDescent="0.25">
      <c r="A990" s="1" t="s">
        <v>9</v>
      </c>
      <c r="B990" s="1" t="s">
        <v>1052</v>
      </c>
    </row>
    <row r="991" spans="1:60" x14ac:dyDescent="0.25">
      <c r="A991" s="1" t="s">
        <v>9</v>
      </c>
      <c r="B991" s="1" t="s">
        <v>1053</v>
      </c>
    </row>
    <row r="992" spans="1:60" x14ac:dyDescent="0.25">
      <c r="A992" s="1" t="s">
        <v>9</v>
      </c>
      <c r="B992" s="1" t="s">
        <v>1054</v>
      </c>
    </row>
    <row r="993" spans="1:60" x14ac:dyDescent="0.25">
      <c r="A993" s="1" t="s">
        <v>9</v>
      </c>
      <c r="B993" s="1" t="s">
        <v>1055</v>
      </c>
    </row>
    <row r="994" spans="1:60" x14ac:dyDescent="0.25">
      <c r="A994" s="1" t="s">
        <v>9</v>
      </c>
      <c r="B994" s="1" t="s">
        <v>1056</v>
      </c>
    </row>
    <row r="995" spans="1:60" x14ac:dyDescent="0.25">
      <c r="A995" s="1" t="s">
        <v>9</v>
      </c>
      <c r="B995" s="1" t="s">
        <v>1057</v>
      </c>
    </row>
    <row r="996" spans="1:60" x14ac:dyDescent="0.25">
      <c r="A996" s="1" t="s">
        <v>9</v>
      </c>
      <c r="B996" s="1" t="s">
        <v>1058</v>
      </c>
    </row>
    <row r="997" spans="1:60" x14ac:dyDescent="0.25">
      <c r="A997" s="1" t="s">
        <v>9</v>
      </c>
      <c r="B997" s="1" t="s">
        <v>1059</v>
      </c>
    </row>
    <row r="998" spans="1:60" x14ac:dyDescent="0.25">
      <c r="A998" s="1">
        <v>352</v>
      </c>
      <c r="B998" s="1" t="s">
        <v>1060</v>
      </c>
      <c r="C998" s="1">
        <v>34015.499999899417</v>
      </c>
      <c r="D998" s="1">
        <v>1</v>
      </c>
      <c r="E998">
        <f>(R998-S998*(1000-T998)/(1000-U998))*AO998</f>
        <v>-2.3002983124350074</v>
      </c>
      <c r="F998">
        <f>IF(AZ998&lt;&gt;0,1/(1/AZ998-1/N998),0)</f>
        <v>8.0324942497661117E-3</v>
      </c>
      <c r="G998">
        <f>((BC998-AP998/2)*S998-E998)/(BC998+AP998/2)</f>
        <v>834.89294289580914</v>
      </c>
      <c r="H998">
        <f>AP998*1000</f>
        <v>0.29196753522304447</v>
      </c>
      <c r="I998">
        <f>(AU998-BA998)</f>
        <v>3.509955870923148</v>
      </c>
      <c r="J998">
        <f>(P998+AT998*D998)</f>
        <v>38.36163558598151</v>
      </c>
      <c r="K998" s="1">
        <v>5.6500000953674316</v>
      </c>
      <c r="L998">
        <f>(K998*AI998+AJ998)</f>
        <v>2</v>
      </c>
      <c r="M998" s="1">
        <v>0.5</v>
      </c>
      <c r="N998">
        <f>L998*(M998+1)*(M998+1)/(M998*M998+1)</f>
        <v>3.6</v>
      </c>
      <c r="O998" s="1">
        <v>40.358318328857422</v>
      </c>
      <c r="P998" s="1">
        <v>38.237342834472656</v>
      </c>
      <c r="Q998" s="1">
        <v>41.101577758789063</v>
      </c>
      <c r="R998" s="1">
        <v>410.09927368164063</v>
      </c>
      <c r="S998" s="1">
        <v>412.15060424804688</v>
      </c>
      <c r="T998" s="1">
        <v>32.075778961181641</v>
      </c>
      <c r="U998" s="1">
        <v>32.341632843017578</v>
      </c>
      <c r="V998" s="1">
        <v>43.034492492675781</v>
      </c>
      <c r="W998" s="1">
        <v>43.390773773193359</v>
      </c>
      <c r="X998" s="1">
        <v>600.4295654296875</v>
      </c>
      <c r="Y998" s="1">
        <v>8.056475967168808E-2</v>
      </c>
      <c r="Z998" s="1">
        <v>8.4805011749267578E-2</v>
      </c>
      <c r="AA998" s="1">
        <v>101.38340759277344</v>
      </c>
      <c r="AB998" s="1">
        <v>0.25163036584854126</v>
      </c>
      <c r="AC998" s="1">
        <v>-0.55090516805648804</v>
      </c>
      <c r="AD998" s="1">
        <v>2.8999060392379761E-2</v>
      </c>
      <c r="AE998" s="1">
        <v>4.4468818232417107E-3</v>
      </c>
      <c r="AF998" s="1">
        <v>1.7051698639988899E-2</v>
      </c>
      <c r="AG998" s="1">
        <v>5.0730635412037373E-3</v>
      </c>
      <c r="AH998" s="1">
        <v>0.3333333432674408</v>
      </c>
      <c r="AI998" s="1">
        <v>0</v>
      </c>
      <c r="AJ998" s="1">
        <v>2</v>
      </c>
      <c r="AK998" s="1">
        <v>0</v>
      </c>
      <c r="AL998" s="1">
        <v>1</v>
      </c>
      <c r="AM998" s="1">
        <v>0.18999999761581421</v>
      </c>
      <c r="AN998" s="1">
        <v>111115</v>
      </c>
      <c r="AO998">
        <f>X998*0.000001/(K998*0.0001)</f>
        <v>1.0627071775131363</v>
      </c>
      <c r="AP998">
        <f>(U998-T998)/(1000-U998)*AO998</f>
        <v>2.9196753522304445E-4</v>
      </c>
      <c r="AQ998">
        <f>(P998+273.15)</f>
        <v>311.38734283447263</v>
      </c>
      <c r="AR998">
        <f>(O998+273.15)</f>
        <v>313.5083183288574</v>
      </c>
      <c r="AS998">
        <f>(Y998*AK998+Z998*AL998)*AM998</f>
        <v>1.6112952030169936E-2</v>
      </c>
      <c r="AT998">
        <f>((AS998+0.00000010773*(AR998^4-AQ998^4))-AP998*44100)/(L998*0.92*2*29.3+0.00000043092*AQ998^3)</f>
        <v>0.12429275150885626</v>
      </c>
      <c r="AU998">
        <f>0.61365*EXP(17.502*J998/(240.97+J998))</f>
        <v>6.7888608156626269</v>
      </c>
      <c r="AV998">
        <f>AU998*1000/AA998</f>
        <v>66.962247342597053</v>
      </c>
      <c r="AW998">
        <f>(AV998-U998)</f>
        <v>34.620614499579474</v>
      </c>
      <c r="AX998">
        <f>IF(D998,P998,(O998+P998)/2)</f>
        <v>38.237342834472656</v>
      </c>
      <c r="AY998">
        <f>0.61365*EXP(17.502*AX998/(240.97+AX998))</f>
        <v>6.7433842433997757</v>
      </c>
      <c r="AZ998">
        <f>IF(AW998&lt;&gt;0,(1000-(AV998+U998)/2)/AW998*AP998,0)</f>
        <v>8.0146116603007026E-3</v>
      </c>
      <c r="BA998">
        <f>U998*AA998/1000</f>
        <v>3.2789049447394789</v>
      </c>
      <c r="BB998">
        <f>(AY998-BA998)</f>
        <v>3.4644792986602968</v>
      </c>
      <c r="BC998">
        <f>1/(1.6/F998+1.37/N998)</f>
        <v>5.0107358629443589E-3</v>
      </c>
      <c r="BD998">
        <f>G998*AA998*0.001</f>
        <v>84.644291525935941</v>
      </c>
      <c r="BE998">
        <f>G998/S998</f>
        <v>2.025698699190408</v>
      </c>
      <c r="BF998">
        <f>(1-AP998*AA998/AU998/F998)*100</f>
        <v>45.718215127719454</v>
      </c>
      <c r="BG998">
        <f>(S998-E998/(N998/1.35))</f>
        <v>413.01321611521001</v>
      </c>
      <c r="BH998">
        <f>E998*BF998/100/BG998</f>
        <v>-2.5462994645793074E-3</v>
      </c>
    </row>
    <row r="999" spans="1:60" x14ac:dyDescent="0.25">
      <c r="A999" s="1">
        <v>353</v>
      </c>
      <c r="B999" s="1" t="s">
        <v>1061</v>
      </c>
      <c r="C999" s="1">
        <v>34020.499999787658</v>
      </c>
      <c r="D999" s="1">
        <v>1</v>
      </c>
      <c r="E999">
        <f>(R999-S999*(1000-T999)/(1000-U999))*AO999</f>
        <v>-2.3868101953039038</v>
      </c>
      <c r="F999">
        <f>IF(AZ999&lt;&gt;0,1/(1/AZ999-1/N999),0)</f>
        <v>8.1142549369733735E-3</v>
      </c>
      <c r="G999">
        <f>((BC999-AP999/2)*S999-E999)/(BC999+AP999/2)</f>
        <v>847.04160961305877</v>
      </c>
      <c r="H999">
        <f>AP999*1000</f>
        <v>0.29502601333054079</v>
      </c>
      <c r="I999">
        <f>(AU999-BA999)</f>
        <v>3.5110405579116604</v>
      </c>
      <c r="J999">
        <f>(P999+AT999*D999)</f>
        <v>38.363618248565906</v>
      </c>
      <c r="K999" s="1">
        <v>5.6500000953674316</v>
      </c>
      <c r="L999">
        <f>(K999*AI999+AJ999)</f>
        <v>2</v>
      </c>
      <c r="M999" s="1">
        <v>0.5</v>
      </c>
      <c r="N999">
        <f>L999*(M999+1)*(M999+1)/(M999*M999+1)</f>
        <v>3.6</v>
      </c>
      <c r="O999" s="1">
        <v>40.358589172363281</v>
      </c>
      <c r="P999" s="1">
        <v>38.240810394287109</v>
      </c>
      <c r="Q999" s="1">
        <v>41.114543914794922</v>
      </c>
      <c r="R999" s="1">
        <v>410.05950927734375</v>
      </c>
      <c r="S999" s="1">
        <v>412.19110107421875</v>
      </c>
      <c r="T999" s="1">
        <v>32.069629669189453</v>
      </c>
      <c r="U999" s="1">
        <v>32.338275909423828</v>
      </c>
      <c r="V999" s="1">
        <v>43.026409149169922</v>
      </c>
      <c r="W999" s="1">
        <v>43.386089324951172</v>
      </c>
      <c r="X999" s="1">
        <v>600.4150390625</v>
      </c>
      <c r="Y999" s="1">
        <v>6.5689064562320709E-2</v>
      </c>
      <c r="Z999" s="1">
        <v>6.9146387279033661E-2</v>
      </c>
      <c r="AA999" s="1">
        <v>101.38288879394531</v>
      </c>
      <c r="AB999" s="1">
        <v>0.25163036584854126</v>
      </c>
      <c r="AC999" s="1">
        <v>-0.55090516805648804</v>
      </c>
      <c r="AD999" s="1">
        <v>2.8999060392379761E-2</v>
      </c>
      <c r="AE999" s="1">
        <v>4.4468818232417107E-3</v>
      </c>
      <c r="AF999" s="1">
        <v>1.7051698639988899E-2</v>
      </c>
      <c r="AG999" s="1">
        <v>5.0730635412037373E-3</v>
      </c>
      <c r="AH999" s="1">
        <v>0.66666668653488159</v>
      </c>
      <c r="AI999" s="1">
        <v>0</v>
      </c>
      <c r="AJ999" s="1">
        <v>2</v>
      </c>
      <c r="AK999" s="1">
        <v>0</v>
      </c>
      <c r="AL999" s="1">
        <v>1</v>
      </c>
      <c r="AM999" s="1">
        <v>0.18999999761581421</v>
      </c>
      <c r="AN999" s="1">
        <v>111115</v>
      </c>
      <c r="AO999">
        <f>X999*0.000001/(K999*0.0001)</f>
        <v>1.0626814671291676</v>
      </c>
      <c r="AP999">
        <f>(U999-T999)/(1000-U999)*AO999</f>
        <v>2.9502601333054082E-4</v>
      </c>
      <c r="AQ999">
        <f>(P999+273.15)</f>
        <v>311.39081039428709</v>
      </c>
      <c r="AR999">
        <f>(O999+273.15)</f>
        <v>313.50858917236326</v>
      </c>
      <c r="AS999">
        <f>(Y999*AK999+Z999*AL999)*AM999</f>
        <v>1.3137813418158562E-2</v>
      </c>
      <c r="AT999">
        <f>((AS999+0.00000010773*(AR999^4-AQ999^4))-AP999*44100)/(L999*0.92*2*29.3+0.00000043092*AQ999^3)</f>
        <v>0.12280785427879524</v>
      </c>
      <c r="AU999">
        <f>0.61365*EXP(17.502*J999/(240.97+J999))</f>
        <v>6.789588388224697</v>
      </c>
      <c r="AV999">
        <f>AU999*1000/AA999</f>
        <v>66.969766486178273</v>
      </c>
      <c r="AW999">
        <f>(AV999-U999)</f>
        <v>34.631490576754445</v>
      </c>
      <c r="AX999">
        <f>IF(D999,P999,(O999+P999)/2)</f>
        <v>38.240810394287109</v>
      </c>
      <c r="AY999">
        <f>0.61365*EXP(17.502*AX999/(240.97+AX999))</f>
        <v>6.7446493706094195</v>
      </c>
      <c r="AZ999">
        <f>IF(AW999&lt;&gt;0,(1000-(AV999+U999)/2)/AW999*AP999,0)</f>
        <v>8.0960068637334244E-3</v>
      </c>
      <c r="BA999">
        <f>U999*AA999/1000</f>
        <v>3.2785478303130366</v>
      </c>
      <c r="BB999">
        <f>(AY999-BA999)</f>
        <v>3.4661015402963828</v>
      </c>
      <c r="BC999">
        <f>1/(1.6/F999+1.37/N999)</f>
        <v>5.061640607148035E-3</v>
      </c>
      <c r="BD999">
        <f>G999*AA999*0.001</f>
        <v>85.875525311245184</v>
      </c>
      <c r="BE999">
        <f>G999/S999</f>
        <v>2.0549730632358831</v>
      </c>
      <c r="BF999">
        <f>(1-AP999*AA999/AU999/F999)*100</f>
        <v>45.708370377330645</v>
      </c>
      <c r="BG999">
        <f>(S999-E999/(N999/1.35))</f>
        <v>413.08615489745773</v>
      </c>
      <c r="BH999">
        <f>E999*BF999/100/BG999</f>
        <v>-2.6410278614741136E-3</v>
      </c>
    </row>
    <row r="1000" spans="1:60" x14ac:dyDescent="0.25">
      <c r="A1000" s="1">
        <v>354</v>
      </c>
      <c r="B1000" s="1" t="s">
        <v>1062</v>
      </c>
      <c r="C1000" s="1">
        <v>34025.999999664724</v>
      </c>
      <c r="D1000" s="1">
        <v>1</v>
      </c>
      <c r="E1000">
        <f>(R1000-S1000*(1000-T1000)/(1000-U1000))*AO1000</f>
        <v>-2.4613455237933759</v>
      </c>
      <c r="F1000">
        <f>IF(AZ1000&lt;&gt;0,1/(1/AZ1000-1/N1000),0)</f>
        <v>8.1833026325231883E-3</v>
      </c>
      <c r="G1000">
        <f>((BC1000-AP1000/2)*S1000-E1000)/(BC1000+AP1000/2)</f>
        <v>857.38699903827865</v>
      </c>
      <c r="H1000">
        <f>AP1000*1000</f>
        <v>0.29763442658580402</v>
      </c>
      <c r="I1000">
        <f>(AU1000-BA1000)</f>
        <v>3.5122417267389623</v>
      </c>
      <c r="J1000">
        <f>(P1000+AT1000*D1000)</f>
        <v>38.365940561101638</v>
      </c>
      <c r="K1000" s="1">
        <v>5.6500000953674316</v>
      </c>
      <c r="L1000">
        <f>(K1000*AI1000+AJ1000)</f>
        <v>2</v>
      </c>
      <c r="M1000" s="1">
        <v>0.5</v>
      </c>
      <c r="N1000">
        <f>L1000*(M1000+1)*(M1000+1)/(M1000*M1000+1)</f>
        <v>3.6</v>
      </c>
      <c r="O1000" s="1">
        <v>40.359626770019531</v>
      </c>
      <c r="P1000" s="1">
        <v>38.244373321533203</v>
      </c>
      <c r="Q1000" s="1">
        <v>41.110218048095703</v>
      </c>
      <c r="R1000" s="1">
        <v>410.0205078125</v>
      </c>
      <c r="S1000" s="1">
        <v>412.22122192382813</v>
      </c>
      <c r="T1000" s="1">
        <v>32.063919067382813</v>
      </c>
      <c r="U1000" s="1">
        <v>32.334941864013672</v>
      </c>
      <c r="V1000" s="1">
        <v>43.016380310058594</v>
      </c>
      <c r="W1000" s="1">
        <v>43.379611968994141</v>
      </c>
      <c r="X1000" s="1">
        <v>600.4140625</v>
      </c>
      <c r="Y1000" s="1">
        <v>5.4470244795084E-2</v>
      </c>
      <c r="Z1000" s="1">
        <v>5.7337097823619843E-2</v>
      </c>
      <c r="AA1000" s="1">
        <v>101.38255310058594</v>
      </c>
      <c r="AB1000" s="1">
        <v>0.25163036584854126</v>
      </c>
      <c r="AC1000" s="1">
        <v>-0.55090516805648804</v>
      </c>
      <c r="AD1000" s="1">
        <v>2.8999060392379761E-2</v>
      </c>
      <c r="AE1000" s="1">
        <v>4.4468818232417107E-3</v>
      </c>
      <c r="AF1000" s="1">
        <v>1.7051698639988899E-2</v>
      </c>
      <c r="AG1000" s="1">
        <v>5.0730635412037373E-3</v>
      </c>
      <c r="AH1000" s="1">
        <v>1</v>
      </c>
      <c r="AI1000" s="1">
        <v>0</v>
      </c>
      <c r="AJ1000" s="1">
        <v>2</v>
      </c>
      <c r="AK1000" s="1">
        <v>0</v>
      </c>
      <c r="AL1000" s="1">
        <v>1</v>
      </c>
      <c r="AM1000" s="1">
        <v>0.18999999761581421</v>
      </c>
      <c r="AN1000" s="1">
        <v>111115</v>
      </c>
      <c r="AO1000">
        <f>X1000*0.000001/(K1000*0.0001)</f>
        <v>1.0626797386999931</v>
      </c>
      <c r="AP1000">
        <f>(U1000-T1000)/(1000-U1000)*AO1000</f>
        <v>2.9763442658580402E-4</v>
      </c>
      <c r="AQ1000">
        <f>(P1000+273.15)</f>
        <v>311.39437332153318</v>
      </c>
      <c r="AR1000">
        <f>(O1000+273.15)</f>
        <v>313.50962677001951</v>
      </c>
      <c r="AS1000">
        <f>(Y1000*AK1000+Z1000*AL1000)*AM1000</f>
        <v>1.0894048449785476E-2</v>
      </c>
      <c r="AT1000">
        <f>((AS1000+0.00000010773*(AR1000^4-AQ1000^4))-AP1000*44100)/(L1000*0.92*2*29.3+0.00000043092*AQ1000^3)</f>
        <v>0.12156723956843161</v>
      </c>
      <c r="AU1000">
        <f>0.61365*EXP(17.502*J1000/(240.97+J1000))</f>
        <v>6.7904406872716878</v>
      </c>
      <c r="AV1000">
        <f>AU1000*1000/AA1000</f>
        <v>66.978394995977297</v>
      </c>
      <c r="AW1000">
        <f>(AV1000-U1000)</f>
        <v>34.643453131963625</v>
      </c>
      <c r="AX1000">
        <f>IF(D1000,P1000,(O1000+P1000)/2)</f>
        <v>38.244373321533203</v>
      </c>
      <c r="AY1000">
        <f>0.61365*EXP(17.502*AX1000/(240.97+AX1000))</f>
        <v>6.7459495067885449</v>
      </c>
      <c r="AZ1000">
        <f>IF(AW1000&lt;&gt;0,(1000-(AV1000+U1000)/2)/AW1000*AP1000,0)</f>
        <v>8.1647430316496399E-3</v>
      </c>
      <c r="BA1000">
        <f>U1000*AA1000/1000</f>
        <v>3.2781989605327255</v>
      </c>
      <c r="BB1000">
        <f>(AY1000-BA1000)</f>
        <v>3.4677505462558194</v>
      </c>
      <c r="BC1000">
        <f>1/(1.6/F1000+1.37/N1000)</f>
        <v>5.1046286197148705E-3</v>
      </c>
      <c r="BD1000">
        <f>G1000*AA1000*0.001</f>
        <v>86.924082957750301</v>
      </c>
      <c r="BE1000">
        <f>G1000/S1000</f>
        <v>2.0799196000556952</v>
      </c>
      <c r="BF1000">
        <f>(1-AP1000*AA1000/AU1000/F1000)*100</f>
        <v>45.697501194018052</v>
      </c>
      <c r="BG1000">
        <f>(S1000-E1000/(N1000/1.35))</f>
        <v>413.14422649525062</v>
      </c>
      <c r="BH1000">
        <f>E1000*BF1000/100/BG1000</f>
        <v>-2.7224715438140534E-3</v>
      </c>
    </row>
    <row r="1001" spans="1:60" x14ac:dyDescent="0.25">
      <c r="A1001" s="1">
        <v>355</v>
      </c>
      <c r="B1001" s="1" t="s">
        <v>1063</v>
      </c>
      <c r="C1001" s="1">
        <v>34030.999999552965</v>
      </c>
      <c r="D1001" s="1">
        <v>1</v>
      </c>
      <c r="E1001">
        <f>(R1001-S1001*(1000-T1001)/(1000-U1001))*AO1001</f>
        <v>-2.5335549431411106</v>
      </c>
      <c r="F1001">
        <f>IF(AZ1001&lt;&gt;0,1/(1/AZ1001-1/N1001),0)</f>
        <v>8.2307271843977611E-3</v>
      </c>
      <c r="G1001">
        <f>((BC1001-AP1001/2)*S1001-E1001)/(BC1001+AP1001/2)</f>
        <v>868.41009528831933</v>
      </c>
      <c r="H1001">
        <f>AP1001*1000</f>
        <v>0.29898435673583629</v>
      </c>
      <c r="I1001">
        <f>(AU1001-BA1001)</f>
        <v>3.5079637034846858</v>
      </c>
      <c r="J1001">
        <f>(P1001+AT1001*D1001)</f>
        <v>38.353483021495279</v>
      </c>
      <c r="K1001" s="1">
        <v>5.6500000953674316</v>
      </c>
      <c r="L1001">
        <f>(K1001*AI1001+AJ1001)</f>
        <v>2</v>
      </c>
      <c r="M1001" s="1">
        <v>0.5</v>
      </c>
      <c r="N1001">
        <f>L1001*(M1001+1)*(M1001+1)/(M1001*M1001+1)</f>
        <v>3.6</v>
      </c>
      <c r="O1001" s="1">
        <v>40.357192993164063</v>
      </c>
      <c r="P1001" s="1">
        <v>38.231250762939453</v>
      </c>
      <c r="Q1001" s="1">
        <v>41.091178894042969</v>
      </c>
      <c r="R1001" s="1">
        <v>409.95968627929688</v>
      </c>
      <c r="S1001" s="1">
        <v>412.22787475585938</v>
      </c>
      <c r="T1001" s="1">
        <v>32.059913635253906</v>
      </c>
      <c r="U1001" s="1">
        <v>32.332172393798828</v>
      </c>
      <c r="V1001" s="1">
        <v>43.014621734619141</v>
      </c>
      <c r="W1001" s="1">
        <v>43.379287719726563</v>
      </c>
      <c r="X1001" s="1">
        <v>600.40093994140625</v>
      </c>
      <c r="Y1001" s="1">
        <v>6.082698330283165E-2</v>
      </c>
      <c r="Z1001" s="1">
        <v>6.4028404653072357E-2</v>
      </c>
      <c r="AA1001" s="1">
        <v>101.38217926025391</v>
      </c>
      <c r="AB1001" s="1">
        <v>0.25163036584854126</v>
      </c>
      <c r="AC1001" s="1">
        <v>-0.55090516805648804</v>
      </c>
      <c r="AD1001" s="1">
        <v>2.8999060392379761E-2</v>
      </c>
      <c r="AE1001" s="1">
        <v>4.4468818232417107E-3</v>
      </c>
      <c r="AF1001" s="1">
        <v>1.7051698639988899E-2</v>
      </c>
      <c r="AG1001" s="1">
        <v>5.0730635412037373E-3</v>
      </c>
      <c r="AH1001" s="1">
        <v>1</v>
      </c>
      <c r="AI1001" s="1">
        <v>0</v>
      </c>
      <c r="AJ1001" s="1">
        <v>2</v>
      </c>
      <c r="AK1001" s="1">
        <v>0</v>
      </c>
      <c r="AL1001" s="1">
        <v>1</v>
      </c>
      <c r="AM1001" s="1">
        <v>0.18999999761581421</v>
      </c>
      <c r="AN1001" s="1">
        <v>111115</v>
      </c>
      <c r="AO1001">
        <f>X1001*0.000001/(K1001*0.0001)</f>
        <v>1.0626565129329628</v>
      </c>
      <c r="AP1001">
        <f>(U1001-T1001)/(1000-U1001)*AO1001</f>
        <v>2.9898435673583626E-4</v>
      </c>
      <c r="AQ1001">
        <f>(P1001+273.15)</f>
        <v>311.38125076293943</v>
      </c>
      <c r="AR1001">
        <f>(O1001+273.15)</f>
        <v>313.50719299316404</v>
      </c>
      <c r="AS1001">
        <f>(Y1001*AK1001+Z1001*AL1001)*AM1001</f>
        <v>1.2165396731428135E-2</v>
      </c>
      <c r="AT1001">
        <f>((AS1001+0.00000010773*(AR1001^4-AQ1001^4))-AP1001*44100)/(L1001*0.92*2*29.3+0.00000043092*AQ1001^3)</f>
        <v>0.12223225855582477</v>
      </c>
      <c r="AU1001">
        <f>0.61365*EXP(17.502*J1001/(240.97+J1001))</f>
        <v>6.785869800986231</v>
      </c>
      <c r="AV1001">
        <f>AU1001*1000/AA1001</f>
        <v>66.933556276853267</v>
      </c>
      <c r="AW1001">
        <f>(AV1001-U1001)</f>
        <v>34.601383883054439</v>
      </c>
      <c r="AX1001">
        <f>IF(D1001,P1001,(O1001+P1001)/2)</f>
        <v>38.231250762939453</v>
      </c>
      <c r="AY1001">
        <f>0.61365*EXP(17.502*AX1001/(240.97+AX1001))</f>
        <v>6.7411620707607343</v>
      </c>
      <c r="AZ1001">
        <f>IF(AW1001&lt;&gt;0,(1000-(AV1001+U1001)/2)/AW1001*AP1001,0)</f>
        <v>8.2119520907005666E-3</v>
      </c>
      <c r="BA1001">
        <f>U1001*AA1001/1000</f>
        <v>3.2779060975015453</v>
      </c>
      <c r="BB1001">
        <f>(AY1001-BA1001)</f>
        <v>3.463255973259189</v>
      </c>
      <c r="BC1001">
        <f>1/(1.6/F1001+1.37/N1001)</f>
        <v>5.1341535857421343E-3</v>
      </c>
      <c r="BD1001">
        <f>G1001*AA1001*0.001</f>
        <v>88.04130795193457</v>
      </c>
      <c r="BE1001">
        <f>G1001/S1001</f>
        <v>2.1066263308919426</v>
      </c>
      <c r="BF1001">
        <f>(1-AP1001*AA1001/AU1001/F1001)*100</f>
        <v>45.729183078260384</v>
      </c>
      <c r="BG1001">
        <f>(S1001-E1001/(N1001/1.35))</f>
        <v>413.17795785953729</v>
      </c>
      <c r="BH1001">
        <f>E1001*BF1001/100/BG1001</f>
        <v>-2.8040556285705339E-3</v>
      </c>
    </row>
    <row r="1002" spans="1:60" x14ac:dyDescent="0.25">
      <c r="A1002" s="1">
        <v>356</v>
      </c>
      <c r="B1002" s="1" t="s">
        <v>1064</v>
      </c>
      <c r="C1002" s="1">
        <v>34035.999999441206</v>
      </c>
      <c r="D1002" s="1">
        <v>1</v>
      </c>
      <c r="E1002">
        <f>(R1002-S1002*(1000-T1002)/(1000-U1002))*AO1002</f>
        <v>-2.525252712945524</v>
      </c>
      <c r="F1002">
        <f>IF(AZ1002&lt;&gt;0,1/(1/AZ1002-1/N1002),0)</f>
        <v>8.297660315609353E-3</v>
      </c>
      <c r="G1002">
        <f>((BC1002-AP1002/2)*S1002-E1002)/(BC1002+AP1002/2)</f>
        <v>863.05265245509997</v>
      </c>
      <c r="H1002">
        <f>AP1002*1000</f>
        <v>0.30081323447113084</v>
      </c>
      <c r="I1002">
        <f>(AU1002-BA1002)</f>
        <v>3.5011461536480062</v>
      </c>
      <c r="J1002">
        <f>(P1002+AT1002*D1002)</f>
        <v>38.333965174328441</v>
      </c>
      <c r="K1002" s="1">
        <v>5.6500000953674316</v>
      </c>
      <c r="L1002">
        <f>(K1002*AI1002+AJ1002)</f>
        <v>2</v>
      </c>
      <c r="M1002" s="1">
        <v>0.5</v>
      </c>
      <c r="N1002">
        <f>L1002*(M1002+1)*(M1002+1)/(M1002*M1002+1)</f>
        <v>3.6</v>
      </c>
      <c r="O1002" s="1">
        <v>40.351039886474609</v>
      </c>
      <c r="P1002" s="1">
        <v>38.210884094238281</v>
      </c>
      <c r="Q1002" s="1">
        <v>41.083122253417969</v>
      </c>
      <c r="R1002" s="1">
        <v>409.95770263671875</v>
      </c>
      <c r="S1002" s="1">
        <v>412.21734619140625</v>
      </c>
      <c r="T1002" s="1">
        <v>32.054969787597656</v>
      </c>
      <c r="U1002" s="1">
        <v>32.328891754150391</v>
      </c>
      <c r="V1002" s="1">
        <v>43.020362854003906</v>
      </c>
      <c r="W1002" s="1">
        <v>43.387645721435547</v>
      </c>
      <c r="X1002" s="1">
        <v>600.40777587890625</v>
      </c>
      <c r="Y1002" s="1">
        <v>5.9142693877220154E-2</v>
      </c>
      <c r="Z1002" s="1">
        <v>6.2255468219518661E-2</v>
      </c>
      <c r="AA1002" s="1">
        <v>101.38199615478516</v>
      </c>
      <c r="AB1002" s="1">
        <v>0.25163036584854126</v>
      </c>
      <c r="AC1002" s="1">
        <v>-0.55090516805648804</v>
      </c>
      <c r="AD1002" s="1">
        <v>2.8999060392379761E-2</v>
      </c>
      <c r="AE1002" s="1">
        <v>4.4468818232417107E-3</v>
      </c>
      <c r="AF1002" s="1">
        <v>1.7051698639988899E-2</v>
      </c>
      <c r="AG1002" s="1">
        <v>5.0730635412037373E-3</v>
      </c>
      <c r="AH1002" s="1">
        <v>1</v>
      </c>
      <c r="AI1002" s="1">
        <v>0</v>
      </c>
      <c r="AJ1002" s="1">
        <v>2</v>
      </c>
      <c r="AK1002" s="1">
        <v>0</v>
      </c>
      <c r="AL1002" s="1">
        <v>1</v>
      </c>
      <c r="AM1002" s="1">
        <v>0.18999999761581421</v>
      </c>
      <c r="AN1002" s="1">
        <v>111115</v>
      </c>
      <c r="AO1002">
        <f>X1002*0.000001/(K1002*0.0001)</f>
        <v>1.0626686119371833</v>
      </c>
      <c r="AP1002">
        <f>(U1002-T1002)/(1000-U1002)*AO1002</f>
        <v>3.0081323447113086E-4</v>
      </c>
      <c r="AQ1002">
        <f>(P1002+273.15)</f>
        <v>311.36088409423826</v>
      </c>
      <c r="AR1002">
        <f>(O1002+273.15)</f>
        <v>313.50103988647459</v>
      </c>
      <c r="AS1002">
        <f>(Y1002*AK1002+Z1002*AL1002)*AM1002</f>
        <v>1.1828538813279943E-2</v>
      </c>
      <c r="AT1002">
        <f>((AS1002+0.00000010773*(AR1002^4-AQ1002^4))-AP1002*44100)/(L1002*0.92*2*29.3+0.00000043092*AQ1002^3)</f>
        <v>0.12308108009015632</v>
      </c>
      <c r="AU1002">
        <f>0.61365*EXP(17.502*J1002/(240.97+J1002))</f>
        <v>6.7787137331557465</v>
      </c>
      <c r="AV1002">
        <f>AU1002*1000/AA1002</f>
        <v>66.863091971540314</v>
      </c>
      <c r="AW1002">
        <f>(AV1002-U1002)</f>
        <v>34.534200217389923</v>
      </c>
      <c r="AX1002">
        <f>IF(D1002,P1002,(O1002+P1002)/2)</f>
        <v>38.210884094238281</v>
      </c>
      <c r="AY1002">
        <f>0.61365*EXP(17.502*AX1002/(240.97+AX1002))</f>
        <v>6.7337376407028549</v>
      </c>
      <c r="AZ1002">
        <f>IF(AW1002&lt;&gt;0,(1000-(AV1002+U1002)/2)/AW1002*AP1002,0)</f>
        <v>8.2785789722184047E-3</v>
      </c>
      <c r="BA1002">
        <f>U1002*AA1002/1000</f>
        <v>3.2775675795077404</v>
      </c>
      <c r="BB1002">
        <f>(AY1002-BA1002)</f>
        <v>3.4561700611951145</v>
      </c>
      <c r="BC1002">
        <f>1/(1.6/F1002+1.37/N1002)</f>
        <v>5.1758228203677287E-3</v>
      </c>
      <c r="BD1002">
        <f>G1002*AA1002*0.001</f>
        <v>87.498000692580078</v>
      </c>
      <c r="BE1002">
        <f>G1002/S1002</f>
        <v>2.093683491073556</v>
      </c>
      <c r="BF1002">
        <f>(1-AP1002*AA1002/AU1002/F1002)*100</f>
        <v>45.780584497136012</v>
      </c>
      <c r="BG1002">
        <f>(S1002-E1002/(N1002/1.35))</f>
        <v>413.16431595876082</v>
      </c>
      <c r="BH1002">
        <f>E1002*BF1002/100/BG1002</f>
        <v>-2.7981009185982959E-3</v>
      </c>
    </row>
    <row r="1003" spans="1:60" x14ac:dyDescent="0.25">
      <c r="A1003" s="1" t="s">
        <v>9</v>
      </c>
      <c r="B1003" s="1" t="s">
        <v>1065</v>
      </c>
    </row>
    <row r="1004" spans="1:60" x14ac:dyDescent="0.25">
      <c r="A1004" s="1" t="s">
        <v>9</v>
      </c>
      <c r="B1004" s="1" t="s">
        <v>1066</v>
      </c>
    </row>
    <row r="1005" spans="1:60" x14ac:dyDescent="0.25">
      <c r="A1005" s="1" t="s">
        <v>9</v>
      </c>
      <c r="B1005" s="1" t="s">
        <v>1067</v>
      </c>
    </row>
    <row r="1006" spans="1:60" x14ac:dyDescent="0.25">
      <c r="A1006" s="1" t="s">
        <v>9</v>
      </c>
      <c r="B1006" s="1" t="s">
        <v>1068</v>
      </c>
    </row>
    <row r="1007" spans="1:60" x14ac:dyDescent="0.25">
      <c r="A1007" s="1" t="s">
        <v>9</v>
      </c>
      <c r="B1007" s="1" t="s">
        <v>1069</v>
      </c>
    </row>
    <row r="1008" spans="1:60" x14ac:dyDescent="0.25">
      <c r="A1008" s="1" t="s">
        <v>9</v>
      </c>
      <c r="B1008" s="1" t="s">
        <v>1070</v>
      </c>
    </row>
    <row r="1009" spans="1:60" x14ac:dyDescent="0.25">
      <c r="A1009" s="1" t="s">
        <v>9</v>
      </c>
      <c r="B1009" s="1" t="s">
        <v>1071</v>
      </c>
    </row>
    <row r="1010" spans="1:60" x14ac:dyDescent="0.25">
      <c r="A1010" s="1" t="s">
        <v>9</v>
      </c>
      <c r="B1010" s="1" t="s">
        <v>1072</v>
      </c>
    </row>
    <row r="1011" spans="1:60" x14ac:dyDescent="0.25">
      <c r="A1011" s="1" t="s">
        <v>9</v>
      </c>
      <c r="B1011" s="1" t="s">
        <v>1073</v>
      </c>
    </row>
    <row r="1012" spans="1:60" x14ac:dyDescent="0.25">
      <c r="A1012" s="1">
        <v>357</v>
      </c>
      <c r="B1012" s="1" t="s">
        <v>1074</v>
      </c>
      <c r="C1012" s="1">
        <v>34260.499999899417</v>
      </c>
      <c r="D1012" s="1">
        <v>1</v>
      </c>
      <c r="E1012">
        <f t="shared" ref="E1012:E1017" si="364">(R1012-S1012*(1000-T1012)/(1000-U1012))*AO1012</f>
        <v>-4.0706831889615644</v>
      </c>
      <c r="F1012">
        <f t="shared" ref="F1012:F1017" si="365">IF(AZ1012&lt;&gt;0,1/(1/AZ1012-1/N1012),0)</f>
        <v>7.2729715162640225E-3</v>
      </c>
      <c r="G1012">
        <f t="shared" ref="G1012:G1017" si="366">((BC1012-AP1012/2)*S1012-E1012)/(BC1012+AP1012/2)</f>
        <v>1263.7529618207857</v>
      </c>
      <c r="H1012">
        <f t="shared" ref="H1012:H1017" si="367">AP1012*1000</f>
        <v>0.25918470909987901</v>
      </c>
      <c r="I1012">
        <f t="shared" ref="I1012:I1017" si="368">(AU1012-BA1012)</f>
        <v>3.4418604035043456</v>
      </c>
      <c r="J1012">
        <f t="shared" ref="J1012:J1017" si="369">(P1012+AT1012*D1012)</f>
        <v>38.117089016343094</v>
      </c>
      <c r="K1012" s="1">
        <v>6.6599998474121094</v>
      </c>
      <c r="L1012">
        <f t="shared" ref="L1012:L1017" si="370">(K1012*AI1012+AJ1012)</f>
        <v>2</v>
      </c>
      <c r="M1012" s="1">
        <v>0.5</v>
      </c>
      <c r="N1012">
        <f t="shared" ref="N1012:N1017" si="371">L1012*(M1012+1)*(M1012+1)/(M1012*M1012+1)</f>
        <v>3.6</v>
      </c>
      <c r="O1012" s="1">
        <v>40.322723388671875</v>
      </c>
      <c r="P1012" s="1">
        <v>37.954063415527344</v>
      </c>
      <c r="Q1012" s="1">
        <v>41.10076904296875</v>
      </c>
      <c r="R1012" s="1">
        <v>410.21932983398438</v>
      </c>
      <c r="S1012" s="1">
        <v>414.6156005859375</v>
      </c>
      <c r="T1012" s="1">
        <v>31.860525131225586</v>
      </c>
      <c r="U1012" s="1">
        <v>32.138790130615234</v>
      </c>
      <c r="V1012" s="1">
        <v>42.832733154296875</v>
      </c>
      <c r="W1012" s="1">
        <v>43.190879821777344</v>
      </c>
      <c r="X1012" s="1">
        <v>600.39642333984375</v>
      </c>
      <c r="Y1012" s="1">
        <v>0.18405769765377045</v>
      </c>
      <c r="Z1012" s="1">
        <v>0.19374494254589081</v>
      </c>
      <c r="AA1012" s="1">
        <v>101.36588287353516</v>
      </c>
      <c r="AB1012" s="1">
        <v>0.39830395579338074</v>
      </c>
      <c r="AC1012" s="1">
        <v>-0.52767235040664673</v>
      </c>
      <c r="AD1012" s="1">
        <v>2.182568795979023E-2</v>
      </c>
      <c r="AE1012" s="1">
        <v>1.535729318857193E-2</v>
      </c>
      <c r="AF1012" s="1">
        <v>1.4794797636568546E-2</v>
      </c>
      <c r="AG1012" s="1">
        <v>1.8308646976947784E-2</v>
      </c>
      <c r="AH1012" s="1">
        <v>0.3333333432674408</v>
      </c>
      <c r="AI1012" s="1">
        <v>0</v>
      </c>
      <c r="AJ1012" s="1">
        <v>2</v>
      </c>
      <c r="AK1012" s="1">
        <v>0</v>
      </c>
      <c r="AL1012" s="1">
        <v>1</v>
      </c>
      <c r="AM1012" s="1">
        <v>0.18999999761581421</v>
      </c>
      <c r="AN1012" s="1">
        <v>111115</v>
      </c>
      <c r="AO1012">
        <f t="shared" ref="AO1012:AO1017" si="372">X1012*0.000001/(K1012*0.0001)</f>
        <v>0.90149615179517018</v>
      </c>
      <c r="AP1012">
        <f t="shared" ref="AP1012:AP1017" si="373">(U1012-T1012)/(1000-U1012)*AO1012</f>
        <v>2.59184709099879E-4</v>
      </c>
      <c r="AQ1012">
        <f t="shared" ref="AQ1012:AQ1017" si="374">(P1012+273.15)</f>
        <v>311.10406341552732</v>
      </c>
      <c r="AR1012">
        <f t="shared" ref="AR1012:AR1017" si="375">(O1012+273.15)</f>
        <v>313.47272338867185</v>
      </c>
      <c r="AS1012">
        <f t="shared" ref="AS1012:AS1017" si="376">(Y1012*AK1012+Z1012*AL1012)*AM1012</f>
        <v>3.6811538621795314E-2</v>
      </c>
      <c r="AT1012">
        <f t="shared" ref="AT1012:AT1017" si="377">((AS1012+0.00000010773*(AR1012^4-AQ1012^4))-AP1012*44100)/(L1012*0.92*2*29.3+0.00000043092*AQ1012^3)</f>
        <v>0.16302560081574805</v>
      </c>
      <c r="AU1012">
        <f t="shared" ref="AU1012:AU1017" si="378">0.61365*EXP(17.502*J1012/(240.97+J1012))</f>
        <v>6.699637239581417</v>
      </c>
      <c r="AV1012">
        <f t="shared" ref="AV1012:AV1017" si="379">AU1012*1000/AA1012</f>
        <v>66.093611081550335</v>
      </c>
      <c r="AW1012">
        <f t="shared" ref="AW1012:AW1017" si="380">(AV1012-U1012)</f>
        <v>33.954820950935101</v>
      </c>
      <c r="AX1012">
        <f t="shared" ref="AX1012:AX1017" si="381">IF(D1012,P1012,(O1012+P1012)/2)</f>
        <v>37.954063415527344</v>
      </c>
      <c r="AY1012">
        <f t="shared" ref="AY1012:AY1017" si="382">0.61365*EXP(17.502*AX1012/(240.97+AX1012))</f>
        <v>6.6407236484015773</v>
      </c>
      <c r="AZ1012">
        <f t="shared" ref="AZ1012:AZ1017" si="383">IF(AW1012&lt;&gt;0,(1000-(AV1012+U1012)/2)/AW1012*AP1012,0)</f>
        <v>7.2583077757891372E-3</v>
      </c>
      <c r="BA1012">
        <f t="shared" ref="BA1012:BA1017" si="384">U1012*AA1012/1000</f>
        <v>3.2577768360770714</v>
      </c>
      <c r="BB1012">
        <f t="shared" ref="BB1012:BB1017" si="385">(AY1012-BA1012)</f>
        <v>3.3829468123245059</v>
      </c>
      <c r="BC1012">
        <f t="shared" ref="BC1012:BC1017" si="386">1/(1.6/F1012+1.37/N1012)</f>
        <v>4.5377575302460353E-3</v>
      </c>
      <c r="BD1012">
        <f t="shared" ref="BD1012:BD1017" si="387">G1012*AA1012*0.001</f>
        <v>128.10143470900891</v>
      </c>
      <c r="BE1012">
        <f t="shared" ref="BE1012:BE1017" si="388">G1012/S1012</f>
        <v>3.0480111217109092</v>
      </c>
      <c r="BF1012">
        <f t="shared" ref="BF1012:BF1017" si="389">(1-AP1012*AA1012/AU1012/F1012)*100</f>
        <v>46.081474270466337</v>
      </c>
      <c r="BG1012">
        <f t="shared" ref="BG1012:BG1017" si="390">(S1012-E1012/(N1012/1.35))</f>
        <v>416.14210678179808</v>
      </c>
      <c r="BH1012">
        <f t="shared" ref="BH1012:BH1017" si="391">E1012*BF1012/100/BG1012</f>
        <v>-4.5076688846992933E-3</v>
      </c>
    </row>
    <row r="1013" spans="1:60" x14ac:dyDescent="0.25">
      <c r="A1013" s="1">
        <v>358</v>
      </c>
      <c r="B1013" s="1" t="s">
        <v>1075</v>
      </c>
      <c r="C1013" s="1">
        <v>34265.499999787658</v>
      </c>
      <c r="D1013" s="1">
        <v>1</v>
      </c>
      <c r="E1013">
        <f t="shared" si="364"/>
        <v>-4.1764208244043601</v>
      </c>
      <c r="F1013">
        <f t="shared" si="365"/>
        <v>8.4837551718361607E-3</v>
      </c>
      <c r="G1013">
        <f t="shared" si="366"/>
        <v>1159.0559727121617</v>
      </c>
      <c r="H1013">
        <f t="shared" si="367"/>
        <v>0.30127875252191022</v>
      </c>
      <c r="I1013">
        <f t="shared" si="368"/>
        <v>3.4311203564394401</v>
      </c>
      <c r="J1013">
        <f t="shared" si="369"/>
        <v>38.094720109484157</v>
      </c>
      <c r="K1013" s="1">
        <v>6.6599998474121094</v>
      </c>
      <c r="L1013">
        <f t="shared" si="370"/>
        <v>2</v>
      </c>
      <c r="M1013" s="1">
        <v>0.5</v>
      </c>
      <c r="N1013">
        <f t="shared" si="371"/>
        <v>3.6</v>
      </c>
      <c r="O1013" s="1">
        <v>40.321464538574219</v>
      </c>
      <c r="P1013" s="1">
        <v>37.946395874023438</v>
      </c>
      <c r="Q1013" s="1">
        <v>41.113895416259766</v>
      </c>
      <c r="R1013" s="1">
        <v>410.11532592773438</v>
      </c>
      <c r="S1013" s="1">
        <v>414.60943603515625</v>
      </c>
      <c r="T1013" s="1">
        <v>31.841169357299805</v>
      </c>
      <c r="U1013" s="1">
        <v>32.16461181640625</v>
      </c>
      <c r="V1013" s="1">
        <v>42.799415588378906</v>
      </c>
      <c r="W1013" s="1">
        <v>43.228534698486328</v>
      </c>
      <c r="X1013" s="1">
        <v>600.40899658203125</v>
      </c>
      <c r="Y1013" s="1">
        <v>0.17164532840251923</v>
      </c>
      <c r="Z1013" s="1">
        <v>0.18067930638790131</v>
      </c>
      <c r="AA1013" s="1">
        <v>101.36626434326172</v>
      </c>
      <c r="AB1013" s="1">
        <v>0.39830395579338074</v>
      </c>
      <c r="AC1013" s="1">
        <v>-0.52767235040664673</v>
      </c>
      <c r="AD1013" s="1">
        <v>2.182568795979023E-2</v>
      </c>
      <c r="AE1013" s="1">
        <v>1.535729318857193E-2</v>
      </c>
      <c r="AF1013" s="1">
        <v>1.4794797636568546E-2</v>
      </c>
      <c r="AG1013" s="1">
        <v>1.8308646976947784E-2</v>
      </c>
      <c r="AH1013" s="1">
        <v>1</v>
      </c>
      <c r="AI1013" s="1">
        <v>0</v>
      </c>
      <c r="AJ1013" s="1">
        <v>2</v>
      </c>
      <c r="AK1013" s="1">
        <v>0</v>
      </c>
      <c r="AL1013" s="1">
        <v>1</v>
      </c>
      <c r="AM1013" s="1">
        <v>0.18999999761581421</v>
      </c>
      <c r="AN1013" s="1">
        <v>111115</v>
      </c>
      <c r="AO1013">
        <f t="shared" si="372"/>
        <v>0.90151503053762583</v>
      </c>
      <c r="AP1013">
        <f t="shared" si="373"/>
        <v>3.0127875252191022E-4</v>
      </c>
      <c r="AQ1013">
        <f t="shared" si="374"/>
        <v>311.09639587402341</v>
      </c>
      <c r="AR1013">
        <f t="shared" si="375"/>
        <v>313.4714645385742</v>
      </c>
      <c r="AS1013">
        <f t="shared" si="376"/>
        <v>3.4329067782928213E-2</v>
      </c>
      <c r="AT1013">
        <f t="shared" si="377"/>
        <v>0.14832423546072096</v>
      </c>
      <c r="AU1013">
        <f t="shared" si="378"/>
        <v>6.6915269003196753</v>
      </c>
      <c r="AV1013">
        <f t="shared" si="379"/>
        <v>66.013352111505455</v>
      </c>
      <c r="AW1013">
        <f t="shared" si="380"/>
        <v>33.848740295099205</v>
      </c>
      <c r="AX1013">
        <f t="shared" si="381"/>
        <v>37.946395874023438</v>
      </c>
      <c r="AY1013">
        <f t="shared" si="382"/>
        <v>6.6379638845993716</v>
      </c>
      <c r="AZ1013">
        <f t="shared" si="383"/>
        <v>8.4638093700260524E-3</v>
      </c>
      <c r="BA1013">
        <f t="shared" si="384"/>
        <v>3.2604065438802352</v>
      </c>
      <c r="BB1013">
        <f t="shared" si="385"/>
        <v>3.3775573407191364</v>
      </c>
      <c r="BC1013">
        <f t="shared" si="386"/>
        <v>5.2916692532030728E-3</v>
      </c>
      <c r="BD1013">
        <f t="shared" si="387"/>
        <v>117.48917411857732</v>
      </c>
      <c r="BE1013">
        <f t="shared" si="388"/>
        <v>2.7955368883931557</v>
      </c>
      <c r="BF1013">
        <f t="shared" si="389"/>
        <v>46.204172663605192</v>
      </c>
      <c r="BG1013">
        <f t="shared" si="390"/>
        <v>416.17559384430791</v>
      </c>
      <c r="BH1013">
        <f t="shared" si="391"/>
        <v>-4.6366983489869217E-3</v>
      </c>
    </row>
    <row r="1014" spans="1:60" x14ac:dyDescent="0.25">
      <c r="A1014" s="1">
        <v>359</v>
      </c>
      <c r="B1014" s="1" t="s">
        <v>1076</v>
      </c>
      <c r="C1014" s="1">
        <v>34270.4999996759</v>
      </c>
      <c r="D1014" s="1">
        <v>1</v>
      </c>
      <c r="E1014">
        <f t="shared" si="364"/>
        <v>-4.1914716621830497</v>
      </c>
      <c r="F1014">
        <f t="shared" si="365"/>
        <v>8.8987686706551022E-3</v>
      </c>
      <c r="G1014">
        <f t="shared" si="366"/>
        <v>1125.995129193117</v>
      </c>
      <c r="H1014">
        <f t="shared" si="367"/>
        <v>0.31582114173793902</v>
      </c>
      <c r="I1014">
        <f t="shared" si="368"/>
        <v>3.4293845583968481</v>
      </c>
      <c r="J1014">
        <f t="shared" si="369"/>
        <v>38.091985556685813</v>
      </c>
      <c r="K1014" s="1">
        <v>6.6599998474121094</v>
      </c>
      <c r="L1014">
        <f t="shared" si="370"/>
        <v>2</v>
      </c>
      <c r="M1014" s="1">
        <v>0.5</v>
      </c>
      <c r="N1014">
        <f t="shared" si="371"/>
        <v>3.6</v>
      </c>
      <c r="O1014" s="1">
        <v>40.324024200439453</v>
      </c>
      <c r="P1014" s="1">
        <v>37.94903564453125</v>
      </c>
      <c r="Q1014" s="1">
        <v>41.118080139160156</v>
      </c>
      <c r="R1014" s="1">
        <v>410.1025390625</v>
      </c>
      <c r="S1014" s="1">
        <v>414.60665893554688</v>
      </c>
      <c r="T1014" s="1">
        <v>31.832990646362305</v>
      </c>
      <c r="U1014" s="1">
        <v>32.172042846679688</v>
      </c>
      <c r="V1014" s="1">
        <v>42.783065795898438</v>
      </c>
      <c r="W1014" s="1">
        <v>43.233028411865234</v>
      </c>
      <c r="X1014" s="1">
        <v>600.40875244140625</v>
      </c>
      <c r="Y1014" s="1">
        <v>0.13379915058612823</v>
      </c>
      <c r="Z1014" s="1">
        <v>0.14084121584892273</v>
      </c>
      <c r="AA1014" s="1">
        <v>101.36600494384766</v>
      </c>
      <c r="AB1014" s="1">
        <v>0.39830395579338074</v>
      </c>
      <c r="AC1014" s="1">
        <v>-0.52767235040664673</v>
      </c>
      <c r="AD1014" s="1">
        <v>2.182568795979023E-2</v>
      </c>
      <c r="AE1014" s="1">
        <v>1.535729318857193E-2</v>
      </c>
      <c r="AF1014" s="1">
        <v>1.4794797636568546E-2</v>
      </c>
      <c r="AG1014" s="1">
        <v>1.8308646976947784E-2</v>
      </c>
      <c r="AH1014" s="1">
        <v>1</v>
      </c>
      <c r="AI1014" s="1">
        <v>0</v>
      </c>
      <c r="AJ1014" s="1">
        <v>2</v>
      </c>
      <c r="AK1014" s="1">
        <v>0</v>
      </c>
      <c r="AL1014" s="1">
        <v>1</v>
      </c>
      <c r="AM1014" s="1">
        <v>0.18999999761581421</v>
      </c>
      <c r="AN1014" s="1">
        <v>111115</v>
      </c>
      <c r="AO1014">
        <f t="shared" si="372"/>
        <v>0.90151466396010249</v>
      </c>
      <c r="AP1014">
        <f t="shared" si="373"/>
        <v>3.1582114173793902E-4</v>
      </c>
      <c r="AQ1014">
        <f t="shared" si="374"/>
        <v>311.09903564453123</v>
      </c>
      <c r="AR1014">
        <f t="shared" si="375"/>
        <v>313.47402420043943</v>
      </c>
      <c r="AS1014">
        <f t="shared" si="376"/>
        <v>2.6759830675503693E-2</v>
      </c>
      <c r="AT1014">
        <f t="shared" si="377"/>
        <v>0.1429499121545651</v>
      </c>
      <c r="AU1014">
        <f t="shared" si="378"/>
        <v>6.6905360126470601</v>
      </c>
      <c r="AV1014">
        <f t="shared" si="379"/>
        <v>66.003745697123264</v>
      </c>
      <c r="AW1014">
        <f t="shared" si="380"/>
        <v>33.831702850443577</v>
      </c>
      <c r="AX1014">
        <f t="shared" si="381"/>
        <v>37.94903564453125</v>
      </c>
      <c r="AY1014">
        <f t="shared" si="382"/>
        <v>6.6389138998807669</v>
      </c>
      <c r="AZ1014">
        <f t="shared" si="383"/>
        <v>8.8768262198051992E-3</v>
      </c>
      <c r="BA1014">
        <f t="shared" si="384"/>
        <v>3.261151454250212</v>
      </c>
      <c r="BB1014">
        <f t="shared" si="385"/>
        <v>3.3777624456305548</v>
      </c>
      <c r="BC1014">
        <f t="shared" si="386"/>
        <v>5.5499836157147549E-3</v>
      </c>
      <c r="BD1014">
        <f t="shared" si="387"/>
        <v>114.13762783253789</v>
      </c>
      <c r="BE1014">
        <f t="shared" si="388"/>
        <v>2.7158153515526622</v>
      </c>
      <c r="BF1014">
        <f t="shared" si="389"/>
        <v>46.229670260116087</v>
      </c>
      <c r="BG1014">
        <f t="shared" si="390"/>
        <v>416.17846080886551</v>
      </c>
      <c r="BH1014">
        <f t="shared" si="391"/>
        <v>-4.6559438100362005E-3</v>
      </c>
    </row>
    <row r="1015" spans="1:60" x14ac:dyDescent="0.25">
      <c r="A1015" s="1">
        <v>360</v>
      </c>
      <c r="B1015" s="1" t="s">
        <v>1077</v>
      </c>
      <c r="C1015" s="1">
        <v>34275.999999552965</v>
      </c>
      <c r="D1015" s="1">
        <v>1</v>
      </c>
      <c r="E1015">
        <f t="shared" si="364"/>
        <v>-4.2864788320409426</v>
      </c>
      <c r="F1015">
        <f t="shared" si="365"/>
        <v>9.1339923125733219E-3</v>
      </c>
      <c r="G1015">
        <f t="shared" si="366"/>
        <v>1123.3811778941122</v>
      </c>
      <c r="H1015">
        <f t="shared" si="367"/>
        <v>0.32395195092175366</v>
      </c>
      <c r="I1015">
        <f t="shared" si="368"/>
        <v>3.4273358861769792</v>
      </c>
      <c r="J1015">
        <f t="shared" si="369"/>
        <v>38.087246576931008</v>
      </c>
      <c r="K1015" s="1">
        <v>6.6599998474121094</v>
      </c>
      <c r="L1015">
        <f t="shared" si="370"/>
        <v>2</v>
      </c>
      <c r="M1015" s="1">
        <v>0.5</v>
      </c>
      <c r="N1015">
        <f t="shared" si="371"/>
        <v>3.6</v>
      </c>
      <c r="O1015" s="1">
        <v>40.324153900146484</v>
      </c>
      <c r="P1015" s="1">
        <v>37.947048187255859</v>
      </c>
      <c r="Q1015" s="1">
        <v>41.094783782958984</v>
      </c>
      <c r="R1015" s="1">
        <v>410.01510620117188</v>
      </c>
      <c r="S1015" s="1">
        <v>414.62112426757813</v>
      </c>
      <c r="T1015" s="1">
        <v>31.827489852905273</v>
      </c>
      <c r="U1015" s="1">
        <v>32.175289154052734</v>
      </c>
      <c r="V1015" s="1">
        <v>42.772731781005859</v>
      </c>
      <c r="W1015" s="1">
        <v>43.2371826171875</v>
      </c>
      <c r="X1015" s="1">
        <v>600.37530517578125</v>
      </c>
      <c r="Y1015" s="1">
        <v>0.12702964246273041</v>
      </c>
      <c r="Z1015" s="1">
        <v>0.13371542096138</v>
      </c>
      <c r="AA1015" s="1">
        <v>101.3660888671875</v>
      </c>
      <c r="AB1015" s="1">
        <v>0.39830395579338074</v>
      </c>
      <c r="AC1015" s="1">
        <v>-0.52767235040664673</v>
      </c>
      <c r="AD1015" s="1">
        <v>2.182568795979023E-2</v>
      </c>
      <c r="AE1015" s="1">
        <v>1.535729318857193E-2</v>
      </c>
      <c r="AF1015" s="1">
        <v>1.4794797636568546E-2</v>
      </c>
      <c r="AG1015" s="1">
        <v>1.8308646976947784E-2</v>
      </c>
      <c r="AH1015" s="1">
        <v>1</v>
      </c>
      <c r="AI1015" s="1">
        <v>0</v>
      </c>
      <c r="AJ1015" s="1">
        <v>2</v>
      </c>
      <c r="AK1015" s="1">
        <v>0</v>
      </c>
      <c r="AL1015" s="1">
        <v>1</v>
      </c>
      <c r="AM1015" s="1">
        <v>0.18999999761581421</v>
      </c>
      <c r="AN1015" s="1">
        <v>111115</v>
      </c>
      <c r="AO1015">
        <f t="shared" si="372"/>
        <v>0.90146444283939486</v>
      </c>
      <c r="AP1015">
        <f t="shared" si="373"/>
        <v>3.2395195092175367E-4</v>
      </c>
      <c r="AQ1015">
        <f t="shared" si="374"/>
        <v>311.09704818725584</v>
      </c>
      <c r="AR1015">
        <f t="shared" si="375"/>
        <v>313.47415390014646</v>
      </c>
      <c r="AS1015">
        <f t="shared" si="376"/>
        <v>2.5405929663859794E-2</v>
      </c>
      <c r="AT1015">
        <f t="shared" si="377"/>
        <v>0.14019838967515011</v>
      </c>
      <c r="AU1015">
        <f t="shared" si="378"/>
        <v>6.6888191058941429</v>
      </c>
      <c r="AV1015">
        <f t="shared" si="379"/>
        <v>65.986753367371293</v>
      </c>
      <c r="AW1015">
        <f t="shared" si="380"/>
        <v>33.811464213318558</v>
      </c>
      <c r="AX1015">
        <f t="shared" si="381"/>
        <v>37.947048187255859</v>
      </c>
      <c r="AY1015">
        <f t="shared" si="382"/>
        <v>6.6381986317367199</v>
      </c>
      <c r="AZ1015">
        <f t="shared" si="383"/>
        <v>9.1108760149396367E-3</v>
      </c>
      <c r="BA1015">
        <f t="shared" si="384"/>
        <v>3.2614832197171637</v>
      </c>
      <c r="BB1015">
        <f t="shared" si="385"/>
        <v>3.3767154120195562</v>
      </c>
      <c r="BC1015">
        <f t="shared" si="386"/>
        <v>5.6963698620275645E-3</v>
      </c>
      <c r="BD1015">
        <f t="shared" si="387"/>
        <v>113.87275631014035</v>
      </c>
      <c r="BE1015">
        <f t="shared" si="388"/>
        <v>2.7094161685045544</v>
      </c>
      <c r="BF1015">
        <f t="shared" si="389"/>
        <v>46.251890048488562</v>
      </c>
      <c r="BG1015">
        <f t="shared" si="390"/>
        <v>416.22855382959347</v>
      </c>
      <c r="BH1015">
        <f t="shared" si="391"/>
        <v>-4.7631943030006368E-3</v>
      </c>
    </row>
    <row r="1016" spans="1:60" x14ac:dyDescent="0.25">
      <c r="A1016" s="1">
        <v>361</v>
      </c>
      <c r="B1016" s="1" t="s">
        <v>1078</v>
      </c>
      <c r="C1016" s="1">
        <v>34280.999999441206</v>
      </c>
      <c r="D1016" s="1">
        <v>1</v>
      </c>
      <c r="E1016">
        <f t="shared" si="364"/>
        <v>-4.3624383260519988</v>
      </c>
      <c r="F1016">
        <f t="shared" si="365"/>
        <v>9.3435029006788822E-3</v>
      </c>
      <c r="G1016">
        <f t="shared" si="366"/>
        <v>1119.7334047479517</v>
      </c>
      <c r="H1016">
        <f t="shared" si="367"/>
        <v>0.33103094586685927</v>
      </c>
      <c r="I1016">
        <f t="shared" si="368"/>
        <v>3.4239299311425229</v>
      </c>
      <c r="J1016">
        <f t="shared" si="369"/>
        <v>38.078402472662617</v>
      </c>
      <c r="K1016" s="1">
        <v>6.6599998474121094</v>
      </c>
      <c r="L1016">
        <f t="shared" si="370"/>
        <v>2</v>
      </c>
      <c r="M1016" s="1">
        <v>0.5</v>
      </c>
      <c r="N1016">
        <f t="shared" si="371"/>
        <v>3.6</v>
      </c>
      <c r="O1016" s="1">
        <v>40.319164276123047</v>
      </c>
      <c r="P1016" s="1">
        <v>37.940624237060547</v>
      </c>
      <c r="Q1016" s="1">
        <v>41.085697174072266</v>
      </c>
      <c r="R1016" s="1">
        <v>409.93890380859375</v>
      </c>
      <c r="S1016" s="1">
        <v>414.62594604492188</v>
      </c>
      <c r="T1016" s="1">
        <v>31.822078704833984</v>
      </c>
      <c r="U1016" s="1">
        <v>32.177478790283203</v>
      </c>
      <c r="V1016" s="1">
        <v>42.774692535400391</v>
      </c>
      <c r="W1016" s="1">
        <v>43.250316619873047</v>
      </c>
      <c r="X1016" s="1">
        <v>600.372802734375</v>
      </c>
      <c r="Y1016" s="1">
        <v>0.14007647335529327</v>
      </c>
      <c r="Z1016" s="1">
        <v>0.14744891226291656</v>
      </c>
      <c r="AA1016" s="1">
        <v>101.36549377441406</v>
      </c>
      <c r="AB1016" s="1">
        <v>0.39830395579338074</v>
      </c>
      <c r="AC1016" s="1">
        <v>-0.52767235040664673</v>
      </c>
      <c r="AD1016" s="1">
        <v>2.182568795979023E-2</v>
      </c>
      <c r="AE1016" s="1">
        <v>1.535729318857193E-2</v>
      </c>
      <c r="AF1016" s="1">
        <v>1.4794797636568546E-2</v>
      </c>
      <c r="AG1016" s="1">
        <v>1.8308646976947784E-2</v>
      </c>
      <c r="AH1016" s="1">
        <v>1</v>
      </c>
      <c r="AI1016" s="1">
        <v>0</v>
      </c>
      <c r="AJ1016" s="1">
        <v>2</v>
      </c>
      <c r="AK1016" s="1">
        <v>0</v>
      </c>
      <c r="AL1016" s="1">
        <v>1</v>
      </c>
      <c r="AM1016" s="1">
        <v>0.18999999761581421</v>
      </c>
      <c r="AN1016" s="1">
        <v>111115</v>
      </c>
      <c r="AO1016">
        <f t="shared" si="372"/>
        <v>0.90146068541977986</v>
      </c>
      <c r="AP1016">
        <f t="shared" si="373"/>
        <v>3.3103094586685929E-4</v>
      </c>
      <c r="AQ1016">
        <f t="shared" si="374"/>
        <v>311.09062423706052</v>
      </c>
      <c r="AR1016">
        <f t="shared" si="375"/>
        <v>313.46916427612302</v>
      </c>
      <c r="AS1016">
        <f t="shared" si="376"/>
        <v>2.8015292978408546E-2</v>
      </c>
      <c r="AT1016">
        <f t="shared" si="377"/>
        <v>0.13777823560206792</v>
      </c>
      <c r="AU1016">
        <f t="shared" si="378"/>
        <v>6.6856159571353153</v>
      </c>
      <c r="AV1016">
        <f t="shared" si="379"/>
        <v>65.955540768281153</v>
      </c>
      <c r="AW1016">
        <f t="shared" si="380"/>
        <v>33.77806197799795</v>
      </c>
      <c r="AX1016">
        <f t="shared" si="381"/>
        <v>37.940624237060547</v>
      </c>
      <c r="AY1016">
        <f t="shared" si="382"/>
        <v>6.6358871667211998</v>
      </c>
      <c r="AZ1016">
        <f t="shared" si="383"/>
        <v>9.3193153866933526E-3</v>
      </c>
      <c r="BA1016">
        <f t="shared" si="384"/>
        <v>3.2616860259927924</v>
      </c>
      <c r="BB1016">
        <f t="shared" si="385"/>
        <v>3.3742011407284074</v>
      </c>
      <c r="BC1016">
        <f t="shared" si="386"/>
        <v>5.8267403950211993E-3</v>
      </c>
      <c r="BD1016">
        <f t="shared" si="387"/>
        <v>113.50232946798195</v>
      </c>
      <c r="BE1016">
        <f t="shared" si="388"/>
        <v>2.7005869155777247</v>
      </c>
      <c r="BF1016">
        <f t="shared" si="389"/>
        <v>46.28351520147487</v>
      </c>
      <c r="BG1016">
        <f t="shared" si="390"/>
        <v>416.26186041719137</v>
      </c>
      <c r="BH1016">
        <f t="shared" si="391"/>
        <v>-4.8505279916100028E-3</v>
      </c>
    </row>
    <row r="1017" spans="1:60" x14ac:dyDescent="0.25">
      <c r="A1017" s="1">
        <v>362</v>
      </c>
      <c r="B1017" s="1" t="s">
        <v>1079</v>
      </c>
      <c r="C1017" s="1">
        <v>34285.999999329448</v>
      </c>
      <c r="D1017" s="1">
        <v>1</v>
      </c>
      <c r="E1017">
        <f t="shared" si="364"/>
        <v>-4.3527052688818131</v>
      </c>
      <c r="F1017">
        <f t="shared" si="365"/>
        <v>9.5038075051132841E-3</v>
      </c>
      <c r="G1017">
        <f t="shared" si="366"/>
        <v>1105.9156806617625</v>
      </c>
      <c r="H1017">
        <f t="shared" si="367"/>
        <v>0.33624073225367934</v>
      </c>
      <c r="I1017">
        <f t="shared" si="368"/>
        <v>3.4193640464593353</v>
      </c>
      <c r="J1017">
        <f t="shared" si="369"/>
        <v>38.066106275711</v>
      </c>
      <c r="K1017" s="1">
        <v>6.6599998474121094</v>
      </c>
      <c r="L1017">
        <f t="shared" si="370"/>
        <v>2</v>
      </c>
      <c r="M1017" s="1">
        <v>0.5</v>
      </c>
      <c r="N1017">
        <f t="shared" si="371"/>
        <v>3.6</v>
      </c>
      <c r="O1017" s="1">
        <v>40.315052032470703</v>
      </c>
      <c r="P1017" s="1">
        <v>37.929508209228516</v>
      </c>
      <c r="Q1017" s="1">
        <v>41.088844299316406</v>
      </c>
      <c r="R1017" s="1">
        <v>409.92532348632813</v>
      </c>
      <c r="S1017" s="1">
        <v>414.59915161132813</v>
      </c>
      <c r="T1017" s="1">
        <v>31.817789077758789</v>
      </c>
      <c r="U1017" s="1">
        <v>32.178779602050781</v>
      </c>
      <c r="V1017" s="1">
        <v>42.777610778808594</v>
      </c>
      <c r="W1017" s="1">
        <v>43.261188507080078</v>
      </c>
      <c r="X1017" s="1">
        <v>600.37677001953125</v>
      </c>
      <c r="Y1017" s="1">
        <v>0.12695761024951935</v>
      </c>
      <c r="Z1017" s="1">
        <v>0.13363960385322571</v>
      </c>
      <c r="AA1017" s="1">
        <v>101.36495971679688</v>
      </c>
      <c r="AB1017" s="1">
        <v>0.39830395579338074</v>
      </c>
      <c r="AC1017" s="1">
        <v>-0.52767235040664673</v>
      </c>
      <c r="AD1017" s="1">
        <v>2.182568795979023E-2</v>
      </c>
      <c r="AE1017" s="1">
        <v>1.535729318857193E-2</v>
      </c>
      <c r="AF1017" s="1">
        <v>1.4794797636568546E-2</v>
      </c>
      <c r="AG1017" s="1">
        <v>1.8308646976947784E-2</v>
      </c>
      <c r="AH1017" s="1">
        <v>1</v>
      </c>
      <c r="AI1017" s="1">
        <v>0</v>
      </c>
      <c r="AJ1017" s="1">
        <v>2</v>
      </c>
      <c r="AK1017" s="1">
        <v>0</v>
      </c>
      <c r="AL1017" s="1">
        <v>1</v>
      </c>
      <c r="AM1017" s="1">
        <v>0.18999999761581421</v>
      </c>
      <c r="AN1017" s="1">
        <v>111115</v>
      </c>
      <c r="AO1017">
        <f t="shared" si="372"/>
        <v>0.90146664230453533</v>
      </c>
      <c r="AP1017">
        <f t="shared" si="373"/>
        <v>3.3624073225367932E-4</v>
      </c>
      <c r="AQ1017">
        <f t="shared" si="374"/>
        <v>311.07950820922849</v>
      </c>
      <c r="AR1017">
        <f t="shared" si="375"/>
        <v>313.46505203247068</v>
      </c>
      <c r="AS1017">
        <f t="shared" si="376"/>
        <v>2.539152441349124E-2</v>
      </c>
      <c r="AT1017">
        <f t="shared" si="377"/>
        <v>0.13659806648248451</v>
      </c>
      <c r="AU1017">
        <f t="shared" si="378"/>
        <v>6.6811647445568978</v>
      </c>
      <c r="AV1017">
        <f t="shared" si="379"/>
        <v>65.911975531025462</v>
      </c>
      <c r="AW1017">
        <f t="shared" si="380"/>
        <v>33.733195928974681</v>
      </c>
      <c r="AX1017">
        <f t="shared" si="381"/>
        <v>37.929508209228516</v>
      </c>
      <c r="AY1017">
        <f t="shared" si="382"/>
        <v>6.6318890487418267</v>
      </c>
      <c r="AZ1017">
        <f t="shared" si="383"/>
        <v>9.4787840221330355E-3</v>
      </c>
      <c r="BA1017">
        <f t="shared" si="384"/>
        <v>3.2618006980975625</v>
      </c>
      <c r="BB1017">
        <f t="shared" si="385"/>
        <v>3.3700883506442643</v>
      </c>
      <c r="BC1017">
        <f t="shared" si="386"/>
        <v>5.9264831468825952E-3</v>
      </c>
      <c r="BD1017">
        <f t="shared" si="387"/>
        <v>112.10109842045355</v>
      </c>
      <c r="BE1017">
        <f t="shared" si="388"/>
        <v>2.6674335351716274</v>
      </c>
      <c r="BF1017">
        <f t="shared" si="389"/>
        <v>46.322984219592435</v>
      </c>
      <c r="BG1017">
        <f t="shared" si="390"/>
        <v>416.23141608715878</v>
      </c>
      <c r="BH1017">
        <f t="shared" si="391"/>
        <v>-4.8441873844699817E-3</v>
      </c>
    </row>
    <row r="1018" spans="1:60" x14ac:dyDescent="0.25">
      <c r="A1018" s="1" t="s">
        <v>9</v>
      </c>
      <c r="B1018" s="1" t="s">
        <v>1080</v>
      </c>
    </row>
    <row r="1019" spans="1:60" x14ac:dyDescent="0.25">
      <c r="A1019" s="1" t="s">
        <v>9</v>
      </c>
      <c r="B1019" s="1" t="s">
        <v>1081</v>
      </c>
    </row>
    <row r="1020" spans="1:60" x14ac:dyDescent="0.25">
      <c r="A1020" s="1" t="s">
        <v>9</v>
      </c>
      <c r="B1020" s="1" t="s">
        <v>1082</v>
      </c>
    </row>
    <row r="1021" spans="1:60" x14ac:dyDescent="0.25">
      <c r="A1021" s="1" t="s">
        <v>9</v>
      </c>
      <c r="B1021" s="1" t="s">
        <v>1083</v>
      </c>
    </row>
    <row r="1022" spans="1:60" x14ac:dyDescent="0.25">
      <c r="A1022" s="1" t="s">
        <v>9</v>
      </c>
      <c r="B1022" s="1" t="s">
        <v>1084</v>
      </c>
    </row>
    <row r="1023" spans="1:60" x14ac:dyDescent="0.25">
      <c r="A1023" s="1" t="s">
        <v>9</v>
      </c>
      <c r="B1023" s="1" t="s">
        <v>1085</v>
      </c>
    </row>
    <row r="1024" spans="1:60" x14ac:dyDescent="0.25">
      <c r="A1024" s="1" t="s">
        <v>9</v>
      </c>
      <c r="B1024" s="1" t="s">
        <v>1086</v>
      </c>
    </row>
    <row r="1025" spans="1:60" x14ac:dyDescent="0.25">
      <c r="A1025" s="1" t="s">
        <v>9</v>
      </c>
      <c r="B1025" s="1" t="s">
        <v>1087</v>
      </c>
    </row>
    <row r="1026" spans="1:60" x14ac:dyDescent="0.25">
      <c r="A1026" s="1" t="s">
        <v>9</v>
      </c>
      <c r="B1026" s="1" t="s">
        <v>1088</v>
      </c>
    </row>
    <row r="1027" spans="1:60" x14ac:dyDescent="0.25">
      <c r="A1027" s="1">
        <v>363</v>
      </c>
      <c r="B1027" s="1" t="s">
        <v>1089</v>
      </c>
      <c r="C1027" s="1">
        <v>34542.499999899417</v>
      </c>
      <c r="D1027" s="1">
        <v>1</v>
      </c>
      <c r="E1027">
        <f t="shared" ref="E1027:E1032" si="392">(R1027-S1027*(1000-T1027)/(1000-U1027))*AO1027</f>
        <v>-2.5746495430249103</v>
      </c>
      <c r="F1027">
        <f t="shared" ref="F1027:F1032" si="393">IF(AZ1027&lt;&gt;0,1/(1/AZ1027-1/N1027),0)</f>
        <v>3.6910185504242998E-3</v>
      </c>
      <c r="G1027">
        <f t="shared" ref="G1027:G1032" si="394">((BC1027-AP1027/2)*S1027-E1027)/(BC1027+AP1027/2)</f>
        <v>1475.8577988759491</v>
      </c>
      <c r="H1027">
        <f t="shared" ref="H1027:H1032" si="395">AP1027*1000</f>
        <v>0.13788369730727976</v>
      </c>
      <c r="I1027">
        <f t="shared" ref="I1027:I1032" si="396">(AU1027-BA1027)</f>
        <v>3.6020194103429848</v>
      </c>
      <c r="J1027">
        <f t="shared" ref="J1027:J1032" si="397">(P1027+AT1027*D1027)</f>
        <v>38.494139137402648</v>
      </c>
      <c r="K1027" s="1">
        <v>13.850000381469727</v>
      </c>
      <c r="L1027">
        <f t="shared" ref="L1027:L1032" si="398">(K1027*AI1027+AJ1027)</f>
        <v>2</v>
      </c>
      <c r="M1027" s="1">
        <v>0.5</v>
      </c>
      <c r="N1027">
        <f t="shared" ref="N1027:N1032" si="399">L1027*(M1027+1)*(M1027+1)/(M1027*M1027+1)</f>
        <v>3.6</v>
      </c>
      <c r="O1027" s="1">
        <v>40.370914459228516</v>
      </c>
      <c r="P1027" s="1">
        <v>38.321159362792969</v>
      </c>
      <c r="Q1027" s="1">
        <v>41.096874237060547</v>
      </c>
      <c r="R1027" s="1">
        <v>409.56967163085938</v>
      </c>
      <c r="S1027" s="1">
        <v>415.37646484375</v>
      </c>
      <c r="T1027" s="1">
        <v>31.613925933837891</v>
      </c>
      <c r="U1027" s="1">
        <v>31.92182731628418</v>
      </c>
      <c r="V1027" s="1">
        <v>42.377773284912109</v>
      </c>
      <c r="W1027" s="1">
        <v>42.788566589355469</v>
      </c>
      <c r="X1027" s="1">
        <v>600.42877197265625</v>
      </c>
      <c r="Y1027" s="1">
        <v>0.14798562228679657</v>
      </c>
      <c r="Z1027" s="1">
        <v>0.15577434003353119</v>
      </c>
      <c r="AA1027" s="1">
        <v>101.36058044433594</v>
      </c>
      <c r="AB1027" s="1">
        <v>0.37323987483978271</v>
      </c>
      <c r="AC1027" s="1">
        <v>-0.53175026178359985</v>
      </c>
      <c r="AD1027" s="1">
        <v>5.3050793707370758E-2</v>
      </c>
      <c r="AE1027" s="1">
        <v>4.3671741150319576E-3</v>
      </c>
      <c r="AF1027" s="1">
        <v>5.1169607788324356E-2</v>
      </c>
      <c r="AG1027" s="1">
        <v>6.5033826977014542E-3</v>
      </c>
      <c r="AH1027" s="1">
        <v>0.66666668653488159</v>
      </c>
      <c r="AI1027" s="1">
        <v>0</v>
      </c>
      <c r="AJ1027" s="1">
        <v>2</v>
      </c>
      <c r="AK1027" s="1">
        <v>0</v>
      </c>
      <c r="AL1027" s="1">
        <v>1</v>
      </c>
      <c r="AM1027" s="1">
        <v>0.18999999761581421</v>
      </c>
      <c r="AN1027" s="1">
        <v>111115</v>
      </c>
      <c r="AO1027">
        <f t="shared" ref="AO1027:AO1032" si="400">X1027*0.000001/(K1027*0.0001)</f>
        <v>0.43352256710114273</v>
      </c>
      <c r="AP1027">
        <f t="shared" ref="AP1027:AP1032" si="401">(U1027-T1027)/(1000-U1027)*AO1027</f>
        <v>1.3788369730727976E-4</v>
      </c>
      <c r="AQ1027">
        <f t="shared" ref="AQ1027:AQ1032" si="402">(P1027+273.15)</f>
        <v>311.47115936279295</v>
      </c>
      <c r="AR1027">
        <f t="shared" ref="AR1027:AR1032" si="403">(O1027+273.15)</f>
        <v>313.52091445922849</v>
      </c>
      <c r="AS1027">
        <f t="shared" ref="AS1027:AS1032" si="404">(Y1027*AK1027+Z1027*AL1027)*AM1027</f>
        <v>2.9597124234975958E-2</v>
      </c>
      <c r="AT1027">
        <f t="shared" ref="AT1027:AT1032" si="405">((AS1027+0.00000010773*(AR1027^4-AQ1027^4))-AP1027*44100)/(L1027*0.92*2*29.3+0.00000043092*AQ1027^3)</f>
        <v>0.17297977460967914</v>
      </c>
      <c r="AU1027">
        <f t="shared" ref="AU1027:AU1032" si="406">0.61365*EXP(17.502*J1027/(240.97+J1027))</f>
        <v>6.8376343559654078</v>
      </c>
      <c r="AV1027">
        <f t="shared" ref="AV1027:AV1032" si="407">AU1027*1000/AA1027</f>
        <v>67.458516180463505</v>
      </c>
      <c r="AW1027">
        <f t="shared" ref="AW1027:AW1032" si="408">(AV1027-U1027)</f>
        <v>35.536688864179325</v>
      </c>
      <c r="AX1027">
        <f t="shared" ref="AX1027:AX1032" si="409">IF(D1027,P1027,(O1027+P1027)/2)</f>
        <v>38.321159362792969</v>
      </c>
      <c r="AY1027">
        <f t="shared" ref="AY1027:AY1032" si="410">0.61365*EXP(17.502*AX1027/(240.97+AX1027))</f>
        <v>6.7740221390226285</v>
      </c>
      <c r="AZ1027">
        <f t="shared" ref="AZ1027:AZ1032" si="411">IF(AW1027&lt;&gt;0,(1000-(AV1027+U1027)/2)/AW1027*AP1027,0)</f>
        <v>3.6872380881511893E-3</v>
      </c>
      <c r="BA1027">
        <f t="shared" ref="BA1027:BA1032" si="412">U1027*AA1027/1000</f>
        <v>3.235614945622423</v>
      </c>
      <c r="BB1027">
        <f t="shared" ref="BB1027:BB1032" si="413">(AY1027-BA1027)</f>
        <v>3.5384071934002055</v>
      </c>
      <c r="BC1027">
        <f t="shared" ref="BC1027:BC1032" si="414">1/(1.6/F1027+1.37/N1027)</f>
        <v>2.3048631580843593E-3</v>
      </c>
      <c r="BD1027">
        <f t="shared" ref="BD1027:BD1032" si="415">G1027*AA1027*0.001</f>
        <v>149.5938031473662</v>
      </c>
      <c r="BE1027">
        <f t="shared" ref="BE1027:BE1032" si="416">G1027/S1027</f>
        <v>3.5530607142874953</v>
      </c>
      <c r="BF1027">
        <f t="shared" ref="BF1027:BF1032" si="417">(1-AP1027*AA1027/AU1027/F1027)*100</f>
        <v>44.622938318398617</v>
      </c>
      <c r="BG1027">
        <f t="shared" ref="BG1027:BG1032" si="418">(S1027-E1027/(N1027/1.35))</f>
        <v>416.34195842238432</v>
      </c>
      <c r="BH1027">
        <f t="shared" ref="BH1027:BH1032" si="419">E1027*BF1027/100/BG1027</f>
        <v>-2.7594727225003337E-3</v>
      </c>
    </row>
    <row r="1028" spans="1:60" x14ac:dyDescent="0.25">
      <c r="A1028" s="1">
        <v>364</v>
      </c>
      <c r="B1028" s="1" t="s">
        <v>1090</v>
      </c>
      <c r="C1028" s="1">
        <v>34547.499999787658</v>
      </c>
      <c r="D1028" s="1">
        <v>1</v>
      </c>
      <c r="E1028">
        <f t="shared" si="392"/>
        <v>-2.5251832689944793</v>
      </c>
      <c r="F1028">
        <f t="shared" si="393"/>
        <v>3.7706689449207987E-3</v>
      </c>
      <c r="G1028">
        <f t="shared" si="394"/>
        <v>1432.5037715385045</v>
      </c>
      <c r="H1028">
        <f t="shared" si="395"/>
        <v>0.14084839003421473</v>
      </c>
      <c r="I1028">
        <f t="shared" si="396"/>
        <v>3.6018368069674458</v>
      </c>
      <c r="J1028">
        <f t="shared" si="397"/>
        <v>38.493947088560311</v>
      </c>
      <c r="K1028" s="1">
        <v>13.850000381469727</v>
      </c>
      <c r="L1028">
        <f t="shared" si="398"/>
        <v>2</v>
      </c>
      <c r="M1028" s="1">
        <v>0.5</v>
      </c>
      <c r="N1028">
        <f t="shared" si="399"/>
        <v>3.6</v>
      </c>
      <c r="O1028" s="1">
        <v>40.374092102050781</v>
      </c>
      <c r="P1028" s="1">
        <v>38.321754455566406</v>
      </c>
      <c r="Q1028" s="1">
        <v>41.116523742675781</v>
      </c>
      <c r="R1028" s="1">
        <v>409.61471557617188</v>
      </c>
      <c r="S1028" s="1">
        <v>415.30459594726563</v>
      </c>
      <c r="T1028" s="1">
        <v>31.60828971862793</v>
      </c>
      <c r="U1028" s="1">
        <v>31.922811508178711</v>
      </c>
      <c r="V1028" s="1">
        <v>42.364185333251953</v>
      </c>
      <c r="W1028" s="1">
        <v>42.784378051757813</v>
      </c>
      <c r="X1028" s="1">
        <v>600.427978515625</v>
      </c>
      <c r="Y1028" s="1">
        <v>0.1538996547460556</v>
      </c>
      <c r="Z1028" s="1">
        <v>0.16199964284896851</v>
      </c>
      <c r="AA1028" s="1">
        <v>101.36095428466797</v>
      </c>
      <c r="AB1028" s="1">
        <v>0.37323987483978271</v>
      </c>
      <c r="AC1028" s="1">
        <v>-0.53175026178359985</v>
      </c>
      <c r="AD1028" s="1">
        <v>5.3050793707370758E-2</v>
      </c>
      <c r="AE1028" s="1">
        <v>4.3671741150319576E-3</v>
      </c>
      <c r="AF1028" s="1">
        <v>5.1169607788324356E-2</v>
      </c>
      <c r="AG1028" s="1">
        <v>6.5033826977014542E-3</v>
      </c>
      <c r="AH1028" s="1">
        <v>0.66666668653488159</v>
      </c>
      <c r="AI1028" s="1">
        <v>0</v>
      </c>
      <c r="AJ1028" s="1">
        <v>2</v>
      </c>
      <c r="AK1028" s="1">
        <v>0</v>
      </c>
      <c r="AL1028" s="1">
        <v>1</v>
      </c>
      <c r="AM1028" s="1">
        <v>0.18999999761581421</v>
      </c>
      <c r="AN1028" s="1">
        <v>111115</v>
      </c>
      <c r="AO1028">
        <f t="shared" si="400"/>
        <v>0.43352199420799509</v>
      </c>
      <c r="AP1028">
        <f t="shared" si="401"/>
        <v>1.4084839003421473E-4</v>
      </c>
      <c r="AQ1028">
        <f t="shared" si="402"/>
        <v>311.47175445556638</v>
      </c>
      <c r="AR1028">
        <f t="shared" si="403"/>
        <v>313.52409210205076</v>
      </c>
      <c r="AS1028">
        <f t="shared" si="404"/>
        <v>3.0779931755066769E-2</v>
      </c>
      <c r="AT1028">
        <f t="shared" si="405"/>
        <v>0.17219263299390181</v>
      </c>
      <c r="AU1028">
        <f t="shared" si="406"/>
        <v>6.8375634448860207</v>
      </c>
      <c r="AV1028">
        <f t="shared" si="407"/>
        <v>67.45756778969357</v>
      </c>
      <c r="AW1028">
        <f t="shared" si="408"/>
        <v>35.534756281514859</v>
      </c>
      <c r="AX1028">
        <f t="shared" si="409"/>
        <v>38.321754455566406</v>
      </c>
      <c r="AY1028">
        <f t="shared" si="410"/>
        <v>6.7742400974315728</v>
      </c>
      <c r="AZ1028">
        <f t="shared" si="411"/>
        <v>3.7667236482861622E-3</v>
      </c>
      <c r="BA1028">
        <f t="shared" si="412"/>
        <v>3.235726637918575</v>
      </c>
      <c r="BB1028">
        <f t="shared" si="413"/>
        <v>3.5385134595129979</v>
      </c>
      <c r="BC1028">
        <f t="shared" si="414"/>
        <v>2.3545564228129793E-3</v>
      </c>
      <c r="BD1028">
        <f t="shared" si="415"/>
        <v>145.19994929952878</v>
      </c>
      <c r="BE1028">
        <f t="shared" si="416"/>
        <v>3.4492846588203911</v>
      </c>
      <c r="BF1028">
        <f t="shared" si="417"/>
        <v>44.62639421644343</v>
      </c>
      <c r="BG1028">
        <f t="shared" si="418"/>
        <v>416.25153967313855</v>
      </c>
      <c r="BH1028">
        <f t="shared" si="419"/>
        <v>-2.7072530258844111E-3</v>
      </c>
    </row>
    <row r="1029" spans="1:60" x14ac:dyDescent="0.25">
      <c r="A1029" s="1">
        <v>365</v>
      </c>
      <c r="B1029" s="1" t="s">
        <v>1091</v>
      </c>
      <c r="C1029" s="1">
        <v>34552.4999996759</v>
      </c>
      <c r="D1029" s="1">
        <v>1</v>
      </c>
      <c r="E1029">
        <f t="shared" si="392"/>
        <v>-2.4622049717569761</v>
      </c>
      <c r="F1029">
        <f t="shared" si="393"/>
        <v>3.8362505824685073E-3</v>
      </c>
      <c r="G1029">
        <f t="shared" si="394"/>
        <v>1389.1931189608763</v>
      </c>
      <c r="H1029">
        <f t="shared" si="395"/>
        <v>0.14317758384183868</v>
      </c>
      <c r="I1029">
        <f t="shared" si="396"/>
        <v>3.5989452040064513</v>
      </c>
      <c r="J1029">
        <f t="shared" si="397"/>
        <v>38.48601073225408</v>
      </c>
      <c r="K1029" s="1">
        <v>13.850000381469727</v>
      </c>
      <c r="L1029">
        <f t="shared" si="398"/>
        <v>2</v>
      </c>
      <c r="M1029" s="1">
        <v>0.5</v>
      </c>
      <c r="N1029">
        <f t="shared" si="399"/>
        <v>3.6</v>
      </c>
      <c r="O1029" s="1">
        <v>40.376544952392578</v>
      </c>
      <c r="P1029" s="1">
        <v>38.313503265380859</v>
      </c>
      <c r="Q1029" s="1">
        <v>41.112720489501953</v>
      </c>
      <c r="R1029" s="1">
        <v>409.71853637695313</v>
      </c>
      <c r="S1029" s="1">
        <v>415.26089477539063</v>
      </c>
      <c r="T1029" s="1">
        <v>31.602571487426758</v>
      </c>
      <c r="U1029" s="1">
        <v>31.922292709350586</v>
      </c>
      <c r="V1029" s="1">
        <v>42.351459503173828</v>
      </c>
      <c r="W1029" s="1">
        <v>42.778244018554688</v>
      </c>
      <c r="X1029" s="1">
        <v>600.431640625</v>
      </c>
      <c r="Y1029" s="1">
        <v>0.1567671149969101</v>
      </c>
      <c r="Z1029" s="1">
        <v>0.16501802206039429</v>
      </c>
      <c r="AA1029" s="1">
        <v>101.36140441894531</v>
      </c>
      <c r="AB1029" s="1">
        <v>0.37323987483978271</v>
      </c>
      <c r="AC1029" s="1">
        <v>-0.53175026178359985</v>
      </c>
      <c r="AD1029" s="1">
        <v>5.3050793707370758E-2</v>
      </c>
      <c r="AE1029" s="1">
        <v>4.3671741150319576E-3</v>
      </c>
      <c r="AF1029" s="1">
        <v>5.1169607788324356E-2</v>
      </c>
      <c r="AG1029" s="1">
        <v>6.5033826977014542E-3</v>
      </c>
      <c r="AH1029" s="1">
        <v>1</v>
      </c>
      <c r="AI1029" s="1">
        <v>0</v>
      </c>
      <c r="AJ1029" s="1">
        <v>2</v>
      </c>
      <c r="AK1029" s="1">
        <v>0</v>
      </c>
      <c r="AL1029" s="1">
        <v>1</v>
      </c>
      <c r="AM1029" s="1">
        <v>0.18999999761581421</v>
      </c>
      <c r="AN1029" s="1">
        <v>111115</v>
      </c>
      <c r="AO1029">
        <f t="shared" si="400"/>
        <v>0.43352463833021476</v>
      </c>
      <c r="AP1029">
        <f t="shared" si="401"/>
        <v>1.4317758384183867E-4</v>
      </c>
      <c r="AQ1029">
        <f t="shared" si="402"/>
        <v>311.46350326538084</v>
      </c>
      <c r="AR1029">
        <f t="shared" si="403"/>
        <v>313.52654495239256</v>
      </c>
      <c r="AS1029">
        <f t="shared" si="404"/>
        <v>3.1353423798041291E-2</v>
      </c>
      <c r="AT1029">
        <f t="shared" si="405"/>
        <v>0.17250746687322183</v>
      </c>
      <c r="AU1029">
        <f t="shared" si="406"/>
        <v>6.8346336252988857</v>
      </c>
      <c r="AV1029">
        <f t="shared" si="407"/>
        <v>67.42836353223845</v>
      </c>
      <c r="AW1029">
        <f t="shared" si="408"/>
        <v>35.506070822887864</v>
      </c>
      <c r="AX1029">
        <f t="shared" si="409"/>
        <v>38.313503265380859</v>
      </c>
      <c r="AY1029">
        <f t="shared" si="410"/>
        <v>6.7712185628491861</v>
      </c>
      <c r="AZ1029">
        <f t="shared" si="411"/>
        <v>3.8321669289647971E-3</v>
      </c>
      <c r="BA1029">
        <f t="shared" si="412"/>
        <v>3.2356884212924344</v>
      </c>
      <c r="BB1029">
        <f t="shared" si="413"/>
        <v>3.5355301415567517</v>
      </c>
      <c r="BC1029">
        <f t="shared" si="414"/>
        <v>2.3954708868862903E-3</v>
      </c>
      <c r="BD1029">
        <f t="shared" si="415"/>
        <v>140.81056554700939</v>
      </c>
      <c r="BE1029">
        <f t="shared" si="416"/>
        <v>3.345350203785197</v>
      </c>
      <c r="BF1029">
        <f t="shared" si="417"/>
        <v>44.649003713856509</v>
      </c>
      <c r="BG1029">
        <f t="shared" si="418"/>
        <v>416.18422163979949</v>
      </c>
      <c r="BH1029">
        <f t="shared" si="419"/>
        <v>-2.6414984810116155E-3</v>
      </c>
    </row>
    <row r="1030" spans="1:60" x14ac:dyDescent="0.25">
      <c r="A1030" s="1">
        <v>366</v>
      </c>
      <c r="B1030" s="1" t="s">
        <v>1092</v>
      </c>
      <c r="C1030" s="1">
        <v>34557.999999552965</v>
      </c>
      <c r="D1030" s="1">
        <v>1</v>
      </c>
      <c r="E1030">
        <f t="shared" si="392"/>
        <v>-2.4002499241463213</v>
      </c>
      <c r="F1030">
        <f t="shared" si="393"/>
        <v>3.8903846060348709E-3</v>
      </c>
      <c r="G1030">
        <f t="shared" si="394"/>
        <v>1350.6107925280548</v>
      </c>
      <c r="H1030">
        <f t="shared" si="395"/>
        <v>0.14514247892378263</v>
      </c>
      <c r="I1030">
        <f t="shared" si="396"/>
        <v>3.5976688633518079</v>
      </c>
      <c r="J1030">
        <f t="shared" si="397"/>
        <v>38.48255124711735</v>
      </c>
      <c r="K1030" s="1">
        <v>13.850000381469727</v>
      </c>
      <c r="L1030">
        <f t="shared" si="398"/>
        <v>2</v>
      </c>
      <c r="M1030" s="1">
        <v>0.5</v>
      </c>
      <c r="N1030">
        <f t="shared" si="399"/>
        <v>3.6</v>
      </c>
      <c r="O1030" s="1">
        <v>40.373538970947266</v>
      </c>
      <c r="P1030" s="1">
        <v>38.310920715332031</v>
      </c>
      <c r="Q1030" s="1">
        <v>41.089179992675781</v>
      </c>
      <c r="R1030" s="1">
        <v>409.90261840820313</v>
      </c>
      <c r="S1030" s="1">
        <v>415.30050659179688</v>
      </c>
      <c r="T1030" s="1">
        <v>31.597976684570313</v>
      </c>
      <c r="U1030" s="1">
        <v>31.92210578918457</v>
      </c>
      <c r="V1030" s="1">
        <v>42.349700927734375</v>
      </c>
      <c r="W1030" s="1">
        <v>42.782886505126953</v>
      </c>
      <c r="X1030" s="1">
        <v>600.39434814453125</v>
      </c>
      <c r="Y1030" s="1">
        <v>9.136538952589035E-2</v>
      </c>
      <c r="Z1030" s="1">
        <v>9.6174098551273346E-2</v>
      </c>
      <c r="AA1030" s="1">
        <v>101.36198425292969</v>
      </c>
      <c r="AB1030" s="1">
        <v>0.37323987483978271</v>
      </c>
      <c r="AC1030" s="1">
        <v>-0.53175026178359985</v>
      </c>
      <c r="AD1030" s="1">
        <v>5.3050793707370758E-2</v>
      </c>
      <c r="AE1030" s="1">
        <v>4.3671741150319576E-3</v>
      </c>
      <c r="AF1030" s="1">
        <v>5.1169607788324356E-2</v>
      </c>
      <c r="AG1030" s="1">
        <v>6.5033826977014542E-3</v>
      </c>
      <c r="AH1030" s="1">
        <v>1</v>
      </c>
      <c r="AI1030" s="1">
        <v>0</v>
      </c>
      <c r="AJ1030" s="1">
        <v>2</v>
      </c>
      <c r="AK1030" s="1">
        <v>0</v>
      </c>
      <c r="AL1030" s="1">
        <v>1</v>
      </c>
      <c r="AM1030" s="1">
        <v>0.18999999761581421</v>
      </c>
      <c r="AN1030" s="1">
        <v>111115</v>
      </c>
      <c r="AO1030">
        <f t="shared" si="400"/>
        <v>0.43349771235227852</v>
      </c>
      <c r="AP1030">
        <f t="shared" si="401"/>
        <v>1.4514247892378262E-4</v>
      </c>
      <c r="AQ1030">
        <f t="shared" si="402"/>
        <v>311.46092071533201</v>
      </c>
      <c r="AR1030">
        <f t="shared" si="403"/>
        <v>313.52353897094724</v>
      </c>
      <c r="AS1030">
        <f t="shared" si="404"/>
        <v>1.8273078495445017E-2</v>
      </c>
      <c r="AT1030">
        <f t="shared" si="405"/>
        <v>0.17163053178531548</v>
      </c>
      <c r="AU1030">
        <f t="shared" si="406"/>
        <v>6.83335684767549</v>
      </c>
      <c r="AV1030">
        <f t="shared" si="407"/>
        <v>67.415381595373461</v>
      </c>
      <c r="AW1030">
        <f t="shared" si="408"/>
        <v>35.49327580618889</v>
      </c>
      <c r="AX1030">
        <f t="shared" si="409"/>
        <v>38.310920715332031</v>
      </c>
      <c r="AY1030">
        <f t="shared" si="410"/>
        <v>6.7702730893449177</v>
      </c>
      <c r="AZ1030">
        <f t="shared" si="411"/>
        <v>3.8861849521143405E-3</v>
      </c>
      <c r="BA1030">
        <f t="shared" si="412"/>
        <v>3.2356879843236821</v>
      </c>
      <c r="BB1030">
        <f t="shared" si="413"/>
        <v>3.5345851050212356</v>
      </c>
      <c r="BC1030">
        <f t="shared" si="414"/>
        <v>2.4292425589172656E-3</v>
      </c>
      <c r="BD1030">
        <f t="shared" si="415"/>
        <v>136.9005898840656</v>
      </c>
      <c r="BE1030">
        <f t="shared" si="416"/>
        <v>3.2521289309564558</v>
      </c>
      <c r="BF1030">
        <f t="shared" si="417"/>
        <v>44.659509894766522</v>
      </c>
      <c r="BG1030">
        <f t="shared" si="418"/>
        <v>416.20060031335174</v>
      </c>
      <c r="BH1030">
        <f t="shared" si="419"/>
        <v>-2.5755365359064922E-3</v>
      </c>
    </row>
    <row r="1031" spans="1:60" x14ac:dyDescent="0.25">
      <c r="A1031" s="1">
        <v>367</v>
      </c>
      <c r="B1031" s="1" t="s">
        <v>1093</v>
      </c>
      <c r="C1031" s="1">
        <v>34562.999999441206</v>
      </c>
      <c r="D1031" s="1">
        <v>1</v>
      </c>
      <c r="E1031">
        <f t="shared" si="392"/>
        <v>-2.4028673681868149</v>
      </c>
      <c r="F1031">
        <f t="shared" si="393"/>
        <v>3.916491511432015E-3</v>
      </c>
      <c r="G1031">
        <f t="shared" si="394"/>
        <v>1345.3393876762559</v>
      </c>
      <c r="H1031">
        <f t="shared" si="395"/>
        <v>0.14598668143985688</v>
      </c>
      <c r="I1031">
        <f t="shared" si="396"/>
        <v>3.5945806482018661</v>
      </c>
      <c r="J1031">
        <f t="shared" si="397"/>
        <v>38.473313309897854</v>
      </c>
      <c r="K1031" s="1">
        <v>13.850000381469727</v>
      </c>
      <c r="L1031">
        <f t="shared" si="398"/>
        <v>2</v>
      </c>
      <c r="M1031" s="1">
        <v>0.5</v>
      </c>
      <c r="N1031">
        <f t="shared" si="399"/>
        <v>3.6</v>
      </c>
      <c r="O1031" s="1">
        <v>40.366180419921875</v>
      </c>
      <c r="P1031" s="1">
        <v>38.301803588867188</v>
      </c>
      <c r="Q1031" s="1">
        <v>41.082462310791016</v>
      </c>
      <c r="R1031" s="1">
        <v>409.93310546875</v>
      </c>
      <c r="S1031" s="1">
        <v>415.33624267578125</v>
      </c>
      <c r="T1031" s="1">
        <v>31.592828750610352</v>
      </c>
      <c r="U1031" s="1">
        <v>31.918846130371094</v>
      </c>
      <c r="V1031" s="1">
        <v>42.357803344726563</v>
      </c>
      <c r="W1031" s="1">
        <v>42.793987274169922</v>
      </c>
      <c r="X1031" s="1">
        <v>600.39080810546875</v>
      </c>
      <c r="Y1031" s="1">
        <v>9.8642237484455109E-2</v>
      </c>
      <c r="Z1031" s="1">
        <v>0.10383393615484238</v>
      </c>
      <c r="AA1031" s="1">
        <v>101.3623046875</v>
      </c>
      <c r="AB1031" s="1">
        <v>0.37323987483978271</v>
      </c>
      <c r="AC1031" s="1">
        <v>-0.53175026178359985</v>
      </c>
      <c r="AD1031" s="1">
        <v>5.3050793707370758E-2</v>
      </c>
      <c r="AE1031" s="1">
        <v>4.3671741150319576E-3</v>
      </c>
      <c r="AF1031" s="1">
        <v>5.1169607788324356E-2</v>
      </c>
      <c r="AG1031" s="1">
        <v>6.5033826977014542E-3</v>
      </c>
      <c r="AH1031" s="1">
        <v>1</v>
      </c>
      <c r="AI1031" s="1">
        <v>0</v>
      </c>
      <c r="AJ1031" s="1">
        <v>2</v>
      </c>
      <c r="AK1031" s="1">
        <v>0</v>
      </c>
      <c r="AL1031" s="1">
        <v>1</v>
      </c>
      <c r="AM1031" s="1">
        <v>0.18999999761581421</v>
      </c>
      <c r="AN1031" s="1">
        <v>111115</v>
      </c>
      <c r="AO1031">
        <f t="shared" si="400"/>
        <v>0.43349515636746633</v>
      </c>
      <c r="AP1031">
        <f t="shared" si="401"/>
        <v>1.4598668143985687E-4</v>
      </c>
      <c r="AQ1031">
        <f t="shared" si="402"/>
        <v>311.45180358886716</v>
      </c>
      <c r="AR1031">
        <f t="shared" si="403"/>
        <v>313.51618041992185</v>
      </c>
      <c r="AS1031">
        <f t="shared" si="404"/>
        <v>1.9728447621860656E-2</v>
      </c>
      <c r="AT1031">
        <f t="shared" si="405"/>
        <v>0.17150972103066808</v>
      </c>
      <c r="AU1031">
        <f t="shared" si="406"/>
        <v>6.8299484549419711</v>
      </c>
      <c r="AV1031">
        <f t="shared" si="407"/>
        <v>67.381542635585319</v>
      </c>
      <c r="AW1031">
        <f t="shared" si="408"/>
        <v>35.462696505214225</v>
      </c>
      <c r="AX1031">
        <f t="shared" si="409"/>
        <v>38.301803588867188</v>
      </c>
      <c r="AY1031">
        <f t="shared" si="410"/>
        <v>6.7669362183401196</v>
      </c>
      <c r="AZ1031">
        <f t="shared" si="411"/>
        <v>3.9122353346323453E-3</v>
      </c>
      <c r="BA1031">
        <f t="shared" si="412"/>
        <v>3.235367806740105</v>
      </c>
      <c r="BB1031">
        <f t="shared" si="413"/>
        <v>3.5315684116000146</v>
      </c>
      <c r="BC1031">
        <f t="shared" si="414"/>
        <v>2.4455291191537781E-3</v>
      </c>
      <c r="BD1031">
        <f t="shared" si="415"/>
        <v>136.36670092173534</v>
      </c>
      <c r="BE1031">
        <f t="shared" si="416"/>
        <v>3.2391572163531404</v>
      </c>
      <c r="BF1031">
        <f t="shared" si="417"/>
        <v>44.680901099632173</v>
      </c>
      <c r="BG1031">
        <f t="shared" si="418"/>
        <v>416.23731793885133</v>
      </c>
      <c r="BH1031">
        <f t="shared" si="419"/>
        <v>-2.5793525617820961E-3</v>
      </c>
    </row>
    <row r="1032" spans="1:60" x14ac:dyDescent="0.25">
      <c r="A1032" s="1">
        <v>368</v>
      </c>
      <c r="B1032" s="1" t="s">
        <v>1094</v>
      </c>
      <c r="C1032" s="1">
        <v>34567.999999329448</v>
      </c>
      <c r="D1032" s="1">
        <v>1</v>
      </c>
      <c r="E1032">
        <f t="shared" si="392"/>
        <v>-2.4012168985761475</v>
      </c>
      <c r="F1032">
        <f t="shared" si="393"/>
        <v>3.9289815386461639E-3</v>
      </c>
      <c r="G1032">
        <f t="shared" si="394"/>
        <v>1341.67514267817</v>
      </c>
      <c r="H1032">
        <f t="shared" si="395"/>
        <v>0.14641964357543621</v>
      </c>
      <c r="I1032">
        <f t="shared" si="396"/>
        <v>3.5938212081083498</v>
      </c>
      <c r="J1032">
        <f t="shared" si="397"/>
        <v>38.470165290710739</v>
      </c>
      <c r="K1032" s="1">
        <v>13.850000381469727</v>
      </c>
      <c r="L1032">
        <f t="shared" si="398"/>
        <v>2</v>
      </c>
      <c r="M1032" s="1">
        <v>0.5</v>
      </c>
      <c r="N1032">
        <f t="shared" si="399"/>
        <v>3.6</v>
      </c>
      <c r="O1032" s="1">
        <v>40.360385894775391</v>
      </c>
      <c r="P1032" s="1">
        <v>38.299201965332031</v>
      </c>
      <c r="Q1032" s="1">
        <v>41.089073181152344</v>
      </c>
      <c r="R1032" s="1">
        <v>409.94570922851563</v>
      </c>
      <c r="S1032" s="1">
        <v>415.34469604492188</v>
      </c>
      <c r="T1032" s="1">
        <v>31.587900161743164</v>
      </c>
      <c r="U1032" s="1">
        <v>31.914890289306641</v>
      </c>
      <c r="V1032" s="1">
        <v>42.364513397216797</v>
      </c>
      <c r="W1032" s="1">
        <v>42.802581787109375</v>
      </c>
      <c r="X1032" s="1">
        <v>600.38250732421875</v>
      </c>
      <c r="Y1032" s="1">
        <v>7.9071193933486938E-2</v>
      </c>
      <c r="Z1032" s="1">
        <v>8.3232834935188293E-2</v>
      </c>
      <c r="AA1032" s="1">
        <v>101.36228179931641</v>
      </c>
      <c r="AB1032" s="1">
        <v>0.37323987483978271</v>
      </c>
      <c r="AC1032" s="1">
        <v>-0.53175026178359985</v>
      </c>
      <c r="AD1032" s="1">
        <v>5.3050793707370758E-2</v>
      </c>
      <c r="AE1032" s="1">
        <v>4.3671741150319576E-3</v>
      </c>
      <c r="AF1032" s="1">
        <v>5.1169607788324356E-2</v>
      </c>
      <c r="AG1032" s="1">
        <v>6.5033826977014542E-3</v>
      </c>
      <c r="AH1032" s="1">
        <v>1</v>
      </c>
      <c r="AI1032" s="1">
        <v>0</v>
      </c>
      <c r="AJ1032" s="1">
        <v>2</v>
      </c>
      <c r="AK1032" s="1">
        <v>0</v>
      </c>
      <c r="AL1032" s="1">
        <v>1</v>
      </c>
      <c r="AM1032" s="1">
        <v>0.18999999761581421</v>
      </c>
      <c r="AN1032" s="1">
        <v>111115</v>
      </c>
      <c r="AO1032">
        <f t="shared" si="400"/>
        <v>0.43348916302376861</v>
      </c>
      <c r="AP1032">
        <f t="shared" si="401"/>
        <v>1.4641964357543622E-4</v>
      </c>
      <c r="AQ1032">
        <f t="shared" si="402"/>
        <v>311.44920196533201</v>
      </c>
      <c r="AR1032">
        <f t="shared" si="403"/>
        <v>313.51038589477537</v>
      </c>
      <c r="AS1032">
        <f t="shared" si="404"/>
        <v>1.5814238439243233E-2</v>
      </c>
      <c r="AT1032">
        <f t="shared" si="405"/>
        <v>0.17096332537870987</v>
      </c>
      <c r="AU1032">
        <f t="shared" si="406"/>
        <v>6.8287873112073161</v>
      </c>
      <c r="AV1032">
        <f t="shared" si="407"/>
        <v>67.370102467971179</v>
      </c>
      <c r="AW1032">
        <f t="shared" si="408"/>
        <v>35.455212178664539</v>
      </c>
      <c r="AX1032">
        <f t="shared" si="409"/>
        <v>38.299201965332031</v>
      </c>
      <c r="AY1032">
        <f t="shared" si="410"/>
        <v>6.7659842850598091</v>
      </c>
      <c r="AZ1032">
        <f t="shared" si="411"/>
        <v>3.9246981867793271E-3</v>
      </c>
      <c r="BA1032">
        <f t="shared" si="412"/>
        <v>3.2349661030989663</v>
      </c>
      <c r="BB1032">
        <f t="shared" si="413"/>
        <v>3.5310181819608428</v>
      </c>
      <c r="BC1032">
        <f t="shared" si="414"/>
        <v>2.4533208398422692E-3</v>
      </c>
      <c r="BD1032">
        <f t="shared" si="415"/>
        <v>135.99525389528273</v>
      </c>
      <c r="BE1032">
        <f t="shared" si="416"/>
        <v>3.2302691125085663</v>
      </c>
      <c r="BF1032">
        <f t="shared" si="417"/>
        <v>44.683824063262136</v>
      </c>
      <c r="BG1032">
        <f t="shared" si="418"/>
        <v>416.24515238188792</v>
      </c>
      <c r="BH1032">
        <f t="shared" si="419"/>
        <v>-2.5777009730859101E-3</v>
      </c>
    </row>
    <row r="1033" spans="1:60" x14ac:dyDescent="0.25">
      <c r="A1033" s="1" t="s">
        <v>9</v>
      </c>
      <c r="B1033" s="1" t="s">
        <v>1095</v>
      </c>
    </row>
    <row r="1034" spans="1:60" x14ac:dyDescent="0.25">
      <c r="A1034" s="1" t="s">
        <v>9</v>
      </c>
      <c r="B1034" s="1" t="s">
        <v>1096</v>
      </c>
    </row>
    <row r="1035" spans="1:60" x14ac:dyDescent="0.25">
      <c r="A1035" s="1" t="s">
        <v>9</v>
      </c>
      <c r="B1035" s="1" t="s">
        <v>1097</v>
      </c>
    </row>
    <row r="1036" spans="1:60" x14ac:dyDescent="0.25">
      <c r="A1036" s="1" t="s">
        <v>9</v>
      </c>
      <c r="B1036" s="1" t="s">
        <v>1098</v>
      </c>
    </row>
    <row r="1037" spans="1:60" x14ac:dyDescent="0.25">
      <c r="A1037" s="1" t="s">
        <v>9</v>
      </c>
      <c r="B1037" s="1" t="s">
        <v>1099</v>
      </c>
    </row>
    <row r="1038" spans="1:60" x14ac:dyDescent="0.25">
      <c r="A1038" s="1" t="s">
        <v>9</v>
      </c>
      <c r="B1038" s="1" t="s">
        <v>1100</v>
      </c>
    </row>
    <row r="1039" spans="1:60" x14ac:dyDescent="0.25">
      <c r="A1039" s="1" t="s">
        <v>9</v>
      </c>
      <c r="B1039" s="1" t="s">
        <v>1101</v>
      </c>
    </row>
    <row r="1040" spans="1:60" x14ac:dyDescent="0.25">
      <c r="A1040" s="1" t="s">
        <v>9</v>
      </c>
      <c r="B1040" s="1" t="s">
        <v>1102</v>
      </c>
    </row>
    <row r="1041" spans="1:60" x14ac:dyDescent="0.25">
      <c r="A1041" s="1" t="s">
        <v>9</v>
      </c>
      <c r="B1041" s="1" t="s">
        <v>1103</v>
      </c>
    </row>
    <row r="1042" spans="1:60" x14ac:dyDescent="0.25">
      <c r="A1042" s="1">
        <v>369</v>
      </c>
      <c r="B1042" s="1" t="s">
        <v>1104</v>
      </c>
      <c r="C1042" s="1">
        <v>34804.499999899417</v>
      </c>
      <c r="D1042" s="1">
        <v>1</v>
      </c>
      <c r="E1042">
        <f>(R1042-S1042*(1000-T1042)/(1000-U1042))*AO1042</f>
        <v>-2.6038559526862244</v>
      </c>
      <c r="F1042">
        <f>IF(AZ1042&lt;&gt;0,1/(1/AZ1042-1/N1042),0)</f>
        <v>2.7409580826143706E-3</v>
      </c>
      <c r="G1042">
        <f>((BC1042-AP1042/2)*S1042-E1042)/(BC1042+AP1042/2)</f>
        <v>1866.4407891161195</v>
      </c>
      <c r="H1042">
        <f>AP1042*1000</f>
        <v>0.10576026171508808</v>
      </c>
      <c r="I1042">
        <f>(AU1042-BA1042)</f>
        <v>3.7184222348757654</v>
      </c>
      <c r="J1042">
        <f>(P1042+AT1042*D1042)</f>
        <v>38.729235712667119</v>
      </c>
      <c r="K1042" s="1">
        <v>13.069999694824219</v>
      </c>
      <c r="L1042">
        <f>(K1042*AI1042+AJ1042)</f>
        <v>2</v>
      </c>
      <c r="M1042" s="1">
        <v>0.5</v>
      </c>
      <c r="N1042">
        <f>L1042*(M1042+1)*(M1042+1)/(M1042*M1042+1)</f>
        <v>3.6</v>
      </c>
      <c r="O1042" s="1">
        <v>40.406387329101563</v>
      </c>
      <c r="P1042" s="1">
        <v>38.567325592041016</v>
      </c>
      <c r="Q1042" s="1">
        <v>41.065372467041016</v>
      </c>
      <c r="R1042" s="1">
        <v>410.40902709960938</v>
      </c>
      <c r="S1042" s="1">
        <v>415.98153686523438</v>
      </c>
      <c r="T1042" s="1">
        <v>31.411281585693359</v>
      </c>
      <c r="U1042" s="1">
        <v>31.634225845336914</v>
      </c>
      <c r="V1042" s="1">
        <v>42.025394439697266</v>
      </c>
      <c r="W1042" s="1">
        <v>42.321304321289063</v>
      </c>
      <c r="X1042" s="1">
        <v>600.4007568359375</v>
      </c>
      <c r="Y1042" s="1">
        <v>9.1299131512641907E-2</v>
      </c>
      <c r="Z1042" s="1">
        <v>9.6104353666305542E-2</v>
      </c>
      <c r="AA1042" s="1">
        <v>101.36166381835938</v>
      </c>
      <c r="AB1042" s="1">
        <v>0.53075480461120605</v>
      </c>
      <c r="AC1042" s="1">
        <v>-0.5275236964225769</v>
      </c>
      <c r="AD1042" s="1">
        <v>1.9668141379952431E-2</v>
      </c>
      <c r="AE1042" s="1">
        <v>7.5399880297482014E-3</v>
      </c>
      <c r="AF1042" s="1">
        <v>2.7530575171113014E-2</v>
      </c>
      <c r="AG1042" s="1">
        <v>1.0059872642159462E-2</v>
      </c>
      <c r="AH1042" s="1">
        <v>0.66666668653488159</v>
      </c>
      <c r="AI1042" s="1">
        <v>0</v>
      </c>
      <c r="AJ1042" s="1">
        <v>2</v>
      </c>
      <c r="AK1042" s="1">
        <v>0</v>
      </c>
      <c r="AL1042" s="1">
        <v>1</v>
      </c>
      <c r="AM1042" s="1">
        <v>0.18999999761581421</v>
      </c>
      <c r="AN1042" s="1">
        <v>111115</v>
      </c>
      <c r="AO1042">
        <f>X1042*0.000001/(K1042*0.0001)</f>
        <v>0.45937319881782324</v>
      </c>
      <c r="AP1042">
        <f>(U1042-T1042)/(1000-U1042)*AO1042</f>
        <v>1.0576026171508808E-4</v>
      </c>
      <c r="AQ1042">
        <f>(P1042+273.15)</f>
        <v>311.71732559204099</v>
      </c>
      <c r="AR1042">
        <f>(O1042+273.15)</f>
        <v>313.55638732910154</v>
      </c>
      <c r="AS1042">
        <f>(Y1042*AK1042+Z1042*AL1042)*AM1042</f>
        <v>1.8259826967467419E-2</v>
      </c>
      <c r="AT1042">
        <f>((AS1042+0.00000010773*(AR1042^4-AQ1042^4))-AP1042*44100)/(L1042*0.92*2*29.3+0.00000043092*AQ1042^3)</f>
        <v>0.16191012062610449</v>
      </c>
      <c r="AU1042">
        <f>0.61365*EXP(17.502*J1042/(240.97+J1042))</f>
        <v>6.9249200001648612</v>
      </c>
      <c r="AV1042">
        <f>AU1042*1000/AA1042</f>
        <v>68.318925906488218</v>
      </c>
      <c r="AW1042">
        <f>(AV1042-U1042)</f>
        <v>36.684700061151304</v>
      </c>
      <c r="AX1042">
        <f>IF(D1042,P1042,(O1042+P1042)/2)</f>
        <v>38.567325592041016</v>
      </c>
      <c r="AY1042">
        <f>0.61365*EXP(17.502*AX1042/(240.97+AX1042))</f>
        <v>6.8647038161011782</v>
      </c>
      <c r="AZ1042">
        <f>IF(AW1042&lt;&gt;0,(1000-(AV1042+U1042)/2)/AW1042*AP1042,0)</f>
        <v>2.7388727672119978E-3</v>
      </c>
      <c r="BA1042">
        <f>U1042*AA1042/1000</f>
        <v>3.2064977652890958</v>
      </c>
      <c r="BB1042">
        <f>(AY1042-BA1042)</f>
        <v>3.6582060508120824</v>
      </c>
      <c r="BC1042">
        <f>1/(1.6/F1042+1.37/N1042)</f>
        <v>1.7119827100021414E-3</v>
      </c>
      <c r="BD1042">
        <f>G1042*AA1042*0.001</f>
        <v>189.18554380326148</v>
      </c>
      <c r="BE1042">
        <f>G1042/S1042</f>
        <v>4.4868356494408328</v>
      </c>
      <c r="BF1042">
        <f>(1-AP1042*AA1042/AU1042/F1042)*100</f>
        <v>43.522028092609553</v>
      </c>
      <c r="BG1042">
        <f>(S1042-E1042/(N1042/1.35))</f>
        <v>416.95798284749173</v>
      </c>
      <c r="BH1042">
        <f>E1042*BF1042/100/BG1042</f>
        <v>-2.7179019609601457E-3</v>
      </c>
    </row>
    <row r="1043" spans="1:60" x14ac:dyDescent="0.25">
      <c r="A1043" s="1">
        <v>370</v>
      </c>
      <c r="B1043" s="1" t="s">
        <v>1105</v>
      </c>
      <c r="C1043" s="1">
        <v>34809.499999787658</v>
      </c>
      <c r="D1043" s="1">
        <v>1</v>
      </c>
      <c r="E1043">
        <f>(R1043-S1043*(1000-T1043)/(1000-U1043))*AO1043</f>
        <v>-2.6527500488300051</v>
      </c>
      <c r="F1043">
        <f>IF(AZ1043&lt;&gt;0,1/(1/AZ1043-1/N1043),0)</f>
        <v>2.8681107364459681E-3</v>
      </c>
      <c r="G1043">
        <f>((BC1043-AP1043/2)*S1043-E1043)/(BC1043+AP1043/2)</f>
        <v>1827.6029611115403</v>
      </c>
      <c r="H1043">
        <f>AP1043*1000</f>
        <v>0.11051739756465673</v>
      </c>
      <c r="I1043">
        <f>(AU1043-BA1043)</f>
        <v>3.7136176308398157</v>
      </c>
      <c r="J1043">
        <f>(P1043+AT1043*D1043)</f>
        <v>38.717130812859303</v>
      </c>
      <c r="K1043" s="1">
        <v>13.069999694824219</v>
      </c>
      <c r="L1043">
        <f>(K1043*AI1043+AJ1043)</f>
        <v>2</v>
      </c>
      <c r="M1043" s="1">
        <v>0.5</v>
      </c>
      <c r="N1043">
        <f>L1043*(M1043+1)*(M1043+1)/(M1043*M1043+1)</f>
        <v>3.6</v>
      </c>
      <c r="O1043" s="1">
        <v>40.397716522216797</v>
      </c>
      <c r="P1043" s="1">
        <v>38.556789398193359</v>
      </c>
      <c r="Q1043" s="1">
        <v>41.054439544677734</v>
      </c>
      <c r="R1043" s="1">
        <v>410.2674560546875</v>
      </c>
      <c r="S1043" s="1">
        <v>415.942138671875</v>
      </c>
      <c r="T1043" s="1">
        <v>31.404151916503906</v>
      </c>
      <c r="U1043" s="1">
        <v>31.637125015258789</v>
      </c>
      <c r="V1043" s="1">
        <v>42.033420562744141</v>
      </c>
      <c r="W1043" s="1">
        <v>42.343544006347656</v>
      </c>
      <c r="X1043" s="1">
        <v>600.3970947265625</v>
      </c>
      <c r="Y1043" s="1">
        <v>7.9441174864768982E-2</v>
      </c>
      <c r="Z1043" s="1">
        <v>8.3622291684150696E-2</v>
      </c>
      <c r="AA1043" s="1">
        <v>101.36144256591797</v>
      </c>
      <c r="AB1043" s="1">
        <v>0.53075480461120605</v>
      </c>
      <c r="AC1043" s="1">
        <v>-0.5275236964225769</v>
      </c>
      <c r="AD1043" s="1">
        <v>1.9668141379952431E-2</v>
      </c>
      <c r="AE1043" s="1">
        <v>7.5399880297482014E-3</v>
      </c>
      <c r="AF1043" s="1">
        <v>2.7530575171113014E-2</v>
      </c>
      <c r="AG1043" s="1">
        <v>1.0059872642159462E-2</v>
      </c>
      <c r="AH1043" s="1">
        <v>0.66666668653488159</v>
      </c>
      <c r="AI1043" s="1">
        <v>0</v>
      </c>
      <c r="AJ1043" s="1">
        <v>2</v>
      </c>
      <c r="AK1043" s="1">
        <v>0</v>
      </c>
      <c r="AL1043" s="1">
        <v>1</v>
      </c>
      <c r="AM1043" s="1">
        <v>0.18999999761581421</v>
      </c>
      <c r="AN1043" s="1">
        <v>111115</v>
      </c>
      <c r="AO1043">
        <f>X1043*0.000001/(K1043*0.0001)</f>
        <v>0.45937039689780751</v>
      </c>
      <c r="AP1043">
        <f>(U1043-T1043)/(1000-U1043)*AO1043</f>
        <v>1.1051739756465673E-4</v>
      </c>
      <c r="AQ1043">
        <f>(P1043+273.15)</f>
        <v>311.70678939819334</v>
      </c>
      <c r="AR1043">
        <f>(O1043+273.15)</f>
        <v>313.54771652221677</v>
      </c>
      <c r="AS1043">
        <f>(Y1043*AK1043+Z1043*AL1043)*AM1043</f>
        <v>1.5888235220617553E-2</v>
      </c>
      <c r="AT1043">
        <f>((AS1043+0.00000010773*(AR1043^4-AQ1043^4))-AP1043*44100)/(L1043*0.92*2*29.3+0.00000043092*AQ1043^3)</f>
        <v>0.16034141466594459</v>
      </c>
      <c r="AU1043">
        <f>0.61365*EXP(17.502*J1043/(240.97+J1043))</f>
        <v>6.9204022610247362</v>
      </c>
      <c r="AV1043">
        <f>AU1043*1000/AA1043</f>
        <v>68.274504445062732</v>
      </c>
      <c r="AW1043">
        <f>(AV1043-U1043)</f>
        <v>36.637379429803943</v>
      </c>
      <c r="AX1043">
        <f>IF(D1043,P1043,(O1043+P1043)/2)</f>
        <v>38.556789398193359</v>
      </c>
      <c r="AY1043">
        <f>0.61365*EXP(17.502*AX1043/(240.97+AX1043))</f>
        <v>6.8608010772757506</v>
      </c>
      <c r="AZ1043">
        <f>IF(AW1043&lt;&gt;0,(1000-(AV1043+U1043)/2)/AW1043*AP1043,0)</f>
        <v>2.8658275390200058E-3</v>
      </c>
      <c r="BA1043">
        <f>U1043*AA1043/1000</f>
        <v>3.2067846301849205</v>
      </c>
      <c r="BB1043">
        <f>(AY1043-BA1043)</f>
        <v>3.6540164470908301</v>
      </c>
      <c r="BC1043">
        <f>1/(1.6/F1043+1.37/N1043)</f>
        <v>1.7913472030669641E-3</v>
      </c>
      <c r="BD1043">
        <f>G1043*AA1043*0.001</f>
        <v>185.24847257600899</v>
      </c>
      <c r="BE1043">
        <f>G1043/S1043</f>
        <v>4.3938874934556331</v>
      </c>
      <c r="BF1043">
        <f>(1-AP1043*AA1043/AU1043/F1043)*100</f>
        <v>43.561407062575043</v>
      </c>
      <c r="BG1043">
        <f>(S1043-E1043/(N1043/1.35))</f>
        <v>416.93691994018627</v>
      </c>
      <c r="BH1043">
        <f>E1043*BF1043/100/BG1043</f>
        <v>-2.771582922637975E-3</v>
      </c>
    </row>
    <row r="1044" spans="1:60" x14ac:dyDescent="0.25">
      <c r="A1044" s="1">
        <v>371</v>
      </c>
      <c r="B1044" s="1" t="s">
        <v>1106</v>
      </c>
      <c r="C1044" s="1">
        <v>34814.999999664724</v>
      </c>
      <c r="D1044" s="1">
        <v>1</v>
      </c>
      <c r="E1044">
        <f>(R1044-S1044*(1000-T1044)/(1000-U1044))*AO1044</f>
        <v>-2.6822397923067918</v>
      </c>
      <c r="F1044">
        <f>IF(AZ1044&lt;&gt;0,1/(1/AZ1044-1/N1044),0)</f>
        <v>2.9789688886977428E-3</v>
      </c>
      <c r="G1044">
        <f>((BC1044-AP1044/2)*S1044-E1044)/(BC1044+AP1044/2)</f>
        <v>1789.6086318650978</v>
      </c>
      <c r="H1044">
        <f>AP1044*1000</f>
        <v>0.11459240493342085</v>
      </c>
      <c r="I1044">
        <f>(AU1044-BA1044)</f>
        <v>3.7074739670951424</v>
      </c>
      <c r="J1044">
        <f>(P1044+AT1044*D1044)</f>
        <v>38.701218173013054</v>
      </c>
      <c r="K1044" s="1">
        <v>13.069999694824219</v>
      </c>
      <c r="L1044">
        <f>(K1044*AI1044+AJ1044)</f>
        <v>2</v>
      </c>
      <c r="M1044" s="1">
        <v>0.5</v>
      </c>
      <c r="N1044">
        <f>L1044*(M1044+1)*(M1044+1)/(M1044*M1044+1)</f>
        <v>3.6</v>
      </c>
      <c r="O1044" s="1">
        <v>40.390586853027344</v>
      </c>
      <c r="P1044" s="1">
        <v>38.541515350341797</v>
      </c>
      <c r="Q1044" s="1">
        <v>41.063968658447266</v>
      </c>
      <c r="R1044" s="1">
        <v>410.14468383789063</v>
      </c>
      <c r="S1044" s="1">
        <v>415.87982177734375</v>
      </c>
      <c r="T1044" s="1">
        <v>31.39765739440918</v>
      </c>
      <c r="U1044" s="1">
        <v>31.639217376708984</v>
      </c>
      <c r="V1044" s="1">
        <v>42.04150390625</v>
      </c>
      <c r="W1044" s="1">
        <v>42.362480163574219</v>
      </c>
      <c r="X1044" s="1">
        <v>600.404052734375</v>
      </c>
      <c r="Y1044" s="1">
        <v>6.739787757396698E-2</v>
      </c>
      <c r="Z1044" s="1">
        <v>7.0945136249065399E-2</v>
      </c>
      <c r="AA1044" s="1">
        <v>101.36133575439453</v>
      </c>
      <c r="AB1044" s="1">
        <v>0.53075480461120605</v>
      </c>
      <c r="AC1044" s="1">
        <v>-0.5275236964225769</v>
      </c>
      <c r="AD1044" s="1">
        <v>1.9668141379952431E-2</v>
      </c>
      <c r="AE1044" s="1">
        <v>7.5399880297482014E-3</v>
      </c>
      <c r="AF1044" s="1">
        <v>2.7530575171113014E-2</v>
      </c>
      <c r="AG1044" s="1">
        <v>1.0059872642159462E-2</v>
      </c>
      <c r="AH1044" s="1">
        <v>1</v>
      </c>
      <c r="AI1044" s="1">
        <v>0</v>
      </c>
      <c r="AJ1044" s="1">
        <v>2</v>
      </c>
      <c r="AK1044" s="1">
        <v>0</v>
      </c>
      <c r="AL1044" s="1">
        <v>1</v>
      </c>
      <c r="AM1044" s="1">
        <v>0.18999999761581421</v>
      </c>
      <c r="AN1044" s="1">
        <v>111115</v>
      </c>
      <c r="AO1044">
        <f>X1044*0.000001/(K1044*0.0001)</f>
        <v>0.45937572054583731</v>
      </c>
      <c r="AP1044">
        <f>(U1044-T1044)/(1000-U1044)*AO1044</f>
        <v>1.1459240493342085E-4</v>
      </c>
      <c r="AQ1044">
        <f>(P1044+273.15)</f>
        <v>311.69151535034177</v>
      </c>
      <c r="AR1044">
        <f>(O1044+273.15)</f>
        <v>313.54058685302732</v>
      </c>
      <c r="AS1044">
        <f>(Y1044*AK1044+Z1044*AL1044)*AM1044</f>
        <v>1.347957571817604E-2</v>
      </c>
      <c r="AT1044">
        <f>((AS1044+0.00000010773*(AR1044^4-AQ1044^4))-AP1044*44100)/(L1044*0.92*2*29.3+0.00000043092*AQ1044^3)</f>
        <v>0.15970282267125924</v>
      </c>
      <c r="AU1044">
        <f>0.61365*EXP(17.502*J1044/(240.97+J1044))</f>
        <v>6.9144673026220156</v>
      </c>
      <c r="AV1044">
        <f>AU1044*1000/AA1044</f>
        <v>68.216023902607631</v>
      </c>
      <c r="AW1044">
        <f>(AV1044-U1044)</f>
        <v>36.576806525898647</v>
      </c>
      <c r="AX1044">
        <f>IF(D1044,P1044,(O1044+P1044)/2)</f>
        <v>38.541515350341797</v>
      </c>
      <c r="AY1044">
        <f>0.61365*EXP(17.502*AX1044/(240.97+AX1044))</f>
        <v>6.855146795222641</v>
      </c>
      <c r="AZ1044">
        <f>IF(AW1044&lt;&gt;0,(1000-(AV1044+U1044)/2)/AW1044*AP1044,0)</f>
        <v>2.9765058558250956E-3</v>
      </c>
      <c r="BA1044">
        <f>U1044*AA1044/1000</f>
        <v>3.2069933355268732</v>
      </c>
      <c r="BB1044">
        <f>(AY1044-BA1044)</f>
        <v>3.6481534596957679</v>
      </c>
      <c r="BC1044">
        <f>1/(1.6/F1044+1.37/N1044)</f>
        <v>1.8605372913199898E-3</v>
      </c>
      <c r="BD1044">
        <f>G1044*AA1044*0.001</f>
        <v>181.39712140344082</v>
      </c>
      <c r="BE1044">
        <f>G1044/S1044</f>
        <v>4.3031869741043343</v>
      </c>
      <c r="BF1044">
        <f>(1-AP1044*AA1044/AU1044/F1044)*100</f>
        <v>43.609822162432806</v>
      </c>
      <c r="BG1044">
        <f>(S1044-E1044/(N1044/1.35))</f>
        <v>416.88566169945881</v>
      </c>
      <c r="BH1044">
        <f>E1044*BF1044/100/BG1044</f>
        <v>-2.8058532851107589E-3</v>
      </c>
    </row>
    <row r="1045" spans="1:60" x14ac:dyDescent="0.25">
      <c r="A1045" s="1">
        <v>372</v>
      </c>
      <c r="B1045" s="1" t="s">
        <v>1107</v>
      </c>
      <c r="C1045" s="1">
        <v>34819.999999552965</v>
      </c>
      <c r="D1045" s="1">
        <v>1</v>
      </c>
      <c r="E1045">
        <f>(R1045-S1045*(1000-T1045)/(1000-U1045))*AO1045</f>
        <v>-2.7305304225957312</v>
      </c>
      <c r="F1045">
        <f>IF(AZ1045&lt;&gt;0,1/(1/AZ1045-1/N1045),0)</f>
        <v>3.0555353636954868E-3</v>
      </c>
      <c r="G1045">
        <f>((BC1045-AP1045/2)*S1045-E1045)/(BC1045+AP1045/2)</f>
        <v>1779.0223350407716</v>
      </c>
      <c r="H1045">
        <f>AP1045*1000</f>
        <v>0.11762995347030444</v>
      </c>
      <c r="I1045">
        <f>(AU1045-BA1045)</f>
        <v>3.7104028417588055</v>
      </c>
      <c r="J1045">
        <f>(P1045+AT1045*D1045)</f>
        <v>38.709278514945417</v>
      </c>
      <c r="K1045" s="1">
        <v>13.069999694824219</v>
      </c>
      <c r="L1045">
        <f>(K1045*AI1045+AJ1045)</f>
        <v>2</v>
      </c>
      <c r="M1045" s="1">
        <v>0.5</v>
      </c>
      <c r="N1045">
        <f>L1045*(M1045+1)*(M1045+1)/(M1045*M1045+1)</f>
        <v>3.6</v>
      </c>
      <c r="O1045" s="1">
        <v>40.390007019042969</v>
      </c>
      <c r="P1045" s="1">
        <v>38.551849365234375</v>
      </c>
      <c r="Q1045" s="1">
        <v>41.089492797851563</v>
      </c>
      <c r="R1045" s="1">
        <v>409.9764404296875</v>
      </c>
      <c r="S1045" s="1">
        <v>415.81414794921875</v>
      </c>
      <c r="T1045" s="1">
        <v>31.392009735107422</v>
      </c>
      <c r="U1045" s="1">
        <v>31.639980316162109</v>
      </c>
      <c r="V1045" s="1">
        <v>42.037143707275391</v>
      </c>
      <c r="W1045" s="1">
        <v>42.367095947265625</v>
      </c>
      <c r="X1045" s="1">
        <v>600.385498046875</v>
      </c>
      <c r="Y1045" s="1">
        <v>7.6848089694976807E-2</v>
      </c>
      <c r="Z1045" s="1">
        <v>8.089272677898407E-2</v>
      </c>
      <c r="AA1045" s="1">
        <v>101.36132049560547</v>
      </c>
      <c r="AB1045" s="1">
        <v>0.53075480461120605</v>
      </c>
      <c r="AC1045" s="1">
        <v>-0.5275236964225769</v>
      </c>
      <c r="AD1045" s="1">
        <v>1.9668141379952431E-2</v>
      </c>
      <c r="AE1045" s="1">
        <v>7.5399880297482014E-3</v>
      </c>
      <c r="AF1045" s="1">
        <v>2.7530575171113014E-2</v>
      </c>
      <c r="AG1045" s="1">
        <v>1.0059872642159462E-2</v>
      </c>
      <c r="AH1045" s="1">
        <v>1</v>
      </c>
      <c r="AI1045" s="1">
        <v>0</v>
      </c>
      <c r="AJ1045" s="1">
        <v>2</v>
      </c>
      <c r="AK1045" s="1">
        <v>0</v>
      </c>
      <c r="AL1045" s="1">
        <v>1</v>
      </c>
      <c r="AM1045" s="1">
        <v>0.18999999761581421</v>
      </c>
      <c r="AN1045" s="1">
        <v>111115</v>
      </c>
      <c r="AO1045">
        <f>X1045*0.000001/(K1045*0.0001)</f>
        <v>0.45936152415109116</v>
      </c>
      <c r="AP1045">
        <f>(U1045-T1045)/(1000-U1045)*AO1045</f>
        <v>1.1762995347030444E-4</v>
      </c>
      <c r="AQ1045">
        <f>(P1045+273.15)</f>
        <v>311.70184936523435</v>
      </c>
      <c r="AR1045">
        <f>(O1045+273.15)</f>
        <v>313.54000701904295</v>
      </c>
      <c r="AS1045">
        <f>(Y1045*AK1045+Z1045*AL1045)*AM1045</f>
        <v>1.5369617895143683E-2</v>
      </c>
      <c r="AT1045">
        <f>((AS1045+0.00000010773*(AR1045^4-AQ1045^4))-AP1045*44100)/(L1045*0.92*2*29.3+0.00000043092*AQ1045^3)</f>
        <v>0.15742914971103936</v>
      </c>
      <c r="AU1045">
        <f>0.61365*EXP(17.502*J1045/(240.97+J1045))</f>
        <v>6.9174730270599616</v>
      </c>
      <c r="AV1045">
        <f>AU1045*1000/AA1045</f>
        <v>68.245687736081422</v>
      </c>
      <c r="AW1045">
        <f>(AV1045-U1045)</f>
        <v>36.605707419919312</v>
      </c>
      <c r="AX1045">
        <f>IF(D1045,P1045,(O1045+P1045)/2)</f>
        <v>38.551849365234375</v>
      </c>
      <c r="AY1045">
        <f>0.61365*EXP(17.502*AX1045/(240.97+AX1045))</f>
        <v>6.8589718897422829</v>
      </c>
      <c r="AZ1045">
        <f>IF(AW1045&lt;&gt;0,(1000-(AV1045+U1045)/2)/AW1045*AP1045,0)</f>
        <v>3.0529441473605848E-3</v>
      </c>
      <c r="BA1045">
        <f>U1045*AA1045/1000</f>
        <v>3.2070701853011561</v>
      </c>
      <c r="BB1045">
        <f>(AY1045-BA1045)</f>
        <v>3.6519017044411268</v>
      </c>
      <c r="BC1045">
        <f>1/(1.6/F1045+1.37/N1045)</f>
        <v>1.9083227276249473E-3</v>
      </c>
      <c r="BD1045">
        <f>G1045*AA1045*0.001</f>
        <v>180.32405307090806</v>
      </c>
      <c r="BE1045">
        <f>G1045/S1045</f>
        <v>4.2784074178688947</v>
      </c>
      <c r="BF1045">
        <f>(1-AP1045*AA1045/AU1045/F1045)*100</f>
        <v>43.590091391766528</v>
      </c>
      <c r="BG1045">
        <f>(S1045-E1045/(N1045/1.35))</f>
        <v>416.83809685769216</v>
      </c>
      <c r="BH1045">
        <f>E1045*BF1045/100/BG1045</f>
        <v>-2.8554028906235367E-3</v>
      </c>
    </row>
    <row r="1046" spans="1:60" x14ac:dyDescent="0.25">
      <c r="A1046" s="1">
        <v>373</v>
      </c>
      <c r="B1046" s="1" t="s">
        <v>1108</v>
      </c>
      <c r="C1046" s="1">
        <v>34824.999999441206</v>
      </c>
      <c r="D1046" s="1">
        <v>1</v>
      </c>
      <c r="E1046">
        <f>(R1046-S1046*(1000-T1046)/(1000-U1046))*AO1046</f>
        <v>-2.7127235921454851</v>
      </c>
      <c r="F1046">
        <f>IF(AZ1046&lt;&gt;0,1/(1/AZ1046-1/N1046),0)</f>
        <v>3.116722759120491E-3</v>
      </c>
      <c r="G1046">
        <f>((BC1046-AP1046/2)*S1046-E1046)/(BC1046+AP1046/2)</f>
        <v>1742.7485172835266</v>
      </c>
      <c r="H1046">
        <f>AP1046*1000</f>
        <v>0.12019940086942291</v>
      </c>
      <c r="I1046">
        <f>(AU1046-BA1046)</f>
        <v>3.7169541542050273</v>
      </c>
      <c r="J1046">
        <f>(P1046+AT1046*D1046)</f>
        <v>38.726845861628576</v>
      </c>
      <c r="K1046" s="1">
        <v>13.069999694824219</v>
      </c>
      <c r="L1046">
        <f>(K1046*AI1046+AJ1046)</f>
        <v>2</v>
      </c>
      <c r="M1046" s="1">
        <v>0.5</v>
      </c>
      <c r="N1046">
        <f>L1046*(M1046+1)*(M1046+1)/(M1046*M1046+1)</f>
        <v>3.6</v>
      </c>
      <c r="O1046" s="1">
        <v>40.393226623535156</v>
      </c>
      <c r="P1046" s="1">
        <v>38.572212219238281</v>
      </c>
      <c r="Q1046" s="1">
        <v>41.098731994628906</v>
      </c>
      <c r="R1046" s="1">
        <v>409.96185302734375</v>
      </c>
      <c r="S1046" s="1">
        <v>415.75836181640625</v>
      </c>
      <c r="T1046" s="1">
        <v>31.386631011962891</v>
      </c>
      <c r="U1046" s="1">
        <v>31.640012741088867</v>
      </c>
      <c r="V1046" s="1">
        <v>42.024387359619141</v>
      </c>
      <c r="W1046" s="1">
        <v>42.362007141113281</v>
      </c>
      <c r="X1046" s="1">
        <v>600.39825439453125</v>
      </c>
      <c r="Y1046" s="1">
        <v>7.0862628519535065E-2</v>
      </c>
      <c r="Z1046" s="1">
        <v>7.4592240154743195E-2</v>
      </c>
      <c r="AA1046" s="1">
        <v>101.361328125</v>
      </c>
      <c r="AB1046" s="1">
        <v>0.53075480461120605</v>
      </c>
      <c r="AC1046" s="1">
        <v>-0.5275236964225769</v>
      </c>
      <c r="AD1046" s="1">
        <v>1.9668141379952431E-2</v>
      </c>
      <c r="AE1046" s="1">
        <v>7.5399880297482014E-3</v>
      </c>
      <c r="AF1046" s="1">
        <v>2.7530575171113014E-2</v>
      </c>
      <c r="AG1046" s="1">
        <v>1.0059872642159462E-2</v>
      </c>
      <c r="AH1046" s="1">
        <v>1</v>
      </c>
      <c r="AI1046" s="1">
        <v>0</v>
      </c>
      <c r="AJ1046" s="1">
        <v>2</v>
      </c>
      <c r="AK1046" s="1">
        <v>0</v>
      </c>
      <c r="AL1046" s="1">
        <v>1</v>
      </c>
      <c r="AM1046" s="1">
        <v>0.18999999761581421</v>
      </c>
      <c r="AN1046" s="1">
        <v>111115</v>
      </c>
      <c r="AO1046">
        <f>X1046*0.000001/(K1046*0.0001)</f>
        <v>0.45937128417247913</v>
      </c>
      <c r="AP1046">
        <f>(U1046-T1046)/(1000-U1046)*AO1046</f>
        <v>1.2019940086942291E-4</v>
      </c>
      <c r="AQ1046">
        <f>(P1046+273.15)</f>
        <v>311.72221221923826</v>
      </c>
      <c r="AR1046">
        <f>(O1046+273.15)</f>
        <v>313.54322662353513</v>
      </c>
      <c r="AS1046">
        <f>(Y1046*AK1046+Z1046*AL1046)*AM1046</f>
        <v>1.4172525451559448E-2</v>
      </c>
      <c r="AT1046">
        <f>((AS1046+0.00000010773*(AR1046^4-AQ1046^4))-AP1046*44100)/(L1046*0.92*2*29.3+0.00000043092*AQ1046^3)</f>
        <v>0.15463364239029337</v>
      </c>
      <c r="AU1046">
        <f>0.61365*EXP(17.502*J1046/(240.97+J1046))</f>
        <v>6.9240278675337166</v>
      </c>
      <c r="AV1046">
        <f>AU1046*1000/AA1046</f>
        <v>68.310350659522953</v>
      </c>
      <c r="AW1046">
        <f>(AV1046-U1046)</f>
        <v>36.670337918434086</v>
      </c>
      <c r="AX1046">
        <f>IF(D1046,P1046,(O1046+P1046)/2)</f>
        <v>38.572212219238281</v>
      </c>
      <c r="AY1046">
        <f>0.61365*EXP(17.502*AX1046/(240.97+AX1046))</f>
        <v>6.866514537927416</v>
      </c>
      <c r="AZ1046">
        <f>IF(AW1046&lt;&gt;0,(1000-(AV1046+U1046)/2)/AW1046*AP1046,0)</f>
        <v>3.1140267707568999E-3</v>
      </c>
      <c r="BA1046">
        <f>U1046*AA1046/1000</f>
        <v>3.2070737133286893</v>
      </c>
      <c r="BB1046">
        <f>(AY1046-BA1046)</f>
        <v>3.6594408245987267</v>
      </c>
      <c r="BC1046">
        <f>1/(1.6/F1046+1.37/N1046)</f>
        <v>1.9465087700036943E-3</v>
      </c>
      <c r="BD1046">
        <f>G1046*AA1046*0.001</f>
        <v>176.64730429973275</v>
      </c>
      <c r="BE1046">
        <f>G1046/S1046</f>
        <v>4.1917341353512034</v>
      </c>
      <c r="BF1046">
        <f>(1-AP1046*AA1046/AU1046/F1046)*100</f>
        <v>43.543023540133916</v>
      </c>
      <c r="BG1046">
        <f>(S1046-E1046/(N1046/1.35))</f>
        <v>416.77563316346078</v>
      </c>
      <c r="BH1046">
        <f>E1046*BF1046/100/BG1046</f>
        <v>-2.8341433095331746E-3</v>
      </c>
    </row>
    <row r="1047" spans="1:60" x14ac:dyDescent="0.25">
      <c r="A1047" s="1" t="s">
        <v>9</v>
      </c>
      <c r="B1047" s="1" t="s">
        <v>1109</v>
      </c>
    </row>
    <row r="1048" spans="1:60" x14ac:dyDescent="0.25">
      <c r="A1048" s="1" t="s">
        <v>9</v>
      </c>
      <c r="B1048" s="1" t="s">
        <v>1110</v>
      </c>
    </row>
    <row r="1049" spans="1:60" x14ac:dyDescent="0.25">
      <c r="A1049" s="1" t="s">
        <v>9</v>
      </c>
      <c r="B1049" s="1" t="s">
        <v>1111</v>
      </c>
    </row>
    <row r="1050" spans="1:60" x14ac:dyDescent="0.25">
      <c r="A1050" s="1" t="s">
        <v>9</v>
      </c>
      <c r="B1050" s="1" t="s">
        <v>1112</v>
      </c>
    </row>
    <row r="1051" spans="1:60" x14ac:dyDescent="0.25">
      <c r="A1051" s="1" t="s">
        <v>9</v>
      </c>
      <c r="B1051" s="1" t="s">
        <v>1113</v>
      </c>
    </row>
    <row r="1052" spans="1:60" x14ac:dyDescent="0.25">
      <c r="A1052" s="1" t="s">
        <v>9</v>
      </c>
      <c r="B1052" s="1" t="s">
        <v>1114</v>
      </c>
    </row>
    <row r="1053" spans="1:60" x14ac:dyDescent="0.25">
      <c r="A1053" s="1" t="s">
        <v>9</v>
      </c>
      <c r="B1053" s="1" t="s">
        <v>1115</v>
      </c>
    </row>
    <row r="1054" spans="1:60" x14ac:dyDescent="0.25">
      <c r="A1054" s="1" t="s">
        <v>9</v>
      </c>
      <c r="B1054" s="1" t="s">
        <v>1116</v>
      </c>
    </row>
    <row r="1055" spans="1:60" x14ac:dyDescent="0.25">
      <c r="A1055" s="1" t="s">
        <v>9</v>
      </c>
      <c r="B1055" s="1" t="s">
        <v>1117</v>
      </c>
    </row>
    <row r="1056" spans="1:60" x14ac:dyDescent="0.25">
      <c r="A1056" s="1">
        <v>374</v>
      </c>
      <c r="B1056" s="1" t="s">
        <v>1118</v>
      </c>
      <c r="C1056" s="1">
        <v>35089.499999899417</v>
      </c>
      <c r="D1056" s="1">
        <v>1</v>
      </c>
      <c r="E1056">
        <f>(R1056-S1056*(1000-T1056)/(1000-U1056))*AO1056</f>
        <v>-4.5938804860158946</v>
      </c>
      <c r="F1056">
        <f>IF(AZ1056&lt;&gt;0,1/(1/AZ1056-1/N1056),0)</f>
        <v>4.9619318099680936E-3</v>
      </c>
      <c r="G1056">
        <f>((BC1056-AP1056/2)*S1056-E1056)/(BC1056+AP1056/2)</f>
        <v>1834.7625613144617</v>
      </c>
      <c r="H1056">
        <f>AP1056*1000</f>
        <v>0.19461751385003806</v>
      </c>
      <c r="I1056">
        <f>(AU1056-BA1056)</f>
        <v>3.7811798697605759</v>
      </c>
      <c r="J1056">
        <f>(P1056+AT1056*D1056)</f>
        <v>38.921593508611551</v>
      </c>
      <c r="K1056" s="1">
        <v>16.159999847412109</v>
      </c>
      <c r="L1056">
        <f>(K1056*AI1056+AJ1056)</f>
        <v>2</v>
      </c>
      <c r="M1056" s="1">
        <v>0.5</v>
      </c>
      <c r="N1056">
        <f>L1056*(M1056+1)*(M1056+1)/(M1056*M1056+1)</f>
        <v>3.6</v>
      </c>
      <c r="O1056" s="1">
        <v>40.401943206787109</v>
      </c>
      <c r="P1056" s="1">
        <v>38.819965362548828</v>
      </c>
      <c r="Q1056" s="1">
        <v>41.100315093994141</v>
      </c>
      <c r="R1056" s="1">
        <v>410.46597290039063</v>
      </c>
      <c r="S1056" s="1">
        <v>422.60906982421875</v>
      </c>
      <c r="T1056" s="1">
        <v>31.214420318603516</v>
      </c>
      <c r="U1056" s="1">
        <v>31.72161865234375</v>
      </c>
      <c r="V1056" s="1">
        <v>41.781761169433594</v>
      </c>
      <c r="W1056" s="1">
        <v>42.457015991210938</v>
      </c>
      <c r="X1056" s="1">
        <v>600.40692138671875</v>
      </c>
      <c r="Y1056" s="1">
        <v>6.9820702075958252E-2</v>
      </c>
      <c r="Z1056" s="1">
        <v>7.3495477437973022E-2</v>
      </c>
      <c r="AA1056" s="1">
        <v>101.37802886962891</v>
      </c>
      <c r="AB1056" s="1">
        <v>0.48580241203308105</v>
      </c>
      <c r="AC1056" s="1">
        <v>-0.53115612268447876</v>
      </c>
      <c r="AD1056" s="1">
        <v>1.6200942918658257E-2</v>
      </c>
      <c r="AE1056" s="1">
        <v>4.6005640178918839E-3</v>
      </c>
      <c r="AF1056" s="1">
        <v>2.1979076787829399E-2</v>
      </c>
      <c r="AG1056" s="1">
        <v>6.4664650708436966E-3</v>
      </c>
      <c r="AH1056" s="1">
        <v>0.3333333432674408</v>
      </c>
      <c r="AI1056" s="1">
        <v>0</v>
      </c>
      <c r="AJ1056" s="1">
        <v>2</v>
      </c>
      <c r="AK1056" s="1">
        <v>0</v>
      </c>
      <c r="AL1056" s="1">
        <v>1</v>
      </c>
      <c r="AM1056" s="1">
        <v>0.18999999761581421</v>
      </c>
      <c r="AN1056" s="1">
        <v>111115</v>
      </c>
      <c r="AO1056">
        <f>X1056*0.000001/(K1056*0.0001)</f>
        <v>0.37153894000987192</v>
      </c>
      <c r="AP1056">
        <f>(U1056-T1056)/(1000-U1056)*AO1056</f>
        <v>1.9461751385003805E-4</v>
      </c>
      <c r="AQ1056">
        <f>(P1056+273.15)</f>
        <v>311.96996536254881</v>
      </c>
      <c r="AR1056">
        <f>(O1056+273.15)</f>
        <v>313.55194320678709</v>
      </c>
      <c r="AS1056">
        <f>(Y1056*AK1056+Z1056*AL1056)*AM1056</f>
        <v>1.3964140537988001E-2</v>
      </c>
      <c r="AT1056">
        <f>((AS1056+0.00000010773*(AR1056^4-AQ1056^4))-AP1056*44100)/(L1056*0.92*2*29.3+0.00000043092*AQ1056^3)</f>
        <v>0.10162814606272007</v>
      </c>
      <c r="AU1056">
        <f>0.61365*EXP(17.502*J1056/(240.97+J1056))</f>
        <v>6.9970550412892392</v>
      </c>
      <c r="AV1056">
        <f>AU1056*1000/AA1056</f>
        <v>69.01944256863959</v>
      </c>
      <c r="AW1056">
        <f>(AV1056-U1056)</f>
        <v>37.29782391629584</v>
      </c>
      <c r="AX1056">
        <f>IF(D1056,P1056,(O1056+P1056)/2)</f>
        <v>38.819965362548828</v>
      </c>
      <c r="AY1056">
        <f>0.61365*EXP(17.502*AX1056/(240.97+AX1056))</f>
        <v>6.9588632516678217</v>
      </c>
      <c r="AZ1056">
        <f>IF(AW1056&lt;&gt;0,(1000-(AV1056+U1056)/2)/AW1056*AP1056,0)</f>
        <v>4.9551021214020311E-3</v>
      </c>
      <c r="BA1056">
        <f>U1056*AA1056/1000</f>
        <v>3.2158751715286633</v>
      </c>
      <c r="BB1056">
        <f>(AY1056-BA1056)</f>
        <v>3.7429880801391584</v>
      </c>
      <c r="BC1056">
        <f>1/(1.6/F1056+1.37/N1056)</f>
        <v>3.097551707396823E-3</v>
      </c>
      <c r="BD1056">
        <f>G1056*AA1056*0.001</f>
        <v>186.00461190985177</v>
      </c>
      <c r="BE1056">
        <f>G1056/S1056</f>
        <v>4.3415125048726901</v>
      </c>
      <c r="BF1056">
        <f>(1-AP1056*AA1056/AU1056/F1056)*100</f>
        <v>43.172352052869101</v>
      </c>
      <c r="BG1056">
        <f>(S1056-E1056/(N1056/1.35))</f>
        <v>424.33177500647469</v>
      </c>
      <c r="BH1056">
        <f>E1056*BF1056/100/BG1056</f>
        <v>-4.6739046499182724E-3</v>
      </c>
    </row>
    <row r="1057" spans="1:60" x14ac:dyDescent="0.25">
      <c r="A1057" s="1">
        <v>375</v>
      </c>
      <c r="B1057" s="1" t="s">
        <v>1119</v>
      </c>
      <c r="C1057" s="1">
        <v>35094.499999787658</v>
      </c>
      <c r="D1057" s="1">
        <v>1</v>
      </c>
      <c r="E1057">
        <f>(R1057-S1057*(1000-T1057)/(1000-U1057))*AO1057</f>
        <v>-4.6497985783227858</v>
      </c>
      <c r="F1057">
        <f>IF(AZ1057&lt;&gt;0,1/(1/AZ1057-1/N1057),0)</f>
        <v>5.0758955795051804E-3</v>
      </c>
      <c r="G1057">
        <f>((BC1057-AP1057/2)*S1057-E1057)/(BC1057+AP1057/2)</f>
        <v>1819.6576731729613</v>
      </c>
      <c r="H1057">
        <f>AP1057*1000</f>
        <v>0.19899963812215402</v>
      </c>
      <c r="I1057">
        <f>(AU1057-BA1057)</f>
        <v>3.7796887304379068</v>
      </c>
      <c r="J1057">
        <f>(P1057+AT1057*D1057)</f>
        <v>38.917515715939459</v>
      </c>
      <c r="K1057" s="1">
        <v>16.159999847412109</v>
      </c>
      <c r="L1057">
        <f>(K1057*AI1057+AJ1057)</f>
        <v>2</v>
      </c>
      <c r="M1057" s="1">
        <v>0.5</v>
      </c>
      <c r="N1057">
        <f>L1057*(M1057+1)*(M1057+1)/(M1057*M1057+1)</f>
        <v>3.6</v>
      </c>
      <c r="O1057" s="1">
        <v>40.401386260986328</v>
      </c>
      <c r="P1057" s="1">
        <v>38.817256927490234</v>
      </c>
      <c r="Q1057" s="1">
        <v>41.109935760498047</v>
      </c>
      <c r="R1057" s="1">
        <v>410.32247924804688</v>
      </c>
      <c r="S1057" s="1">
        <v>422.61160278320313</v>
      </c>
      <c r="T1057" s="1">
        <v>31.202333450317383</v>
      </c>
      <c r="U1057" s="1">
        <v>31.720973968505859</v>
      </c>
      <c r="V1057" s="1">
        <v>41.765438079833984</v>
      </c>
      <c r="W1057" s="1">
        <v>42.458164215087891</v>
      </c>
      <c r="X1057" s="1">
        <v>600.382080078125</v>
      </c>
      <c r="Y1057" s="1">
        <v>6.7888632416725159E-2</v>
      </c>
      <c r="Z1057" s="1">
        <v>7.1461722254753113E-2</v>
      </c>
      <c r="AA1057" s="1">
        <v>101.37867736816406</v>
      </c>
      <c r="AB1057" s="1">
        <v>0.48580241203308105</v>
      </c>
      <c r="AC1057" s="1">
        <v>-0.53115612268447876</v>
      </c>
      <c r="AD1057" s="1">
        <v>1.6200942918658257E-2</v>
      </c>
      <c r="AE1057" s="1">
        <v>4.6005640178918839E-3</v>
      </c>
      <c r="AF1057" s="1">
        <v>2.1979076787829399E-2</v>
      </c>
      <c r="AG1057" s="1">
        <v>6.4664650708436966E-3</v>
      </c>
      <c r="AH1057" s="1">
        <v>1</v>
      </c>
      <c r="AI1057" s="1">
        <v>0</v>
      </c>
      <c r="AJ1057" s="1">
        <v>2</v>
      </c>
      <c r="AK1057" s="1">
        <v>0</v>
      </c>
      <c r="AL1057" s="1">
        <v>1</v>
      </c>
      <c r="AM1057" s="1">
        <v>0.18999999761581421</v>
      </c>
      <c r="AN1057" s="1">
        <v>111115</v>
      </c>
      <c r="AO1057">
        <f>X1057*0.000001/(K1057*0.0001)</f>
        <v>0.3715235679128247</v>
      </c>
      <c r="AP1057">
        <f>(U1057-T1057)/(1000-U1057)*AO1057</f>
        <v>1.9899963812215402E-4</v>
      </c>
      <c r="AQ1057">
        <f>(P1057+273.15)</f>
        <v>311.96725692749021</v>
      </c>
      <c r="AR1057">
        <f>(O1057+273.15)</f>
        <v>313.55138626098631</v>
      </c>
      <c r="AS1057">
        <f>(Y1057*AK1057+Z1057*AL1057)*AM1057</f>
        <v>1.3577727058025069E-2</v>
      </c>
      <c r="AT1057">
        <f>((AS1057+0.00000010773*(AR1057^4-AQ1057^4))-AP1057*44100)/(L1057*0.92*2*29.3+0.00000043092*AQ1057^3)</f>
        <v>0.10025878844922548</v>
      </c>
      <c r="AU1057">
        <f>0.61365*EXP(17.502*J1057/(240.97+J1057))</f>
        <v>6.995519116194993</v>
      </c>
      <c r="AV1057">
        <f>AU1057*1000/AA1057</f>
        <v>69.003850689334357</v>
      </c>
      <c r="AW1057">
        <f>(AV1057-U1057)</f>
        <v>37.282876720828497</v>
      </c>
      <c r="AX1057">
        <f>IF(D1057,P1057,(O1057+P1057)/2)</f>
        <v>38.817256927490234</v>
      </c>
      <c r="AY1057">
        <f>0.61365*EXP(17.502*AX1057/(240.97+AX1057))</f>
        <v>6.9578479019885586</v>
      </c>
      <c r="AZ1057">
        <f>IF(AW1057&lt;&gt;0,(1000-(AV1057+U1057)/2)/AW1057*AP1057,0)</f>
        <v>5.0687487907328192E-3</v>
      </c>
      <c r="BA1057">
        <f>U1057*AA1057/1000</f>
        <v>3.2158303857570862</v>
      </c>
      <c r="BB1057">
        <f>(AY1057-BA1057)</f>
        <v>3.7420175162314724</v>
      </c>
      <c r="BC1057">
        <f>1/(1.6/F1057+1.37/N1057)</f>
        <v>3.1686093142539984E-3</v>
      </c>
      <c r="BD1057">
        <f>G1057*AA1057*0.001</f>
        <v>184.47448816910577</v>
      </c>
      <c r="BE1057">
        <f>G1057/S1057</f>
        <v>4.3057447102474216</v>
      </c>
      <c r="BF1057">
        <f>(1-AP1057*AA1057/AU1057/F1057)*100</f>
        <v>43.184572266642633</v>
      </c>
      <c r="BG1057">
        <f>(S1057-E1057/(N1057/1.35))</f>
        <v>424.35527725007415</v>
      </c>
      <c r="BH1057">
        <f>E1057*BF1057/100/BG1057</f>
        <v>-4.7318738212033737E-3</v>
      </c>
    </row>
    <row r="1058" spans="1:60" x14ac:dyDescent="0.25">
      <c r="A1058" s="1">
        <v>376</v>
      </c>
      <c r="B1058" s="1" t="s">
        <v>1120</v>
      </c>
      <c r="C1058" s="1">
        <v>35099.999999664724</v>
      </c>
      <c r="D1058" s="1">
        <v>1</v>
      </c>
      <c r="E1058">
        <f>(R1058-S1058*(1000-T1058)/(1000-U1058))*AO1058</f>
        <v>-4.6999538877896079</v>
      </c>
      <c r="F1058">
        <f>IF(AZ1058&lt;&gt;0,1/(1/AZ1058-1/N1058),0)</f>
        <v>5.1370326820413198E-3</v>
      </c>
      <c r="G1058">
        <f>((BC1058-AP1058/2)*S1058-E1058)/(BC1058+AP1058/2)</f>
        <v>1817.964823392992</v>
      </c>
      <c r="H1058">
        <f>AP1058*1000</f>
        <v>0.20125039330292971</v>
      </c>
      <c r="I1058">
        <f>(AU1058-BA1058)</f>
        <v>3.7770954174512377</v>
      </c>
      <c r="J1058">
        <f>(P1058+AT1058*D1058)</f>
        <v>38.910437370945132</v>
      </c>
      <c r="K1058" s="1">
        <v>16.159999847412109</v>
      </c>
      <c r="L1058">
        <f>(K1058*AI1058+AJ1058)</f>
        <v>2</v>
      </c>
      <c r="M1058" s="1">
        <v>0.5</v>
      </c>
      <c r="N1058">
        <f>L1058*(M1058+1)*(M1058+1)/(M1058*M1058+1)</f>
        <v>3.6</v>
      </c>
      <c r="O1058" s="1">
        <v>40.400188446044922</v>
      </c>
      <c r="P1058" s="1">
        <v>38.810394287109375</v>
      </c>
      <c r="Q1058" s="1">
        <v>41.106754302978516</v>
      </c>
      <c r="R1058" s="1">
        <v>410.19708251953125</v>
      </c>
      <c r="S1058" s="1">
        <v>422.61865234375</v>
      </c>
      <c r="T1058" s="1">
        <v>31.195507049560547</v>
      </c>
      <c r="U1058" s="1">
        <v>31.720014572143555</v>
      </c>
      <c r="V1058" s="1">
        <v>41.760078430175781</v>
      </c>
      <c r="W1058" s="1">
        <v>42.460666656494141</v>
      </c>
      <c r="X1058" s="1">
        <v>600.38153076171875</v>
      </c>
      <c r="Y1058" s="1">
        <v>6.398233026266098E-2</v>
      </c>
      <c r="Z1058" s="1">
        <v>6.7349828779697418E-2</v>
      </c>
      <c r="AA1058" s="1">
        <v>101.37947082519531</v>
      </c>
      <c r="AB1058" s="1">
        <v>0.48580241203308105</v>
      </c>
      <c r="AC1058" s="1">
        <v>-0.53115612268447876</v>
      </c>
      <c r="AD1058" s="1">
        <v>1.6200942918658257E-2</v>
      </c>
      <c r="AE1058" s="1">
        <v>4.6005640178918839E-3</v>
      </c>
      <c r="AF1058" s="1">
        <v>2.1979076787829399E-2</v>
      </c>
      <c r="AG1058" s="1">
        <v>6.4664650708436966E-3</v>
      </c>
      <c r="AH1058" s="1">
        <v>1</v>
      </c>
      <c r="AI1058" s="1">
        <v>0</v>
      </c>
      <c r="AJ1058" s="1">
        <v>2</v>
      </c>
      <c r="AK1058" s="1">
        <v>0</v>
      </c>
      <c r="AL1058" s="1">
        <v>1</v>
      </c>
      <c r="AM1058" s="1">
        <v>0.18999999761581421</v>
      </c>
      <c r="AN1058" s="1">
        <v>111115</v>
      </c>
      <c r="AO1058">
        <f>X1058*0.000001/(K1058*0.0001)</f>
        <v>0.37152322798930276</v>
      </c>
      <c r="AP1058">
        <f>(U1058-T1058)/(1000-U1058)*AO1058</f>
        <v>2.0125039330292971E-4</v>
      </c>
      <c r="AQ1058">
        <f>(P1058+273.15)</f>
        <v>311.96039428710935</v>
      </c>
      <c r="AR1058">
        <f>(O1058+273.15)</f>
        <v>313.5501884460449</v>
      </c>
      <c r="AS1058">
        <f>(Y1058*AK1058+Z1058*AL1058)*AM1058</f>
        <v>1.2796467307568005E-2</v>
      </c>
      <c r="AT1058">
        <f>((AS1058+0.00000010773*(AR1058^4-AQ1058^4))-AP1058*44100)/(L1058*0.92*2*29.3+0.00000043092*AQ1058^3)</f>
        <v>0.10004308383575877</v>
      </c>
      <c r="AU1058">
        <f>0.61365*EXP(17.502*J1058/(240.97+J1058))</f>
        <v>6.9928537093426355</v>
      </c>
      <c r="AV1058">
        <f>AU1058*1000/AA1058</f>
        <v>68.977019236963088</v>
      </c>
      <c r="AW1058">
        <f>(AV1058-U1058)</f>
        <v>37.257004664819533</v>
      </c>
      <c r="AX1058">
        <f>IF(D1058,P1058,(O1058+P1058)/2)</f>
        <v>38.810394287109375</v>
      </c>
      <c r="AY1058">
        <f>0.61365*EXP(17.502*AX1058/(240.97+AX1058))</f>
        <v>6.9552757813418795</v>
      </c>
      <c r="AZ1058">
        <f>IF(AW1058&lt;&gt;0,(1000-(AV1058+U1058)/2)/AW1058*AP1058,0)</f>
        <v>5.1297128202615503E-3</v>
      </c>
      <c r="BA1058">
        <f>U1058*AA1058/1000</f>
        <v>3.2157582918913978</v>
      </c>
      <c r="BB1058">
        <f>(AY1058-BA1058)</f>
        <v>3.7395174894504817</v>
      </c>
      <c r="BC1058">
        <f>1/(1.6/F1058+1.37/N1058)</f>
        <v>3.2067273539475461E-3</v>
      </c>
      <c r="BD1058">
        <f>G1058*AA1058*0.001</f>
        <v>184.30431177440119</v>
      </c>
      <c r="BE1058">
        <f>G1058/S1058</f>
        <v>4.301667267431192</v>
      </c>
      <c r="BF1058">
        <f>(1-AP1058*AA1058/AU1058/F1058)*100</f>
        <v>43.203707628460222</v>
      </c>
      <c r="BG1058">
        <f>(S1058-E1058/(N1058/1.35))</f>
        <v>424.38113505167109</v>
      </c>
      <c r="BH1058">
        <f>E1058*BF1058/100/BG1058</f>
        <v>-4.7847422249479559E-3</v>
      </c>
    </row>
    <row r="1059" spans="1:60" x14ac:dyDescent="0.25">
      <c r="A1059" s="1">
        <v>377</v>
      </c>
      <c r="B1059" s="1" t="s">
        <v>1121</v>
      </c>
      <c r="C1059" s="1">
        <v>35104.999999552965</v>
      </c>
      <c r="D1059" s="1">
        <v>1</v>
      </c>
      <c r="E1059">
        <f>(R1059-S1059*(1000-T1059)/(1000-U1059))*AO1059</f>
        <v>-4.7922892215185113</v>
      </c>
      <c r="F1059">
        <f>IF(AZ1059&lt;&gt;0,1/(1/AZ1059-1/N1059),0)</f>
        <v>5.1754632688482726E-3</v>
      </c>
      <c r="G1059">
        <f>((BC1059-AP1059/2)*S1059-E1059)/(BC1059+AP1059/2)</f>
        <v>1835.0957896871666</v>
      </c>
      <c r="H1059">
        <f>AP1059*1000</f>
        <v>0.20277106424733271</v>
      </c>
      <c r="I1059">
        <f>(AU1059-BA1059)</f>
        <v>3.7774303312064919</v>
      </c>
      <c r="J1059">
        <f>(P1059+AT1059*D1059)</f>
        <v>38.91133504926183</v>
      </c>
      <c r="K1059" s="1">
        <v>16.159999847412109</v>
      </c>
      <c r="L1059">
        <f>(K1059*AI1059+AJ1059)</f>
        <v>2</v>
      </c>
      <c r="M1059" s="1">
        <v>0.5</v>
      </c>
      <c r="N1059">
        <f>L1059*(M1059+1)*(M1059+1)/(M1059*M1059+1)</f>
        <v>3.6</v>
      </c>
      <c r="O1059" s="1">
        <v>40.398910522460938</v>
      </c>
      <c r="P1059" s="1">
        <v>38.812126159667969</v>
      </c>
      <c r="Q1059" s="1">
        <v>41.092212677001953</v>
      </c>
      <c r="R1059" s="1">
        <v>409.9127197265625</v>
      </c>
      <c r="S1059" s="1">
        <v>422.58120727539063</v>
      </c>
      <c r="T1059" s="1">
        <v>31.191410064697266</v>
      </c>
      <c r="U1059" s="1">
        <v>31.719884872436523</v>
      </c>
      <c r="V1059" s="1">
        <v>41.755809783935547</v>
      </c>
      <c r="W1059" s="1">
        <v>42.462337493896484</v>
      </c>
      <c r="X1059" s="1">
        <v>600.37701416015625</v>
      </c>
      <c r="Y1059" s="1">
        <v>9.3265481293201447E-2</v>
      </c>
      <c r="Z1059" s="1">
        <v>9.8174192011356354E-2</v>
      </c>
      <c r="AA1059" s="1">
        <v>101.37998199462891</v>
      </c>
      <c r="AB1059" s="1">
        <v>0.48580241203308105</v>
      </c>
      <c r="AC1059" s="1">
        <v>-0.53115612268447876</v>
      </c>
      <c r="AD1059" s="1">
        <v>1.6200942918658257E-2</v>
      </c>
      <c r="AE1059" s="1">
        <v>4.6005640178918839E-3</v>
      </c>
      <c r="AF1059" s="1">
        <v>2.1979076787829399E-2</v>
      </c>
      <c r="AG1059" s="1">
        <v>6.4664650708436966E-3</v>
      </c>
      <c r="AH1059" s="1">
        <v>1</v>
      </c>
      <c r="AI1059" s="1">
        <v>0</v>
      </c>
      <c r="AJ1059" s="1">
        <v>2</v>
      </c>
      <c r="AK1059" s="1">
        <v>0</v>
      </c>
      <c r="AL1059" s="1">
        <v>1</v>
      </c>
      <c r="AM1059" s="1">
        <v>0.18999999761581421</v>
      </c>
      <c r="AN1059" s="1">
        <v>111115</v>
      </c>
      <c r="AO1059">
        <f>X1059*0.000001/(K1059*0.0001)</f>
        <v>0.37152043306256693</v>
      </c>
      <c r="AP1059">
        <f>(U1059-T1059)/(1000-U1059)*AO1059</f>
        <v>2.0277106424733271E-4</v>
      </c>
      <c r="AQ1059">
        <f>(P1059+273.15)</f>
        <v>311.96212615966795</v>
      </c>
      <c r="AR1059">
        <f>(O1059+273.15)</f>
        <v>313.54891052246091</v>
      </c>
      <c r="AS1059">
        <f>(Y1059*AK1059+Z1059*AL1059)*AM1059</f>
        <v>1.8653096248092194E-2</v>
      </c>
      <c r="AT1059">
        <f>((AS1059+0.00000010773*(AR1059^4-AQ1059^4))-AP1059*44100)/(L1059*0.92*2*29.3+0.00000043092*AQ1059^3)</f>
        <v>9.9208889593857652E-2</v>
      </c>
      <c r="AU1059">
        <f>0.61365*EXP(17.502*J1059/(240.97+J1059))</f>
        <v>6.9931916884458083</v>
      </c>
      <c r="AV1059">
        <f>AU1059*1000/AA1059</f>
        <v>68.98000523235747</v>
      </c>
      <c r="AW1059">
        <f>(AV1059-U1059)</f>
        <v>37.260120359920947</v>
      </c>
      <c r="AX1059">
        <f>IF(D1059,P1059,(O1059+P1059)/2)</f>
        <v>38.812126159667969</v>
      </c>
      <c r="AY1059">
        <f>0.61365*EXP(17.502*AX1059/(240.97+AX1059))</f>
        <v>6.9559248101304236</v>
      </c>
      <c r="AZ1059">
        <f>IF(AW1059&lt;&gt;0,(1000-(AV1059+U1059)/2)/AW1059*AP1059,0)</f>
        <v>5.1680335555596684E-3</v>
      </c>
      <c r="BA1059">
        <f>U1059*AA1059/1000</f>
        <v>3.2157613572393164</v>
      </c>
      <c r="BB1059">
        <f>(AY1059-BA1059)</f>
        <v>3.7401634528911072</v>
      </c>
      <c r="BC1059">
        <f>1/(1.6/F1059+1.37/N1059)</f>
        <v>3.2306876648497372E-3</v>
      </c>
      <c r="BD1059">
        <f>G1059*AA1059*0.001</f>
        <v>186.04197811690426</v>
      </c>
      <c r="BE1059">
        <f>G1059/S1059</f>
        <v>4.3425873136172353</v>
      </c>
      <c r="BF1059">
        <f>(1-AP1059*AA1059/AU1059/F1059)*100</f>
        <v>43.201936760935176</v>
      </c>
      <c r="BG1059">
        <f>(S1059-E1059/(N1059/1.35))</f>
        <v>424.37831573346006</v>
      </c>
      <c r="BH1059">
        <f>E1059*BF1059/100/BG1059</f>
        <v>-4.8785757474514206E-3</v>
      </c>
    </row>
    <row r="1060" spans="1:60" x14ac:dyDescent="0.25">
      <c r="A1060" s="1">
        <v>378</v>
      </c>
      <c r="B1060" s="1" t="s">
        <v>1122</v>
      </c>
      <c r="C1060" s="1">
        <v>35109.999999441206</v>
      </c>
      <c r="D1060" s="1">
        <v>1</v>
      </c>
      <c r="E1060">
        <f>(R1060-S1060*(1000-T1060)/(1000-U1060))*AO1060</f>
        <v>-4.8069641094647428</v>
      </c>
      <c r="F1060">
        <f>IF(AZ1060&lt;&gt;0,1/(1/AZ1060-1/N1060),0)</f>
        <v>5.2019029373803448E-3</v>
      </c>
      <c r="G1060">
        <f>((BC1060-AP1060/2)*S1060-E1060)/(BC1060+AP1060/2)</f>
        <v>1832.1455790045247</v>
      </c>
      <c r="H1060">
        <f>AP1060*1000</f>
        <v>0.20371080363026009</v>
      </c>
      <c r="I1060">
        <f>(AU1060-BA1060)</f>
        <v>3.7757408634756575</v>
      </c>
      <c r="J1060">
        <f>(P1060+AT1060*D1060)</f>
        <v>38.906357676429913</v>
      </c>
      <c r="K1060" s="1">
        <v>16.159999847412109</v>
      </c>
      <c r="L1060">
        <f>(K1060*AI1060+AJ1060)</f>
        <v>2</v>
      </c>
      <c r="M1060" s="1">
        <v>0.5</v>
      </c>
      <c r="N1060">
        <f>L1060*(M1060+1)*(M1060+1)/(M1060*M1060+1)</f>
        <v>3.6</v>
      </c>
      <c r="O1060" s="1">
        <v>40.392681121826172</v>
      </c>
      <c r="P1060" s="1">
        <v>38.807670593261719</v>
      </c>
      <c r="Q1060" s="1">
        <v>41.081638336181641</v>
      </c>
      <c r="R1060" s="1">
        <v>409.80743408203125</v>
      </c>
      <c r="S1060" s="1">
        <v>422.51431274414063</v>
      </c>
      <c r="T1060" s="1">
        <v>31.186948776245117</v>
      </c>
      <c r="U1060" s="1">
        <v>31.717870712280273</v>
      </c>
      <c r="V1060" s="1">
        <v>41.762184143066406</v>
      </c>
      <c r="W1060" s="1">
        <v>42.472175598144531</v>
      </c>
      <c r="X1060" s="1">
        <v>600.380615234375</v>
      </c>
      <c r="Y1060" s="1">
        <v>0.10702924430370331</v>
      </c>
      <c r="Z1060" s="1">
        <v>0.11266236752271652</v>
      </c>
      <c r="AA1060" s="1">
        <v>101.38060760498047</v>
      </c>
      <c r="AB1060" s="1">
        <v>0.48580241203308105</v>
      </c>
      <c r="AC1060" s="1">
        <v>-0.53115612268447876</v>
      </c>
      <c r="AD1060" s="1">
        <v>1.6200942918658257E-2</v>
      </c>
      <c r="AE1060" s="1">
        <v>4.6005640178918839E-3</v>
      </c>
      <c r="AF1060" s="1">
        <v>2.1979076787829399E-2</v>
      </c>
      <c r="AG1060" s="1">
        <v>6.4664650708436966E-3</v>
      </c>
      <c r="AH1060" s="1">
        <v>0.66666668653488159</v>
      </c>
      <c r="AI1060" s="1">
        <v>0</v>
      </c>
      <c r="AJ1060" s="1">
        <v>2</v>
      </c>
      <c r="AK1060" s="1">
        <v>0</v>
      </c>
      <c r="AL1060" s="1">
        <v>1</v>
      </c>
      <c r="AM1060" s="1">
        <v>0.18999999761581421</v>
      </c>
      <c r="AN1060" s="1">
        <v>111115</v>
      </c>
      <c r="AO1060">
        <f>X1060*0.000001/(K1060*0.0001)</f>
        <v>0.3715226614500996</v>
      </c>
      <c r="AP1060">
        <f>(U1060-T1060)/(1000-U1060)*AO1060</f>
        <v>2.0371080363026009E-4</v>
      </c>
      <c r="AQ1060">
        <f>(P1060+273.15)</f>
        <v>311.9576705932617</v>
      </c>
      <c r="AR1060">
        <f>(O1060+273.15)</f>
        <v>313.54268112182615</v>
      </c>
      <c r="AS1060">
        <f>(Y1060*AK1060+Z1060*AL1060)*AM1060</f>
        <v>2.1405849560708123E-2</v>
      </c>
      <c r="AT1060">
        <f>((AS1060+0.00000010773*(AR1060^4-AQ1060^4))-AP1060*44100)/(L1060*0.92*2*29.3+0.00000043092*AQ1060^3)</f>
        <v>9.8687083168194634E-2</v>
      </c>
      <c r="AU1060">
        <f>0.61365*EXP(17.502*J1060/(240.97+J1060))</f>
        <v>6.9913178682228461</v>
      </c>
      <c r="AV1060">
        <f>AU1060*1000/AA1060</f>
        <v>68.961096538934015</v>
      </c>
      <c r="AW1060">
        <f>(AV1060-U1060)</f>
        <v>37.243225826653742</v>
      </c>
      <c r="AX1060">
        <f>IF(D1060,P1060,(O1060+P1060)/2)</f>
        <v>38.807670593261719</v>
      </c>
      <c r="AY1060">
        <f>0.61365*EXP(17.502*AX1060/(240.97+AX1060))</f>
        <v>6.9542551683135505</v>
      </c>
      <c r="AZ1060">
        <f>IF(AW1060&lt;&gt;0,(1000-(AV1060+U1060)/2)/AW1060*AP1060,0)</f>
        <v>5.1943971735151145E-3</v>
      </c>
      <c r="BA1060">
        <f>U1060*AA1060/1000</f>
        <v>3.2155770047471885</v>
      </c>
      <c r="BB1060">
        <f>(AY1060-BA1060)</f>
        <v>3.738678163566362</v>
      </c>
      <c r="BC1060">
        <f>1/(1.6/F1060+1.37/N1060)</f>
        <v>3.2471717461101724E-3</v>
      </c>
      <c r="BD1060">
        <f>G1060*AA1060*0.001</f>
        <v>185.74403202025746</v>
      </c>
      <c r="BE1060">
        <f>G1060/S1060</f>
        <v>4.3362923426312561</v>
      </c>
      <c r="BF1060">
        <f>(1-AP1060*AA1060/AU1060/F1060)*100</f>
        <v>43.213165645529969</v>
      </c>
      <c r="BG1060">
        <f>(S1060-E1060/(N1060/1.35))</f>
        <v>424.31692428518988</v>
      </c>
      <c r="BH1060">
        <f>E1060*BF1060/100/BG1060</f>
        <v>-4.8954949573211653E-3</v>
      </c>
    </row>
    <row r="1061" spans="1:60" x14ac:dyDescent="0.25">
      <c r="A1061" s="1" t="s">
        <v>9</v>
      </c>
      <c r="B1061" s="1" t="s">
        <v>1123</v>
      </c>
    </row>
    <row r="1062" spans="1:60" x14ac:dyDescent="0.25">
      <c r="A1062" s="1" t="s">
        <v>9</v>
      </c>
      <c r="B1062" s="1" t="s">
        <v>1124</v>
      </c>
    </row>
    <row r="1063" spans="1:60" x14ac:dyDescent="0.25">
      <c r="A1063" s="1" t="s">
        <v>9</v>
      </c>
      <c r="B1063" s="1" t="s">
        <v>1125</v>
      </c>
    </row>
    <row r="1064" spans="1:60" x14ac:dyDescent="0.25">
      <c r="A1064" s="1" t="s">
        <v>9</v>
      </c>
      <c r="B1064" s="1" t="s">
        <v>1126</v>
      </c>
    </row>
    <row r="1065" spans="1:60" x14ac:dyDescent="0.25">
      <c r="A1065" s="1" t="s">
        <v>9</v>
      </c>
      <c r="B1065" s="1" t="s">
        <v>1127</v>
      </c>
    </row>
    <row r="1066" spans="1:60" x14ac:dyDescent="0.25">
      <c r="A1066" s="1" t="s">
        <v>9</v>
      </c>
      <c r="B1066" s="1" t="s">
        <v>1128</v>
      </c>
    </row>
    <row r="1067" spans="1:60" x14ac:dyDescent="0.25">
      <c r="A1067" s="1" t="s">
        <v>9</v>
      </c>
      <c r="B1067" s="1" t="s">
        <v>1129</v>
      </c>
    </row>
    <row r="1068" spans="1:60" x14ac:dyDescent="0.25">
      <c r="A1068" s="1" t="s">
        <v>9</v>
      </c>
      <c r="B1068" s="1" t="s">
        <v>1130</v>
      </c>
    </row>
    <row r="1069" spans="1:60" x14ac:dyDescent="0.25">
      <c r="A1069" s="1" t="s">
        <v>9</v>
      </c>
      <c r="B1069" s="1" t="s">
        <v>1131</v>
      </c>
    </row>
    <row r="1070" spans="1:60" x14ac:dyDescent="0.25">
      <c r="A1070" s="1" t="s">
        <v>9</v>
      </c>
      <c r="B1070" s="1" t="s">
        <v>1132</v>
      </c>
    </row>
    <row r="1071" spans="1:60" x14ac:dyDescent="0.25">
      <c r="A1071" s="1">
        <v>379</v>
      </c>
      <c r="B1071" s="1" t="s">
        <v>1133</v>
      </c>
      <c r="C1071" s="1">
        <v>35346.499999899417</v>
      </c>
      <c r="D1071" s="1">
        <v>1</v>
      </c>
      <c r="E1071">
        <f>(R1071-S1071*(1000-T1071)/(1000-U1071))*AO1071</f>
        <v>-3.4526531774784792</v>
      </c>
      <c r="F1071">
        <f>IF(AZ1071&lt;&gt;0,1/(1/AZ1071-1/N1071),0)</f>
        <v>1.6087216755506062E-2</v>
      </c>
      <c r="G1071">
        <f>((BC1071-AP1071/2)*S1071-E1071)/(BC1071+AP1071/2)</f>
        <v>723.23699515541614</v>
      </c>
      <c r="H1071">
        <f>AP1071*1000</f>
        <v>0.58609612325314409</v>
      </c>
      <c r="I1071">
        <f>(AU1071-BA1071)</f>
        <v>3.5304468958245492</v>
      </c>
      <c r="J1071">
        <f>(P1071+AT1071*D1071)</f>
        <v>38.120412397565268</v>
      </c>
      <c r="K1071" s="1">
        <v>3.25</v>
      </c>
      <c r="L1071">
        <f>(K1071*AI1071+AJ1071)</f>
        <v>2</v>
      </c>
      <c r="M1071" s="1">
        <v>0.5</v>
      </c>
      <c r="N1071">
        <f>L1071*(M1071+1)*(M1071+1)/(M1071*M1071+1)</f>
        <v>3.6</v>
      </c>
      <c r="O1071" s="1">
        <v>40.495838165283203</v>
      </c>
      <c r="P1071" s="1">
        <v>38.070316314697266</v>
      </c>
      <c r="Q1071" s="1">
        <v>41.693904876708984</v>
      </c>
      <c r="R1071" s="1">
        <v>409.99777221679688</v>
      </c>
      <c r="S1071" s="1">
        <v>411.73602294921875</v>
      </c>
      <c r="T1071" s="1">
        <v>30.956277847290039</v>
      </c>
      <c r="U1071" s="1">
        <v>31.263605117797852</v>
      </c>
      <c r="V1071" s="1">
        <v>41.2745361328125</v>
      </c>
      <c r="W1071" s="1">
        <v>41.682025909423828</v>
      </c>
      <c r="X1071" s="1">
        <v>600.42218017578125</v>
      </c>
      <c r="Y1071" s="1">
        <v>0.10995060950517654</v>
      </c>
      <c r="Z1071" s="1">
        <v>0.11573749035596848</v>
      </c>
      <c r="AA1071" s="1">
        <v>101.40852355957031</v>
      </c>
      <c r="AB1071" s="1">
        <v>0.27996745705604553</v>
      </c>
      <c r="AC1071" s="1">
        <v>-0.53396785259246826</v>
      </c>
      <c r="AD1071" s="1">
        <v>1.8385807052254677E-2</v>
      </c>
      <c r="AE1071" s="1">
        <v>7.5158560648560524E-3</v>
      </c>
      <c r="AF1071" s="1">
        <v>2.0970501005649567E-2</v>
      </c>
      <c r="AG1071" s="1">
        <v>8.162948302924633E-3</v>
      </c>
      <c r="AH1071" s="1">
        <v>0.66666668653488159</v>
      </c>
      <c r="AI1071" s="1">
        <v>0</v>
      </c>
      <c r="AJ1071" s="1">
        <v>2</v>
      </c>
      <c r="AK1071" s="1">
        <v>0</v>
      </c>
      <c r="AL1071" s="1">
        <v>1</v>
      </c>
      <c r="AM1071" s="1">
        <v>0.18999999761581421</v>
      </c>
      <c r="AN1071" s="1">
        <v>111115</v>
      </c>
      <c r="AO1071">
        <f>X1071*0.000001/(K1071*0.0001)</f>
        <v>1.8474528620793265</v>
      </c>
      <c r="AP1071">
        <f>(U1071-T1071)/(1000-U1071)*AO1071</f>
        <v>5.8609612325314405E-4</v>
      </c>
      <c r="AQ1071">
        <f>(P1071+273.15)</f>
        <v>311.22031631469724</v>
      </c>
      <c r="AR1071">
        <f>(O1071+273.15)</f>
        <v>313.64583816528318</v>
      </c>
      <c r="AS1071">
        <f>(Y1071*AK1071+Z1071*AL1071)*AM1071</f>
        <v>2.199012289169433E-2</v>
      </c>
      <c r="AT1071">
        <f>((AS1071+0.00000010773*(AR1071^4-AQ1071^4))-AP1071*44100)/(L1071*0.92*2*29.3+0.00000043092*AQ1071^3)</f>
        <v>5.0096082868002767E-2</v>
      </c>
      <c r="AU1071">
        <f>0.61365*EXP(17.502*J1071/(240.97+J1071))</f>
        <v>6.7008429319698557</v>
      </c>
      <c r="AV1071">
        <f>AU1071*1000/AA1071</f>
        <v>66.077709217742282</v>
      </c>
      <c r="AW1071">
        <f>(AV1071-U1071)</f>
        <v>34.81410409994443</v>
      </c>
      <c r="AX1071">
        <f>IF(D1071,P1071,(O1071+P1071)/2)</f>
        <v>38.070316314697266</v>
      </c>
      <c r="AY1071">
        <f>0.61365*EXP(17.502*AX1071/(240.97+AX1071))</f>
        <v>6.6826884854249151</v>
      </c>
      <c r="AZ1071">
        <f>IF(AW1071&lt;&gt;0,(1000-(AV1071+U1071)/2)/AW1071*AP1071,0)</f>
        <v>1.601564808820748E-2</v>
      </c>
      <c r="BA1071">
        <f>U1071*AA1071/1000</f>
        <v>3.1703960361453065</v>
      </c>
      <c r="BB1071">
        <f>(AY1071-BA1071)</f>
        <v>3.5122924492796086</v>
      </c>
      <c r="BC1071">
        <f>1/(1.6/F1071+1.37/N1071)</f>
        <v>1.0016185543264194E-2</v>
      </c>
      <c r="BD1071">
        <f>G1071*AA1071*0.001</f>
        <v>73.342395862370864</v>
      </c>
      <c r="BE1071">
        <f>G1071/S1071</f>
        <v>1.7565550616022154</v>
      </c>
      <c r="BF1071">
        <f>(1-AP1071*AA1071/AU1071/F1071)*100</f>
        <v>44.864291859390214</v>
      </c>
      <c r="BG1071">
        <f>(S1071-E1071/(N1071/1.35))</f>
        <v>413.03076789077318</v>
      </c>
      <c r="BH1071">
        <f>E1071*BF1071/100/BG1071</f>
        <v>-3.7503462668090947E-3</v>
      </c>
    </row>
    <row r="1072" spans="1:60" x14ac:dyDescent="0.25">
      <c r="A1072" s="1">
        <v>380</v>
      </c>
      <c r="B1072" s="1" t="s">
        <v>1134</v>
      </c>
      <c r="C1072" s="1">
        <v>35351.499999787658</v>
      </c>
      <c r="D1072" s="1">
        <v>1</v>
      </c>
      <c r="E1072">
        <f>(R1072-S1072*(1000-T1072)/(1000-U1072))*AO1072</f>
        <v>-3.7320288440661558</v>
      </c>
      <c r="F1072">
        <f>IF(AZ1072&lt;&gt;0,1/(1/AZ1072-1/N1072),0)</f>
        <v>1.6954830851686378E-2</v>
      </c>
      <c r="G1072">
        <f>((BC1072-AP1072/2)*S1072-E1072)/(BC1072+AP1072/2)</f>
        <v>731.6558852776086</v>
      </c>
      <c r="H1072">
        <f>AP1072*1000</f>
        <v>0.62203746827439887</v>
      </c>
      <c r="I1072">
        <f>(AU1072-BA1072)</f>
        <v>3.5555678633689003</v>
      </c>
      <c r="J1072">
        <f>(P1072+AT1072*D1072)</f>
        <v>38.192407652421757</v>
      </c>
      <c r="K1072" s="1">
        <v>3.25</v>
      </c>
      <c r="L1072">
        <f>(K1072*AI1072+AJ1072)</f>
        <v>2</v>
      </c>
      <c r="M1072" s="1">
        <v>0.5</v>
      </c>
      <c r="N1072">
        <f>L1072*(M1072+1)*(M1072+1)/(M1072*M1072+1)</f>
        <v>3.6</v>
      </c>
      <c r="O1072" s="1">
        <v>40.670600891113281</v>
      </c>
      <c r="P1072" s="1">
        <v>38.144149780273438</v>
      </c>
      <c r="Q1072" s="1">
        <v>42.066280364990234</v>
      </c>
      <c r="R1072" s="1">
        <v>409.8631591796875</v>
      </c>
      <c r="S1072" s="1">
        <v>411.74462890625</v>
      </c>
      <c r="T1072" s="1">
        <v>30.947650909423828</v>
      </c>
      <c r="U1072" s="1">
        <v>31.273822784423828</v>
      </c>
      <c r="V1072" s="1">
        <v>40.913951873779297</v>
      </c>
      <c r="W1072" s="1">
        <v>41.3408203125</v>
      </c>
      <c r="X1072" s="1">
        <v>600.41900634765625</v>
      </c>
      <c r="Y1072" s="1">
        <v>9.6151694655418396E-2</v>
      </c>
      <c r="Z1072" s="1">
        <v>0.10121231526136398</v>
      </c>
      <c r="AA1072" s="1">
        <v>101.40879058837891</v>
      </c>
      <c r="AB1072" s="1">
        <v>0.27996745705604553</v>
      </c>
      <c r="AC1072" s="1">
        <v>-0.53396785259246826</v>
      </c>
      <c r="AD1072" s="1">
        <v>1.8385807052254677E-2</v>
      </c>
      <c r="AE1072" s="1">
        <v>7.5158560648560524E-3</v>
      </c>
      <c r="AF1072" s="1">
        <v>2.0970501005649567E-2</v>
      </c>
      <c r="AG1072" s="1">
        <v>8.162948302924633E-3</v>
      </c>
      <c r="AH1072" s="1">
        <v>1</v>
      </c>
      <c r="AI1072" s="1">
        <v>0</v>
      </c>
      <c r="AJ1072" s="1">
        <v>2</v>
      </c>
      <c r="AK1072" s="1">
        <v>0</v>
      </c>
      <c r="AL1072" s="1">
        <v>1</v>
      </c>
      <c r="AM1072" s="1">
        <v>0.18999999761581421</v>
      </c>
      <c r="AN1072" s="1">
        <v>111115</v>
      </c>
      <c r="AO1072">
        <f>X1072*0.000001/(K1072*0.0001)</f>
        <v>1.8474430964543267</v>
      </c>
      <c r="AP1072">
        <f>(U1072-T1072)/(1000-U1072)*AO1072</f>
        <v>6.2203746827439884E-4</v>
      </c>
      <c r="AQ1072">
        <f>(P1072+273.15)</f>
        <v>311.29414978027341</v>
      </c>
      <c r="AR1072">
        <f>(O1072+273.15)</f>
        <v>313.82060089111326</v>
      </c>
      <c r="AS1072">
        <f>(Y1072*AK1072+Z1072*AL1072)*AM1072</f>
        <v>1.9230339658350193E-2</v>
      </c>
      <c r="AT1072">
        <f>((AS1072+0.00000010773*(AR1072^4-AQ1072^4))-AP1072*44100)/(L1072*0.92*2*29.3+0.00000043092*AQ1072^3)</f>
        <v>4.8257872148318906E-2</v>
      </c>
      <c r="AU1072">
        <f>0.61365*EXP(17.502*J1072/(240.97+J1072))</f>
        <v>6.7270084090126092</v>
      </c>
      <c r="AV1072">
        <f>AU1072*1000/AA1072</f>
        <v>66.335555034057379</v>
      </c>
      <c r="AW1072">
        <f>(AV1072-U1072)</f>
        <v>35.06173224963355</v>
      </c>
      <c r="AX1072">
        <f>IF(D1072,P1072,(O1072+P1072)/2)</f>
        <v>38.144149780273438</v>
      </c>
      <c r="AY1072">
        <f>0.61365*EXP(17.502*AX1072/(240.97+AX1072))</f>
        <v>6.7094601137497998</v>
      </c>
      <c r="AZ1072">
        <f>IF(AW1072&lt;&gt;0,(1000-(AV1072+U1072)/2)/AW1072*AP1072,0)</f>
        <v>1.6875353417587041E-2</v>
      </c>
      <c r="BA1072">
        <f>U1072*AA1072/1000</f>
        <v>3.1714405456437089</v>
      </c>
      <c r="BB1072">
        <f>(AY1072-BA1072)</f>
        <v>3.5380195681060909</v>
      </c>
      <c r="BC1072">
        <f>1/(1.6/F1072+1.37/N1072)</f>
        <v>1.0554207756958306E-2</v>
      </c>
      <c r="BD1072">
        <f>G1072*AA1072*0.001</f>
        <v>74.196338452871998</v>
      </c>
      <c r="BE1072">
        <f>G1072/S1072</f>
        <v>1.7769652204599835</v>
      </c>
      <c r="BF1072">
        <f>(1-AP1072*AA1072/AU1072/F1072)*100</f>
        <v>44.693431126894382</v>
      </c>
      <c r="BG1072">
        <f>(S1072-E1072/(N1072/1.35))</f>
        <v>413.14413972277481</v>
      </c>
      <c r="BH1072">
        <f>E1072*BF1072/100/BG1072</f>
        <v>-4.0372634649441502E-3</v>
      </c>
    </row>
    <row r="1073" spans="1:60" x14ac:dyDescent="0.25">
      <c r="A1073" s="1">
        <v>381</v>
      </c>
      <c r="B1073" s="1" t="s">
        <v>1135</v>
      </c>
      <c r="C1073" s="1">
        <v>35356.999999664724</v>
      </c>
      <c r="D1073" s="1">
        <v>1</v>
      </c>
      <c r="E1073">
        <f>(R1073-S1073*(1000-T1073)/(1000-U1073))*AO1073</f>
        <v>-4.2404382910478118</v>
      </c>
      <c r="F1073">
        <f>IF(AZ1073&lt;&gt;0,1/(1/AZ1073-1/N1073),0)</f>
        <v>1.8078102968761053E-2</v>
      </c>
      <c r="G1073">
        <f>((BC1073-AP1073/2)*S1073-E1073)/(BC1073+AP1073/2)</f>
        <v>754.12625917918103</v>
      </c>
      <c r="H1073">
        <f>AP1073*1000</f>
        <v>0.6676121632334866</v>
      </c>
      <c r="I1073">
        <f>(AU1073-BA1073)</f>
        <v>3.5798720670071571</v>
      </c>
      <c r="J1073">
        <f>(P1073+AT1073*D1073)</f>
        <v>38.264284185160875</v>
      </c>
      <c r="K1073" s="1">
        <v>3.25</v>
      </c>
      <c r="L1073">
        <f>(K1073*AI1073+AJ1073)</f>
        <v>2</v>
      </c>
      <c r="M1073" s="1">
        <v>0.5</v>
      </c>
      <c r="N1073">
        <f>L1073*(M1073+1)*(M1073+1)/(M1073*M1073+1)</f>
        <v>3.6</v>
      </c>
      <c r="O1073" s="1">
        <v>40.861236572265625</v>
      </c>
      <c r="P1073" s="1">
        <v>38.219703674316406</v>
      </c>
      <c r="Q1073" s="1">
        <v>42.224739074707031</v>
      </c>
      <c r="R1073" s="1">
        <v>409.66046142578125</v>
      </c>
      <c r="S1073" s="1">
        <v>411.80694580078125</v>
      </c>
      <c r="T1073" s="1">
        <v>30.939908981323242</v>
      </c>
      <c r="U1073" s="1">
        <v>31.289972305297852</v>
      </c>
      <c r="V1073" s="1">
        <v>40.492881774902344</v>
      </c>
      <c r="W1073" s="1">
        <v>40.945533752441406</v>
      </c>
      <c r="X1073" s="1">
        <v>600.41949462890625</v>
      </c>
      <c r="Y1073" s="1">
        <v>0.13228194415569305</v>
      </c>
      <c r="Z1073" s="1">
        <v>0.13924415409564972</v>
      </c>
      <c r="AA1073" s="1">
        <v>101.41738128662109</v>
      </c>
      <c r="AB1073" s="1">
        <v>0.27996745705604553</v>
      </c>
      <c r="AC1073" s="1">
        <v>-0.53396785259246826</v>
      </c>
      <c r="AD1073" s="1">
        <v>1.8385807052254677E-2</v>
      </c>
      <c r="AE1073" s="1">
        <v>7.5158560648560524E-3</v>
      </c>
      <c r="AF1073" s="1">
        <v>2.0970501005649567E-2</v>
      </c>
      <c r="AG1073" s="1">
        <v>8.162948302924633E-3</v>
      </c>
      <c r="AH1073" s="1">
        <v>1</v>
      </c>
      <c r="AI1073" s="1">
        <v>0</v>
      </c>
      <c r="AJ1073" s="1">
        <v>2</v>
      </c>
      <c r="AK1073" s="1">
        <v>0</v>
      </c>
      <c r="AL1073" s="1">
        <v>1</v>
      </c>
      <c r="AM1073" s="1">
        <v>0.18999999761581421</v>
      </c>
      <c r="AN1073" s="1">
        <v>111115</v>
      </c>
      <c r="AO1073">
        <f>X1073*0.000001/(K1073*0.0001)</f>
        <v>1.8474445988581727</v>
      </c>
      <c r="AP1073">
        <f>(U1073-T1073)/(1000-U1073)*AO1073</f>
        <v>6.6761216323348656E-4</v>
      </c>
      <c r="AQ1073">
        <f>(P1073+273.15)</f>
        <v>311.36970367431638</v>
      </c>
      <c r="AR1073">
        <f>(O1073+273.15)</f>
        <v>314.0112365722656</v>
      </c>
      <c r="AS1073">
        <f>(Y1073*AK1073+Z1073*AL1073)*AM1073</f>
        <v>2.6456388946189513E-2</v>
      </c>
      <c r="AT1073">
        <f>((AS1073+0.00000010773*(AR1073^4-AQ1073^4))-AP1073*44100)/(L1073*0.92*2*29.3+0.00000043092*AQ1073^3)</f>
        <v>4.4580510844468971E-2</v>
      </c>
      <c r="AU1073">
        <f>0.61365*EXP(17.502*J1073/(240.97+J1073))</f>
        <v>6.7532191187413639</v>
      </c>
      <c r="AV1073">
        <f>AU1073*1000/AA1073</f>
        <v>66.588379950925074</v>
      </c>
      <c r="AW1073">
        <f>(AV1073-U1073)</f>
        <v>35.298407645627222</v>
      </c>
      <c r="AX1073">
        <f>IF(D1073,P1073,(O1073+P1073)/2)</f>
        <v>38.219703674316406</v>
      </c>
      <c r="AY1073">
        <f>0.61365*EXP(17.502*AX1073/(240.97+AX1073))</f>
        <v>6.7369518437635909</v>
      </c>
      <c r="AZ1073">
        <f>IF(AW1073&lt;&gt;0,(1000-(AV1073+U1073)/2)/AW1073*AP1073,0)</f>
        <v>1.7987773849917277E-2</v>
      </c>
      <c r="BA1073">
        <f>U1073*AA1073/1000</f>
        <v>3.1733470517342068</v>
      </c>
      <c r="BB1073">
        <f>(AY1073-BA1073)</f>
        <v>3.5636047920293841</v>
      </c>
      <c r="BC1073">
        <f>1/(1.6/F1073+1.37/N1073)</f>
        <v>1.1250439417098957E-2</v>
      </c>
      <c r="BD1073">
        <f>G1073*AA1073*0.001</f>
        <v>76.48151036542825</v>
      </c>
      <c r="BE1073">
        <f>G1073/S1073</f>
        <v>1.8312616308905161</v>
      </c>
      <c r="BF1073">
        <f>(1-AP1073*AA1073/AU1073/F1073)*100</f>
        <v>44.54088488563729</v>
      </c>
      <c r="BG1073">
        <f>(S1073-E1073/(N1073/1.35))</f>
        <v>413.39711015992418</v>
      </c>
      <c r="BH1073">
        <f>E1073*BF1073/100/BG1073</f>
        <v>-4.5688000507101501E-3</v>
      </c>
    </row>
    <row r="1074" spans="1:60" x14ac:dyDescent="0.25">
      <c r="A1074" s="1">
        <v>382</v>
      </c>
      <c r="B1074" s="1" t="s">
        <v>1136</v>
      </c>
      <c r="C1074" s="1">
        <v>35361.999999552965</v>
      </c>
      <c r="D1074" s="1">
        <v>1</v>
      </c>
      <c r="E1074">
        <f>(R1074-S1074*(1000-T1074)/(1000-U1074))*AO1074</f>
        <v>-4.6676120875890277</v>
      </c>
      <c r="F1074">
        <f>IF(AZ1074&lt;&gt;0,1/(1/AZ1074-1/N1074),0)</f>
        <v>1.8929716169704035E-2</v>
      </c>
      <c r="G1074">
        <f>((BC1074-AP1074/2)*S1074-E1074)/(BC1074+AP1074/2)</f>
        <v>772.94908933952172</v>
      </c>
      <c r="H1074">
        <f>AP1074*1000</f>
        <v>0.69909074393964565</v>
      </c>
      <c r="I1074">
        <f>(AU1074-BA1074)</f>
        <v>3.5810026233997361</v>
      </c>
      <c r="J1074">
        <f>(P1074+AT1074*D1074)</f>
        <v>38.270473739352269</v>
      </c>
      <c r="K1074" s="1">
        <v>3.25</v>
      </c>
      <c r="L1074">
        <f>(K1074*AI1074+AJ1074)</f>
        <v>2</v>
      </c>
      <c r="M1074" s="1">
        <v>0.5</v>
      </c>
      <c r="N1074">
        <f>L1074*(M1074+1)*(M1074+1)/(M1074*M1074+1)</f>
        <v>3.6</v>
      </c>
      <c r="O1074" s="1">
        <v>40.938350677490234</v>
      </c>
      <c r="P1074" s="1">
        <v>38.229953765869141</v>
      </c>
      <c r="Q1074" s="1">
        <v>42.141803741455078</v>
      </c>
      <c r="R1074" s="1">
        <v>409.44161987304688</v>
      </c>
      <c r="S1074" s="1">
        <v>411.81234741210938</v>
      </c>
      <c r="T1074" s="1">
        <v>30.932870864868164</v>
      </c>
      <c r="U1074" s="1">
        <v>31.299442291259766</v>
      </c>
      <c r="V1074" s="1">
        <v>40.299449920654297</v>
      </c>
      <c r="W1074" s="1">
        <v>40.772312164306641</v>
      </c>
      <c r="X1074" s="1">
        <v>600.409912109375</v>
      </c>
      <c r="Y1074" s="1">
        <v>0.14075703918933868</v>
      </c>
      <c r="Z1074" s="1">
        <v>0.14816530048847198</v>
      </c>
      <c r="AA1074" s="1">
        <v>101.42282104492188</v>
      </c>
      <c r="AB1074" s="1">
        <v>0.27996745705604553</v>
      </c>
      <c r="AC1074" s="1">
        <v>-0.53396785259246826</v>
      </c>
      <c r="AD1074" s="1">
        <v>1.8385807052254677E-2</v>
      </c>
      <c r="AE1074" s="1">
        <v>7.5158560648560524E-3</v>
      </c>
      <c r="AF1074" s="1">
        <v>2.0970501005649567E-2</v>
      </c>
      <c r="AG1074" s="1">
        <v>8.162948302924633E-3</v>
      </c>
      <c r="AH1074" s="1">
        <v>1</v>
      </c>
      <c r="AI1074" s="1">
        <v>0</v>
      </c>
      <c r="AJ1074" s="1">
        <v>2</v>
      </c>
      <c r="AK1074" s="1">
        <v>0</v>
      </c>
      <c r="AL1074" s="1">
        <v>1</v>
      </c>
      <c r="AM1074" s="1">
        <v>0.18999999761581421</v>
      </c>
      <c r="AN1074" s="1">
        <v>111115</v>
      </c>
      <c r="AO1074">
        <f>X1074*0.000001/(K1074*0.0001)</f>
        <v>1.847415114182692</v>
      </c>
      <c r="AP1074">
        <f>(U1074-T1074)/(1000-U1074)*AO1074</f>
        <v>6.9909074393964565E-4</v>
      </c>
      <c r="AQ1074">
        <f>(P1074+273.15)</f>
        <v>311.37995376586912</v>
      </c>
      <c r="AR1074">
        <f>(O1074+273.15)</f>
        <v>314.08835067749021</v>
      </c>
      <c r="AS1074">
        <f>(Y1074*AK1074+Z1074*AL1074)*AM1074</f>
        <v>2.8151406739556073E-2</v>
      </c>
      <c r="AT1074">
        <f>((AS1074+0.00000010773*(AR1074^4-AQ1074^4))-AP1074*44100)/(L1074*0.92*2*29.3+0.00000043092*AQ1074^3)</f>
        <v>4.0519973483126352E-2</v>
      </c>
      <c r="AU1074">
        <f>0.61365*EXP(17.502*J1074/(240.97+J1074))</f>
        <v>6.7554803577120346</v>
      </c>
      <c r="AV1074">
        <f>AU1074*1000/AA1074</f>
        <v>66.607103688428452</v>
      </c>
      <c r="AW1074">
        <f>(AV1074-U1074)</f>
        <v>35.307661397168687</v>
      </c>
      <c r="AX1074">
        <f>IF(D1074,P1074,(O1074+P1074)/2)</f>
        <v>38.229953765869141</v>
      </c>
      <c r="AY1074">
        <f>0.61365*EXP(17.502*AX1074/(240.97+AX1074))</f>
        <v>6.7406890540519795</v>
      </c>
      <c r="AZ1074">
        <f>IF(AW1074&lt;&gt;0,(1000-(AV1074+U1074)/2)/AW1074*AP1074,0)</f>
        <v>1.8830699559167365E-2</v>
      </c>
      <c r="BA1074">
        <f>U1074*AA1074/1000</f>
        <v>3.1744777343122985</v>
      </c>
      <c r="BB1074">
        <f>(AY1074-BA1074)</f>
        <v>3.566211319739681</v>
      </c>
      <c r="BC1074">
        <f>1/(1.6/F1074+1.37/N1074)</f>
        <v>1.1778043374326939E-2</v>
      </c>
      <c r="BD1074">
        <f>G1074*AA1074*0.001</f>
        <v>78.394677164917638</v>
      </c>
      <c r="BE1074">
        <f>G1074/S1074</f>
        <v>1.876944909973802</v>
      </c>
      <c r="BF1074">
        <f>(1-AP1074*AA1074/AU1074/F1074)*100</f>
        <v>44.554168553413732</v>
      </c>
      <c r="BG1074">
        <f>(S1074-E1074/(N1074/1.35))</f>
        <v>413.56270194495528</v>
      </c>
      <c r="BH1074">
        <f>E1074*BF1074/100/BG1074</f>
        <v>-5.0285379874530451E-3</v>
      </c>
    </row>
    <row r="1075" spans="1:60" x14ac:dyDescent="0.25">
      <c r="A1075" s="1">
        <v>383</v>
      </c>
      <c r="B1075" s="1" t="s">
        <v>1137</v>
      </c>
      <c r="C1075" s="1">
        <v>35366.999999441206</v>
      </c>
      <c r="D1075" s="1">
        <v>1</v>
      </c>
      <c r="E1075">
        <f>(R1075-S1075*(1000-T1075)/(1000-U1075))*AO1075</f>
        <v>-4.2093665835327085</v>
      </c>
      <c r="F1075">
        <f>IF(AZ1075&lt;&gt;0,1/(1/AZ1075-1/N1075),0)</f>
        <v>1.9502869505139544E-2</v>
      </c>
      <c r="G1075">
        <f>((BC1075-AP1075/2)*S1075-E1075)/(BC1075+AP1075/2)</f>
        <v>724.9777375985376</v>
      </c>
      <c r="H1075">
        <f>AP1075*1000</f>
        <v>0.72054522835161927</v>
      </c>
      <c r="I1075">
        <f>(AU1075-BA1075)</f>
        <v>3.5829616008997101</v>
      </c>
      <c r="J1075">
        <f>(P1075+AT1075*D1075)</f>
        <v>38.27647933814356</v>
      </c>
      <c r="K1075" s="1">
        <v>3.25</v>
      </c>
      <c r="L1075">
        <f>(K1075*AI1075+AJ1075)</f>
        <v>2</v>
      </c>
      <c r="M1075" s="1">
        <v>0.5</v>
      </c>
      <c r="N1075">
        <f>L1075*(M1075+1)*(M1075+1)/(M1075*M1075+1)</f>
        <v>3.6</v>
      </c>
      <c r="O1075" s="1">
        <v>40.975669860839844</v>
      </c>
      <c r="P1075" s="1">
        <v>38.2408447265625</v>
      </c>
      <c r="Q1075" s="1">
        <v>42.105800628662109</v>
      </c>
      <c r="R1075" s="1">
        <v>409.67971801757813</v>
      </c>
      <c r="S1075" s="1">
        <v>411.79766845703125</v>
      </c>
      <c r="T1075" s="1">
        <v>30.923873901367188</v>
      </c>
      <c r="U1075" s="1">
        <v>31.301702499389648</v>
      </c>
      <c r="V1075" s="1">
        <v>40.186504364013672</v>
      </c>
      <c r="W1075" s="1">
        <v>40.674232482910156</v>
      </c>
      <c r="X1075" s="1">
        <v>600.396728515625</v>
      </c>
      <c r="Y1075" s="1">
        <v>0.13670520484447479</v>
      </c>
      <c r="Z1075" s="1">
        <v>0.14390021562576294</v>
      </c>
      <c r="AA1075" s="1">
        <v>101.42302703857422</v>
      </c>
      <c r="AB1075" s="1">
        <v>0.27996745705604553</v>
      </c>
      <c r="AC1075" s="1">
        <v>-0.53396785259246826</v>
      </c>
      <c r="AD1075" s="1">
        <v>1.8385807052254677E-2</v>
      </c>
      <c r="AE1075" s="1">
        <v>7.5158560648560524E-3</v>
      </c>
      <c r="AF1075" s="1">
        <v>2.0970501005649567E-2</v>
      </c>
      <c r="AG1075" s="1">
        <v>8.162948302924633E-3</v>
      </c>
      <c r="AH1075" s="1">
        <v>1</v>
      </c>
      <c r="AI1075" s="1">
        <v>0</v>
      </c>
      <c r="AJ1075" s="1">
        <v>2</v>
      </c>
      <c r="AK1075" s="1">
        <v>0</v>
      </c>
      <c r="AL1075" s="1">
        <v>1</v>
      </c>
      <c r="AM1075" s="1">
        <v>0.18999999761581421</v>
      </c>
      <c r="AN1075" s="1">
        <v>111115</v>
      </c>
      <c r="AO1075">
        <f>X1075*0.000001/(K1075*0.0001)</f>
        <v>1.847374549278846</v>
      </c>
      <c r="AP1075">
        <f>(U1075-T1075)/(1000-U1075)*AO1075</f>
        <v>7.2054522835161925E-4</v>
      </c>
      <c r="AQ1075">
        <f>(P1075+273.15)</f>
        <v>311.39084472656248</v>
      </c>
      <c r="AR1075">
        <f>(O1075+273.15)</f>
        <v>314.12566986083982</v>
      </c>
      <c r="AS1075">
        <f>(Y1075*AK1075+Z1075*AL1075)*AM1075</f>
        <v>2.7341040625810109E-2</v>
      </c>
      <c r="AT1075">
        <f>((AS1075+0.00000010773*(AR1075^4-AQ1075^4))-AP1075*44100)/(L1075*0.92*2*29.3+0.00000043092*AQ1075^3)</f>
        <v>3.5634611581058323E-2</v>
      </c>
      <c r="AU1075">
        <f>0.61365*EXP(17.502*J1075/(240.97+J1075))</f>
        <v>6.7576750198487128</v>
      </c>
      <c r="AV1075">
        <f>AU1075*1000/AA1075</f>
        <v>66.628607103972215</v>
      </c>
      <c r="AW1075">
        <f>(AV1075-U1075)</f>
        <v>35.326904604582566</v>
      </c>
      <c r="AX1075">
        <f>IF(D1075,P1075,(O1075+P1075)/2)</f>
        <v>38.2408447265625</v>
      </c>
      <c r="AY1075">
        <f>0.61365*EXP(17.502*AX1075/(240.97+AX1075))</f>
        <v>6.7446618976508423</v>
      </c>
      <c r="AZ1075">
        <f>IF(AW1075&lt;&gt;0,(1000-(AV1075+U1075)/2)/AW1075*AP1075,0)</f>
        <v>1.939778272039374E-2</v>
      </c>
      <c r="BA1075">
        <f>U1075*AA1075/1000</f>
        <v>3.1747134189490027</v>
      </c>
      <c r="BB1075">
        <f>(AY1075-BA1075)</f>
        <v>3.5699484787018396</v>
      </c>
      <c r="BC1075">
        <f>1/(1.6/F1075+1.37/N1075)</f>
        <v>1.2133011997469748E-2</v>
      </c>
      <c r="BD1075">
        <f>G1075*AA1075*0.001</f>
        <v>73.529436682820844</v>
      </c>
      <c r="BE1075">
        <f>G1075/S1075</f>
        <v>1.7605192868501753</v>
      </c>
      <c r="BF1075">
        <f>(1-AP1075*AA1075/AU1075/F1075)*100</f>
        <v>44.549942944567242</v>
      </c>
      <c r="BG1075">
        <f>(S1075-E1075/(N1075/1.35))</f>
        <v>413.37618092585603</v>
      </c>
      <c r="BH1075">
        <f>E1075*BF1075/100/BG1075</f>
        <v>-4.536474276508576E-3</v>
      </c>
    </row>
    <row r="1076" spans="1:60" x14ac:dyDescent="0.25">
      <c r="A1076" s="1" t="s">
        <v>9</v>
      </c>
      <c r="B1076" s="1" t="s">
        <v>1138</v>
      </c>
    </row>
    <row r="1077" spans="1:60" x14ac:dyDescent="0.25">
      <c r="A1077" s="1" t="s">
        <v>9</v>
      </c>
      <c r="B1077" s="1" t="s">
        <v>1139</v>
      </c>
    </row>
    <row r="1078" spans="1:60" x14ac:dyDescent="0.25">
      <c r="A1078" s="1" t="s">
        <v>9</v>
      </c>
      <c r="B1078" s="1" t="s">
        <v>1140</v>
      </c>
    </row>
    <row r="1079" spans="1:60" x14ac:dyDescent="0.25">
      <c r="A1079" s="1" t="s">
        <v>9</v>
      </c>
      <c r="B1079" s="1" t="s">
        <v>1141</v>
      </c>
    </row>
    <row r="1080" spans="1:60" x14ac:dyDescent="0.25">
      <c r="A1080" s="1" t="s">
        <v>9</v>
      </c>
      <c r="B1080" s="1" t="s">
        <v>1142</v>
      </c>
    </row>
    <row r="1081" spans="1:60" x14ac:dyDescent="0.25">
      <c r="A1081" s="1" t="s">
        <v>9</v>
      </c>
      <c r="B1081" s="1" t="s">
        <v>1143</v>
      </c>
    </row>
    <row r="1082" spans="1:60" x14ac:dyDescent="0.25">
      <c r="A1082" s="1" t="s">
        <v>9</v>
      </c>
      <c r="B1082" s="1" t="s">
        <v>1144</v>
      </c>
    </row>
    <row r="1083" spans="1:60" x14ac:dyDescent="0.25">
      <c r="A1083" s="1" t="s">
        <v>9</v>
      </c>
      <c r="B1083" s="1" t="s">
        <v>1145</v>
      </c>
    </row>
    <row r="1084" spans="1:60" x14ac:dyDescent="0.25">
      <c r="A1084" s="1" t="s">
        <v>9</v>
      </c>
      <c r="B1084" s="1" t="s">
        <v>1146</v>
      </c>
    </row>
    <row r="1085" spans="1:60" x14ac:dyDescent="0.25">
      <c r="A1085" s="1">
        <v>384</v>
      </c>
      <c r="B1085" s="1" t="s">
        <v>1147</v>
      </c>
      <c r="C1085" s="1">
        <v>35651.499999899417</v>
      </c>
      <c r="D1085" s="1">
        <v>1</v>
      </c>
      <c r="E1085">
        <f>(R1085-S1085*(1000-T1085)/(1000-U1085))*AO1085</f>
        <v>-3.9651661067068926</v>
      </c>
      <c r="F1085">
        <f>IF(AZ1085&lt;&gt;0,1/(1/AZ1085-1/N1085),0)</f>
        <v>8.2039147347363964E-3</v>
      </c>
      <c r="G1085">
        <f>((BC1085-AP1085/2)*S1085-E1085)/(BC1085+AP1085/2)</f>
        <v>1140.3546345792254</v>
      </c>
      <c r="H1085">
        <f>AP1085*1000</f>
        <v>0.33296949515298002</v>
      </c>
      <c r="I1085">
        <f>(AU1085-BA1085)</f>
        <v>3.9170589368836803</v>
      </c>
      <c r="J1085">
        <f>(P1085+AT1085*D1085)</f>
        <v>39.160325477578951</v>
      </c>
      <c r="K1085" s="1">
        <v>8.7399997711181641</v>
      </c>
      <c r="L1085">
        <f>(K1085*AI1085+AJ1085)</f>
        <v>2</v>
      </c>
      <c r="M1085" s="1">
        <v>0.5</v>
      </c>
      <c r="N1085">
        <f>L1085*(M1085+1)*(M1085+1)/(M1085*M1085+1)</f>
        <v>3.6</v>
      </c>
      <c r="O1085" s="1">
        <v>41.289608001708984</v>
      </c>
      <c r="P1085" s="1">
        <v>39.034454345703125</v>
      </c>
      <c r="Q1085" s="1">
        <v>42.106071472167969</v>
      </c>
      <c r="R1085" s="1">
        <v>410.591552734375</v>
      </c>
      <c r="S1085" s="1">
        <v>416.16156005859375</v>
      </c>
      <c r="T1085" s="1">
        <v>30.790695190429688</v>
      </c>
      <c r="U1085" s="1">
        <v>31.260215759277344</v>
      </c>
      <c r="V1085" s="1">
        <v>39.3507080078125</v>
      </c>
      <c r="W1085" s="1">
        <v>39.928730010986328</v>
      </c>
      <c r="X1085" s="1">
        <v>600.43829345703125</v>
      </c>
      <c r="Y1085" s="1">
        <v>8.6402498185634613E-2</v>
      </c>
      <c r="Z1085" s="1">
        <v>9.0949997305870056E-2</v>
      </c>
      <c r="AA1085" s="1">
        <v>101.42051696777344</v>
      </c>
      <c r="AB1085" s="1">
        <v>0.16649395227432251</v>
      </c>
      <c r="AC1085" s="1">
        <v>-0.53819769620895386</v>
      </c>
      <c r="AD1085" s="1">
        <v>1.4661987312138081E-2</v>
      </c>
      <c r="AE1085" s="1">
        <v>5.6584230624139309E-3</v>
      </c>
      <c r="AF1085" s="1">
        <v>7.6156654395163059E-3</v>
      </c>
      <c r="AG1085" s="1">
        <v>7.5928196310997009E-3</v>
      </c>
      <c r="AH1085" s="1">
        <v>0.66666668653488159</v>
      </c>
      <c r="AI1085" s="1">
        <v>0</v>
      </c>
      <c r="AJ1085" s="1">
        <v>2</v>
      </c>
      <c r="AK1085" s="1">
        <v>0</v>
      </c>
      <c r="AL1085" s="1">
        <v>1</v>
      </c>
      <c r="AM1085" s="1">
        <v>0.18999999761581421</v>
      </c>
      <c r="AN1085" s="1">
        <v>111115</v>
      </c>
      <c r="AO1085">
        <f>X1085*0.000001/(K1085*0.0001)</f>
        <v>0.68700035375425794</v>
      </c>
      <c r="AP1085">
        <f>(U1085-T1085)/(1000-U1085)*AO1085</f>
        <v>3.3296949515298005E-4</v>
      </c>
      <c r="AQ1085">
        <f>(P1085+273.15)</f>
        <v>312.1844543457031</v>
      </c>
      <c r="AR1085">
        <f>(O1085+273.15)</f>
        <v>314.43960800170896</v>
      </c>
      <c r="AS1085">
        <f>(Y1085*AK1085+Z1085*AL1085)*AM1085</f>
        <v>1.7280499271273619E-2</v>
      </c>
      <c r="AT1085">
        <f>((AS1085+0.00000010773*(AR1085^4-AQ1085^4))-AP1085*44100)/(L1085*0.92*2*29.3+0.00000043092*AQ1085^3)</f>
        <v>0.12587113187582455</v>
      </c>
      <c r="AU1085">
        <f>0.61365*EXP(17.502*J1085/(240.97+J1085))</f>
        <v>7.0874861797137267</v>
      </c>
      <c r="AV1085">
        <f>AU1085*1000/AA1085</f>
        <v>69.882173662808171</v>
      </c>
      <c r="AW1085">
        <f>(AV1085-U1085)</f>
        <v>38.621957903530827</v>
      </c>
      <c r="AX1085">
        <f>IF(D1085,P1085,(O1085+P1085)/2)</f>
        <v>39.034454345703125</v>
      </c>
      <c r="AY1085">
        <f>0.61365*EXP(17.502*AX1085/(240.97+AX1085))</f>
        <v>7.0396809775453342</v>
      </c>
      <c r="AZ1085">
        <f>IF(AW1085&lt;&gt;0,(1000-(AV1085+U1085)/2)/AW1085*AP1085,0)</f>
        <v>8.185261626828616E-3</v>
      </c>
      <c r="BA1085">
        <f>U1085*AA1085/1000</f>
        <v>3.1704272428300464</v>
      </c>
      <c r="BB1085">
        <f>(AY1085-BA1085)</f>
        <v>3.8692537347152878</v>
      </c>
      <c r="BC1085">
        <f>1/(1.6/F1085+1.37/N1085)</f>
        <v>5.1174611182205031E-3</v>
      </c>
      <c r="BD1085">
        <f>G1085*AA1085*0.001</f>
        <v>115.6553565656214</v>
      </c>
      <c r="BE1085">
        <f>G1085/S1085</f>
        <v>2.7401729136604263</v>
      </c>
      <c r="BF1085">
        <f>(1-AP1085*AA1085/AU1085/F1085)*100</f>
        <v>41.921297628975097</v>
      </c>
      <c r="BG1085">
        <f>(S1085-E1085/(N1085/1.35))</f>
        <v>417.64849734860883</v>
      </c>
      <c r="BH1085">
        <f>E1085*BF1085/100/BG1085</f>
        <v>-3.9800193120014286E-3</v>
      </c>
    </row>
    <row r="1086" spans="1:60" x14ac:dyDescent="0.25">
      <c r="A1086" s="1">
        <v>385</v>
      </c>
      <c r="B1086" s="1" t="s">
        <v>1148</v>
      </c>
      <c r="C1086" s="1">
        <v>35656.499999787658</v>
      </c>
      <c r="D1086" s="1">
        <v>1</v>
      </c>
      <c r="E1086">
        <f>(R1086-S1086*(1000-T1086)/(1000-U1086))*AO1086</f>
        <v>-4.1383859757862904</v>
      </c>
      <c r="F1086">
        <f>IF(AZ1086&lt;&gt;0,1/(1/AZ1086-1/N1086),0)</f>
        <v>8.6936088696135932E-3</v>
      </c>
      <c r="G1086">
        <f>((BC1086-AP1086/2)*S1086-E1086)/(BC1086+AP1086/2)</f>
        <v>1129.1063968418716</v>
      </c>
      <c r="H1086">
        <f>AP1086*1000</f>
        <v>0.35242972254336136</v>
      </c>
      <c r="I1086">
        <f>(AU1086-BA1086)</f>
        <v>3.9131070847285017</v>
      </c>
      <c r="J1086">
        <f>(P1086+AT1086*D1086)</f>
        <v>39.151163877957487</v>
      </c>
      <c r="K1086" s="1">
        <v>8.7399997711181641</v>
      </c>
      <c r="L1086">
        <f>(K1086*AI1086+AJ1086)</f>
        <v>2</v>
      </c>
      <c r="M1086" s="1">
        <v>0.5</v>
      </c>
      <c r="N1086">
        <f>L1086*(M1086+1)*(M1086+1)/(M1086*M1086+1)</f>
        <v>3.6</v>
      </c>
      <c r="O1086" s="1">
        <v>41.286212921142578</v>
      </c>
      <c r="P1086" s="1">
        <v>39.032562255859375</v>
      </c>
      <c r="Q1086" s="1">
        <v>42.110321044921875</v>
      </c>
      <c r="R1086" s="1">
        <v>410.29562377929688</v>
      </c>
      <c r="S1086" s="1">
        <v>416.10617065429688</v>
      </c>
      <c r="T1086" s="1">
        <v>30.767345428466797</v>
      </c>
      <c r="U1086" s="1">
        <v>31.264318466186523</v>
      </c>
      <c r="V1086" s="1">
        <v>39.311061859130859</v>
      </c>
      <c r="W1086" s="1">
        <v>39.941734313964844</v>
      </c>
      <c r="X1086" s="1">
        <v>600.4217529296875</v>
      </c>
      <c r="Y1086" s="1">
        <v>8.4939241409301758E-2</v>
      </c>
      <c r="Z1086" s="1">
        <v>8.9409731328487396E-2</v>
      </c>
      <c r="AA1086" s="1">
        <v>101.42201232910156</v>
      </c>
      <c r="AB1086" s="1">
        <v>0.16649395227432251</v>
      </c>
      <c r="AC1086" s="1">
        <v>-0.53819769620895386</v>
      </c>
      <c r="AD1086" s="1">
        <v>1.4661987312138081E-2</v>
      </c>
      <c r="AE1086" s="1">
        <v>5.6584230624139309E-3</v>
      </c>
      <c r="AF1086" s="1">
        <v>7.6156654395163059E-3</v>
      </c>
      <c r="AG1086" s="1">
        <v>7.5928196310997009E-3</v>
      </c>
      <c r="AH1086" s="1">
        <v>1</v>
      </c>
      <c r="AI1086" s="1">
        <v>0</v>
      </c>
      <c r="AJ1086" s="1">
        <v>2</v>
      </c>
      <c r="AK1086" s="1">
        <v>0</v>
      </c>
      <c r="AL1086" s="1">
        <v>1</v>
      </c>
      <c r="AM1086" s="1">
        <v>0.18999999761581421</v>
      </c>
      <c r="AN1086" s="1">
        <v>111115</v>
      </c>
      <c r="AO1086">
        <f>X1086*0.000001/(K1086*0.0001)</f>
        <v>0.68698142866526823</v>
      </c>
      <c r="AP1086">
        <f>(U1086-T1086)/(1000-U1086)*AO1086</f>
        <v>3.5242972254336137E-4</v>
      </c>
      <c r="AQ1086">
        <f>(P1086+273.15)</f>
        <v>312.18256225585935</v>
      </c>
      <c r="AR1086">
        <f>(O1086+273.15)</f>
        <v>314.43621292114256</v>
      </c>
      <c r="AS1086">
        <f>(Y1086*AK1086+Z1086*AL1086)*AM1086</f>
        <v>1.6987848739243194E-2</v>
      </c>
      <c r="AT1086">
        <f>((AS1086+0.00000010773*(AR1086^4-AQ1086^4))-AP1086*44100)/(L1086*0.92*2*29.3+0.00000043092*AQ1086^3)</f>
        <v>0.11860162209810982</v>
      </c>
      <c r="AU1086">
        <f>0.61365*EXP(17.502*J1086/(240.97+J1086))</f>
        <v>7.0839971776670287</v>
      </c>
      <c r="AV1086">
        <f>AU1086*1000/AA1086</f>
        <v>69.846742487028919</v>
      </c>
      <c r="AW1086">
        <f>(AV1086-U1086)</f>
        <v>38.582424020842396</v>
      </c>
      <c r="AX1086">
        <f>IF(D1086,P1086,(O1086+P1086)/2)</f>
        <v>39.032562255859375</v>
      </c>
      <c r="AY1086">
        <f>0.61365*EXP(17.502*AX1086/(240.97+AX1086))</f>
        <v>7.0389645102958474</v>
      </c>
      <c r="AZ1086">
        <f>IF(AW1086&lt;&gt;0,(1000-(AV1086+U1086)/2)/AW1086*AP1086,0)</f>
        <v>8.6726653251153682E-3</v>
      </c>
      <c r="BA1086">
        <f>U1086*AA1086/1000</f>
        <v>3.1708900929385271</v>
      </c>
      <c r="BB1086">
        <f>(AY1086-BA1086)</f>
        <v>3.8680744173573203</v>
      </c>
      <c r="BC1086">
        <f>1/(1.6/F1086+1.37/N1086)</f>
        <v>5.4222935920256064E-3</v>
      </c>
      <c r="BD1086">
        <f>G1086*AA1086*0.001</f>
        <v>114.51624290136375</v>
      </c>
      <c r="BE1086">
        <f>G1086/S1086</f>
        <v>2.7135055340958618</v>
      </c>
      <c r="BF1086">
        <f>(1-AP1086*AA1086/AU1086/F1086)*100</f>
        <v>41.960150910638575</v>
      </c>
      <c r="BG1086">
        <f>(S1086-E1086/(N1086/1.35))</f>
        <v>417.65806539521674</v>
      </c>
      <c r="BH1086">
        <f>E1086*BF1086/100/BG1086</f>
        <v>-4.1576426856774823E-3</v>
      </c>
    </row>
    <row r="1087" spans="1:60" x14ac:dyDescent="0.25">
      <c r="A1087" s="1">
        <v>386</v>
      </c>
      <c r="B1087" s="1" t="s">
        <v>1149</v>
      </c>
      <c r="C1087" s="1">
        <v>35661.999999664724</v>
      </c>
      <c r="D1087" s="1">
        <v>1</v>
      </c>
      <c r="E1087">
        <f>(R1087-S1087*(1000-T1087)/(1000-U1087))*AO1087</f>
        <v>-4.1785644062351288</v>
      </c>
      <c r="F1087">
        <f>IF(AZ1087&lt;&gt;0,1/(1/AZ1087-1/N1087),0)</f>
        <v>8.8073507846284666E-3</v>
      </c>
      <c r="G1087">
        <f>((BC1087-AP1087/2)*S1087-E1087)/(BC1087+AP1087/2)</f>
        <v>1126.630912250009</v>
      </c>
      <c r="H1087">
        <f>AP1087*1000</f>
        <v>0.35685605850776841</v>
      </c>
      <c r="I1087">
        <f>(AU1087-BA1087)</f>
        <v>3.9112721763251286</v>
      </c>
      <c r="J1087">
        <f>(P1087+AT1087*D1087)</f>
        <v>39.146745510204838</v>
      </c>
      <c r="K1087" s="1">
        <v>8.7399997711181641</v>
      </c>
      <c r="L1087">
        <f>(K1087*AI1087+AJ1087)</f>
        <v>2</v>
      </c>
      <c r="M1087" s="1">
        <v>0.5</v>
      </c>
      <c r="N1087">
        <f>L1087*(M1087+1)*(M1087+1)/(M1087*M1087+1)</f>
        <v>3.6</v>
      </c>
      <c r="O1087" s="1">
        <v>41.284145355224609</v>
      </c>
      <c r="P1087" s="1">
        <v>39.029598236083984</v>
      </c>
      <c r="Q1087" s="1">
        <v>42.108951568603516</v>
      </c>
      <c r="R1087" s="1">
        <v>410.1790771484375</v>
      </c>
      <c r="S1087" s="1">
        <v>416.04550170898438</v>
      </c>
      <c r="T1087" s="1">
        <v>30.762346267700195</v>
      </c>
      <c r="U1087" s="1">
        <v>31.26556396484375</v>
      </c>
      <c r="V1087" s="1">
        <v>39.308494567871094</v>
      </c>
      <c r="W1087" s="1">
        <v>39.948654174804688</v>
      </c>
      <c r="X1087" s="1">
        <v>600.41748046875</v>
      </c>
      <c r="Y1087" s="1">
        <v>0.12551532685756683</v>
      </c>
      <c r="Z1087" s="1">
        <v>0.13212139904499054</v>
      </c>
      <c r="AA1087" s="1">
        <v>101.42285919189453</v>
      </c>
      <c r="AB1087" s="1">
        <v>0.16649395227432251</v>
      </c>
      <c r="AC1087" s="1">
        <v>-0.53819769620895386</v>
      </c>
      <c r="AD1087" s="1">
        <v>1.4661987312138081E-2</v>
      </c>
      <c r="AE1087" s="1">
        <v>5.6584230624139309E-3</v>
      </c>
      <c r="AF1087" s="1">
        <v>7.6156654395163059E-3</v>
      </c>
      <c r="AG1087" s="1">
        <v>7.5928196310997009E-3</v>
      </c>
      <c r="AH1087" s="1">
        <v>1</v>
      </c>
      <c r="AI1087" s="1">
        <v>0</v>
      </c>
      <c r="AJ1087" s="1">
        <v>2</v>
      </c>
      <c r="AK1087" s="1">
        <v>0</v>
      </c>
      <c r="AL1087" s="1">
        <v>1</v>
      </c>
      <c r="AM1087" s="1">
        <v>0.18999999761581421</v>
      </c>
      <c r="AN1087" s="1">
        <v>111115</v>
      </c>
      <c r="AO1087">
        <f>X1087*0.000001/(K1087*0.0001)</f>
        <v>0.68697654026589827</v>
      </c>
      <c r="AP1087">
        <f>(U1087-T1087)/(1000-U1087)*AO1087</f>
        <v>3.5685605850776841E-4</v>
      </c>
      <c r="AQ1087">
        <f>(P1087+273.15)</f>
        <v>312.17959823608396</v>
      </c>
      <c r="AR1087">
        <f>(O1087+273.15)</f>
        <v>314.43414535522459</v>
      </c>
      <c r="AS1087">
        <f>(Y1087*AK1087+Z1087*AL1087)*AM1087</f>
        <v>2.510306550354624E-2</v>
      </c>
      <c r="AT1087">
        <f>((AS1087+0.00000010773*(AR1087^4-AQ1087^4))-AP1087*44100)/(L1087*0.92*2*29.3+0.00000043092*AQ1087^3)</f>
        <v>0.11714727412085091</v>
      </c>
      <c r="AU1087">
        <f>0.61365*EXP(17.502*J1087/(240.97+J1087))</f>
        <v>7.0823150678866478</v>
      </c>
      <c r="AV1087">
        <f>AU1087*1000/AA1087</f>
        <v>69.8295741642102</v>
      </c>
      <c r="AW1087">
        <f>(AV1087-U1087)</f>
        <v>38.56401019936645</v>
      </c>
      <c r="AX1087">
        <f>IF(D1087,P1087,(O1087+P1087)/2)</f>
        <v>39.029598236083984</v>
      </c>
      <c r="AY1087">
        <f>0.61365*EXP(17.502*AX1087/(240.97+AX1087))</f>
        <v>7.0378422683605075</v>
      </c>
      <c r="AZ1087">
        <f>IF(AW1087&lt;&gt;0,(1000-(AV1087+U1087)/2)/AW1087*AP1087,0)</f>
        <v>8.7858563072835821E-3</v>
      </c>
      <c r="BA1087">
        <f>U1087*AA1087/1000</f>
        <v>3.1710428915615192</v>
      </c>
      <c r="BB1087">
        <f>(AY1087-BA1087)</f>
        <v>3.8667993767989883</v>
      </c>
      <c r="BC1087">
        <f>1/(1.6/F1087+1.37/N1087)</f>
        <v>5.493087299588772E-3</v>
      </c>
      <c r="BD1087">
        <f>G1087*AA1087*0.001</f>
        <v>114.26612837436835</v>
      </c>
      <c r="BE1087">
        <f>G1087/S1087</f>
        <v>2.7079511919301202</v>
      </c>
      <c r="BF1087">
        <f>(1-AP1087*AA1087/AU1087/F1087)*100</f>
        <v>41.975903503351766</v>
      </c>
      <c r="BG1087">
        <f>(S1087-E1087/(N1087/1.35))</f>
        <v>417.61246336132257</v>
      </c>
      <c r="BH1087">
        <f>E1087*BF1087/100/BG1087</f>
        <v>-4.2000426636431372E-3</v>
      </c>
    </row>
    <row r="1088" spans="1:60" x14ac:dyDescent="0.25">
      <c r="A1088" s="1">
        <v>387</v>
      </c>
      <c r="B1088" s="1" t="s">
        <v>1150</v>
      </c>
      <c r="C1088" s="1">
        <v>35666.999999552965</v>
      </c>
      <c r="D1088" s="1">
        <v>1</v>
      </c>
      <c r="E1088">
        <f>(R1088-S1088*(1000-T1088)/(1000-U1088))*AO1088</f>
        <v>-4.1978574874858063</v>
      </c>
      <c r="F1088">
        <f>IF(AZ1088&lt;&gt;0,1/(1/AZ1088-1/N1088),0)</f>
        <v>8.8391747967390341E-3</v>
      </c>
      <c r="G1088">
        <f>((BC1088-AP1088/2)*S1088-E1088)/(BC1088+AP1088/2)</f>
        <v>1127.3388048982197</v>
      </c>
      <c r="H1088">
        <f>AP1088*1000</f>
        <v>0.35814055491235047</v>
      </c>
      <c r="I1088">
        <f>(AU1088-BA1088)</f>
        <v>3.9112583504753862</v>
      </c>
      <c r="J1088">
        <f>(P1088+AT1088*D1088)</f>
        <v>39.146417339204739</v>
      </c>
      <c r="K1088" s="1">
        <v>8.7399997711181641</v>
      </c>
      <c r="L1088">
        <f>(K1088*AI1088+AJ1088)</f>
        <v>2</v>
      </c>
      <c r="M1088" s="1">
        <v>0.5</v>
      </c>
      <c r="N1088">
        <f>L1088*(M1088+1)*(M1088+1)/(M1088*M1088+1)</f>
        <v>3.6</v>
      </c>
      <c r="O1088" s="1">
        <v>41.282386779785156</v>
      </c>
      <c r="P1088" s="1">
        <v>39.029926300048828</v>
      </c>
      <c r="Q1088" s="1">
        <v>42.103706359863281</v>
      </c>
      <c r="R1088" s="1">
        <v>410.11431884765625</v>
      </c>
      <c r="S1088" s="1">
        <v>416.00827026367188</v>
      </c>
      <c r="T1088" s="1">
        <v>30.759414672851563</v>
      </c>
      <c r="U1088" s="1">
        <v>31.264461517333984</v>
      </c>
      <c r="V1088" s="1">
        <v>39.306739807128906</v>
      </c>
      <c r="W1088" s="1">
        <v>39.951042175292969</v>
      </c>
      <c r="X1088" s="1">
        <v>600.39697265625</v>
      </c>
      <c r="Y1088" s="1">
        <v>0.15126079320907593</v>
      </c>
      <c r="Z1088" s="1">
        <v>0.15922188758850098</v>
      </c>
      <c r="AA1088" s="1">
        <v>101.42288208007813</v>
      </c>
      <c r="AB1088" s="1">
        <v>0.16649395227432251</v>
      </c>
      <c r="AC1088" s="1">
        <v>-0.53819769620895386</v>
      </c>
      <c r="AD1088" s="1">
        <v>1.4661987312138081E-2</v>
      </c>
      <c r="AE1088" s="1">
        <v>5.6584230624139309E-3</v>
      </c>
      <c r="AF1088" s="1">
        <v>7.6156654395163059E-3</v>
      </c>
      <c r="AG1088" s="1">
        <v>7.5928196310997009E-3</v>
      </c>
      <c r="AH1088" s="1">
        <v>1</v>
      </c>
      <c r="AI1088" s="1">
        <v>0</v>
      </c>
      <c r="AJ1088" s="1">
        <v>2</v>
      </c>
      <c r="AK1088" s="1">
        <v>0</v>
      </c>
      <c r="AL1088" s="1">
        <v>1</v>
      </c>
      <c r="AM1088" s="1">
        <v>0.18999999761581421</v>
      </c>
      <c r="AN1088" s="1">
        <v>111115</v>
      </c>
      <c r="AO1088">
        <f>X1088*0.000001/(K1088*0.0001)</f>
        <v>0.68695307594892219</v>
      </c>
      <c r="AP1088">
        <f>(U1088-T1088)/(1000-U1088)*AO1088</f>
        <v>3.5814055491235046E-4</v>
      </c>
      <c r="AQ1088">
        <f>(P1088+273.15)</f>
        <v>312.17992630004881</v>
      </c>
      <c r="AR1088">
        <f>(O1088+273.15)</f>
        <v>314.43238677978513</v>
      </c>
      <c r="AS1088">
        <f>(Y1088*AK1088+Z1088*AL1088)*AM1088</f>
        <v>3.0252158262200624E-2</v>
      </c>
      <c r="AT1088">
        <f>((AS1088+0.00000010773*(AR1088^4-AQ1088^4))-AP1088*44100)/(L1088*0.92*2*29.3+0.00000043092*AQ1088^3)</f>
        <v>0.11649103915590718</v>
      </c>
      <c r="AU1088">
        <f>0.61365*EXP(17.502*J1088/(240.97+J1088))</f>
        <v>7.0821901442450912</v>
      </c>
      <c r="AV1088">
        <f>AU1088*1000/AA1088</f>
        <v>69.828326695088094</v>
      </c>
      <c r="AW1088">
        <f>(AV1088-U1088)</f>
        <v>38.56386517775411</v>
      </c>
      <c r="AX1088">
        <f>IF(D1088,P1088,(O1088+P1088)/2)</f>
        <v>39.029926300048828</v>
      </c>
      <c r="AY1088">
        <f>0.61365*EXP(17.502*AX1088/(240.97+AX1088))</f>
        <v>7.0379664728295648</v>
      </c>
      <c r="AZ1088">
        <f>IF(AW1088&lt;&gt;0,(1000-(AV1088+U1088)/2)/AW1088*AP1088,0)</f>
        <v>8.8175248956758462E-3</v>
      </c>
      <c r="BA1088">
        <f>U1088*AA1088/1000</f>
        <v>3.170931793769705</v>
      </c>
      <c r="BB1088">
        <f>(AY1088-BA1088)</f>
        <v>3.8670346790598598</v>
      </c>
      <c r="BC1088">
        <f>1/(1.6/F1088+1.37/N1088)</f>
        <v>5.5128940873318344E-3</v>
      </c>
      <c r="BD1088">
        <f>G1088*AA1088*0.001</f>
        <v>114.33795067348834</v>
      </c>
      <c r="BE1088">
        <f>G1088/S1088</f>
        <v>2.7098951763235295</v>
      </c>
      <c r="BF1088">
        <f>(1-AP1088*AA1088/AU1088/F1088)*100</f>
        <v>41.975668610314777</v>
      </c>
      <c r="BG1088">
        <f>(S1088-E1088/(N1088/1.35))</f>
        <v>417.58246682147904</v>
      </c>
      <c r="BH1088">
        <f>E1088*BF1088/100/BG1088</f>
        <v>-4.2197143981948732E-3</v>
      </c>
    </row>
    <row r="1089" spans="1:60" x14ac:dyDescent="0.25">
      <c r="A1089" s="1">
        <v>388</v>
      </c>
      <c r="B1089" s="1" t="s">
        <v>1151</v>
      </c>
      <c r="C1089" s="1">
        <v>35671.999999441206</v>
      </c>
      <c r="D1089" s="1">
        <v>1</v>
      </c>
      <c r="E1089">
        <f>(R1089-S1089*(1000-T1089)/(1000-U1089))*AO1089</f>
        <v>-4.1960493981582694</v>
      </c>
      <c r="F1089">
        <f>IF(AZ1089&lt;&gt;0,1/(1/AZ1089-1/N1089),0)</f>
        <v>8.8760779732569538E-3</v>
      </c>
      <c r="G1089">
        <f>((BC1089-AP1089/2)*S1089-E1089)/(BC1089+AP1089/2)</f>
        <v>1123.946153816463</v>
      </c>
      <c r="H1089">
        <f>AP1089*1000</f>
        <v>0.35941007539687725</v>
      </c>
      <c r="I1089">
        <f>(AU1089-BA1089)</f>
        <v>3.9088863407525865</v>
      </c>
      <c r="J1089">
        <f>(P1089+AT1089*D1089)</f>
        <v>39.139598071286493</v>
      </c>
      <c r="K1089" s="1">
        <v>8.7399997711181641</v>
      </c>
      <c r="L1089">
        <f>(K1089*AI1089+AJ1089)</f>
        <v>2</v>
      </c>
      <c r="M1089" s="1">
        <v>0.5</v>
      </c>
      <c r="N1089">
        <f>L1089*(M1089+1)*(M1089+1)/(M1089*M1089+1)</f>
        <v>3.6</v>
      </c>
      <c r="O1089" s="1">
        <v>41.278919219970703</v>
      </c>
      <c r="P1089" s="1">
        <v>39.023239135742188</v>
      </c>
      <c r="Q1089" s="1">
        <v>42.100025177001953</v>
      </c>
      <c r="R1089" s="1">
        <v>410.06808471679688</v>
      </c>
      <c r="S1089" s="1">
        <v>415.95867919921875</v>
      </c>
      <c r="T1089" s="1">
        <v>30.755529403686523</v>
      </c>
      <c r="U1089" s="1">
        <v>31.262369155883789</v>
      </c>
      <c r="V1089" s="1">
        <v>39.308242797851563</v>
      </c>
      <c r="W1089" s="1">
        <v>39.955570220947266</v>
      </c>
      <c r="X1089" s="1">
        <v>600.3951416015625</v>
      </c>
      <c r="Y1089" s="1">
        <v>0.14473722875118256</v>
      </c>
      <c r="Z1089" s="1">
        <v>0.15235498547554016</v>
      </c>
      <c r="AA1089" s="1">
        <v>101.42252349853516</v>
      </c>
      <c r="AB1089" s="1">
        <v>0.16649395227432251</v>
      </c>
      <c r="AC1089" s="1">
        <v>-0.53819769620895386</v>
      </c>
      <c r="AD1089" s="1">
        <v>1.4661987312138081E-2</v>
      </c>
      <c r="AE1089" s="1">
        <v>5.6584230624139309E-3</v>
      </c>
      <c r="AF1089" s="1">
        <v>7.6156654395163059E-3</v>
      </c>
      <c r="AG1089" s="1">
        <v>7.5928196310997009E-3</v>
      </c>
      <c r="AH1089" s="1">
        <v>1</v>
      </c>
      <c r="AI1089" s="1">
        <v>0</v>
      </c>
      <c r="AJ1089" s="1">
        <v>2</v>
      </c>
      <c r="AK1089" s="1">
        <v>0</v>
      </c>
      <c r="AL1089" s="1">
        <v>1</v>
      </c>
      <c r="AM1089" s="1">
        <v>0.18999999761581421</v>
      </c>
      <c r="AN1089" s="1">
        <v>111115</v>
      </c>
      <c r="AO1089">
        <f>X1089*0.000001/(K1089*0.0001)</f>
        <v>0.6869509809206209</v>
      </c>
      <c r="AP1089">
        <f>(U1089-T1089)/(1000-U1089)*AO1089</f>
        <v>3.5941007539687728E-4</v>
      </c>
      <c r="AQ1089">
        <f>(P1089+273.15)</f>
        <v>312.17323913574216</v>
      </c>
      <c r="AR1089">
        <f>(O1089+273.15)</f>
        <v>314.42891921997068</v>
      </c>
      <c r="AS1089">
        <f>(Y1089*AK1089+Z1089*AL1089)*AM1089</f>
        <v>2.8947446877110039E-2</v>
      </c>
      <c r="AT1089">
        <f>((AS1089+0.00000010773*(AR1089^4-AQ1089^4))-AP1089*44100)/(L1089*0.92*2*29.3+0.00000043092*AQ1089^3)</f>
        <v>0.11635893554430192</v>
      </c>
      <c r="AU1089">
        <f>0.61365*EXP(17.502*J1089/(240.97+J1089))</f>
        <v>7.0795947110850905</v>
      </c>
      <c r="AV1089">
        <f>AU1089*1000/AA1089</f>
        <v>69.802983271140363</v>
      </c>
      <c r="AW1089">
        <f>(AV1089-U1089)</f>
        <v>38.540614115256574</v>
      </c>
      <c r="AX1089">
        <f>IF(D1089,P1089,(O1089+P1089)/2)</f>
        <v>39.023239135742188</v>
      </c>
      <c r="AY1089">
        <f>0.61365*EXP(17.502*AX1089/(240.97+AX1089))</f>
        <v>7.0354350990970822</v>
      </c>
      <c r="AZ1089">
        <f>IF(AW1089&lt;&gt;0,(1000-(AV1089+U1089)/2)/AW1089*AP1089,0)</f>
        <v>8.8542471432464138E-3</v>
      </c>
      <c r="BA1089">
        <f>U1089*AA1089/1000</f>
        <v>3.1707083703325041</v>
      </c>
      <c r="BB1089">
        <f>(AY1089-BA1089)</f>
        <v>3.8647267287645781</v>
      </c>
      <c r="BC1089">
        <f>1/(1.6/F1089+1.37/N1089)</f>
        <v>5.5358616961522673E-3</v>
      </c>
      <c r="BD1089">
        <f>G1089*AA1089*0.001</f>
        <v>113.99345519653843</v>
      </c>
      <c r="BE1089">
        <f>G1089/S1089</f>
        <v>2.7020620316908008</v>
      </c>
      <c r="BF1089">
        <f>(1-AP1089*AA1089/AU1089/F1089)*100</f>
        <v>41.991029928637587</v>
      </c>
      <c r="BG1089">
        <f>(S1089-E1089/(N1089/1.35))</f>
        <v>417.5321977235281</v>
      </c>
      <c r="BH1089">
        <f>E1089*BF1089/100/BG1089</f>
        <v>-4.2199484691423806E-3</v>
      </c>
    </row>
    <row r="1090" spans="1:60" x14ac:dyDescent="0.25">
      <c r="A1090" s="1" t="s">
        <v>9</v>
      </c>
      <c r="B1090" s="1" t="s">
        <v>1152</v>
      </c>
    </row>
    <row r="1091" spans="1:60" x14ac:dyDescent="0.25">
      <c r="A1091" s="1" t="s">
        <v>9</v>
      </c>
      <c r="B1091" s="1" t="s">
        <v>1153</v>
      </c>
    </row>
    <row r="1092" spans="1:60" x14ac:dyDescent="0.25">
      <c r="A1092" s="1" t="s">
        <v>9</v>
      </c>
      <c r="B1092" s="1" t="s">
        <v>1154</v>
      </c>
    </row>
    <row r="1093" spans="1:60" x14ac:dyDescent="0.25">
      <c r="A1093" s="1" t="s">
        <v>9</v>
      </c>
      <c r="B1093" s="1" t="s">
        <v>1155</v>
      </c>
    </row>
    <row r="1094" spans="1:60" x14ac:dyDescent="0.25">
      <c r="A1094" s="1" t="s">
        <v>9</v>
      </c>
      <c r="B1094" s="1" t="s">
        <v>1156</v>
      </c>
    </row>
    <row r="1095" spans="1:60" x14ac:dyDescent="0.25">
      <c r="A1095" s="1" t="s">
        <v>9</v>
      </c>
      <c r="B1095" s="1" t="s">
        <v>1157</v>
      </c>
    </row>
    <row r="1096" spans="1:60" x14ac:dyDescent="0.25">
      <c r="A1096" s="1" t="s">
        <v>9</v>
      </c>
      <c r="B1096" s="1" t="s">
        <v>1158</v>
      </c>
    </row>
    <row r="1097" spans="1:60" x14ac:dyDescent="0.25">
      <c r="A1097" s="1" t="s">
        <v>9</v>
      </c>
      <c r="B1097" s="1" t="s">
        <v>1159</v>
      </c>
    </row>
    <row r="1098" spans="1:60" x14ac:dyDescent="0.25">
      <c r="A1098" s="1" t="s">
        <v>9</v>
      </c>
      <c r="B1098" s="1" t="s">
        <v>1160</v>
      </c>
    </row>
    <row r="1099" spans="1:60" x14ac:dyDescent="0.25">
      <c r="A1099" s="1" t="s">
        <v>9</v>
      </c>
      <c r="B1099" s="1" t="s">
        <v>1161</v>
      </c>
    </row>
    <row r="1100" spans="1:60" x14ac:dyDescent="0.25">
      <c r="A1100" s="1">
        <v>389</v>
      </c>
      <c r="B1100" s="1" t="s">
        <v>1162</v>
      </c>
      <c r="C1100" s="1">
        <v>35943.499999899417</v>
      </c>
      <c r="D1100" s="1">
        <v>1</v>
      </c>
      <c r="E1100">
        <f>(R1100-S1100*(1000-T1100)/(1000-U1100))*AO1100</f>
        <v>-5.6843284344376359</v>
      </c>
      <c r="F1100">
        <f>IF(AZ1100&lt;&gt;0,1/(1/AZ1100-1/N1100),0)</f>
        <v>7.4625025104110418E-3</v>
      </c>
      <c r="G1100">
        <f>((BC1100-AP1100/2)*S1100-E1100)/(BC1100+AP1100/2)</f>
        <v>1569.4100945351436</v>
      </c>
      <c r="H1100">
        <f>AP1100*1000</f>
        <v>0.30034708985245873</v>
      </c>
      <c r="I1100">
        <f>(AU1100-BA1100)</f>
        <v>3.8867832168650822</v>
      </c>
      <c r="J1100">
        <f>(P1100+AT1100*D1100)</f>
        <v>38.934875920894285</v>
      </c>
      <c r="K1100" s="1">
        <v>2.5999999046325684</v>
      </c>
      <c r="L1100">
        <f>(K1100*AI1100+AJ1100)</f>
        <v>2</v>
      </c>
      <c r="M1100" s="1">
        <v>0.5</v>
      </c>
      <c r="N1100">
        <f>L1100*(M1100+1)*(M1100+1)/(M1100*M1100+1)</f>
        <v>3.6</v>
      </c>
      <c r="O1100" s="1">
        <v>41.260795593261719</v>
      </c>
      <c r="P1100" s="1">
        <v>38.771835327148438</v>
      </c>
      <c r="Q1100" s="1">
        <v>42.112331390380859</v>
      </c>
      <c r="R1100" s="1">
        <v>410.01324462890625</v>
      </c>
      <c r="S1100" s="1">
        <v>412.42108154296875</v>
      </c>
      <c r="T1100" s="1">
        <v>30.587217330932617</v>
      </c>
      <c r="U1100" s="1">
        <v>30.713281631469727</v>
      </c>
      <c r="V1100" s="1">
        <v>39.134552001953125</v>
      </c>
      <c r="W1100" s="1">
        <v>39.295364379882813</v>
      </c>
      <c r="X1100" s="1">
        <v>600.42242431640625</v>
      </c>
      <c r="Y1100" s="1">
        <v>7.7297277748584747E-2</v>
      </c>
      <c r="Z1100" s="1">
        <v>8.136555552482605E-2</v>
      </c>
      <c r="AA1100" s="1">
        <v>101.43093109130859</v>
      </c>
      <c r="AB1100" s="1">
        <v>0.22473369538784027</v>
      </c>
      <c r="AC1100" s="1">
        <v>-0.52589136362075806</v>
      </c>
      <c r="AD1100" s="1">
        <v>2.4108642712235451E-2</v>
      </c>
      <c r="AE1100" s="1">
        <v>2.7924661990255117E-3</v>
      </c>
      <c r="AF1100" s="1">
        <v>2.4957386776804924E-2</v>
      </c>
      <c r="AG1100" s="1">
        <v>4.8394394107162952E-3</v>
      </c>
      <c r="AH1100" s="1">
        <v>0.66666668653488159</v>
      </c>
      <c r="AI1100" s="1">
        <v>0</v>
      </c>
      <c r="AJ1100" s="1">
        <v>2</v>
      </c>
      <c r="AK1100" s="1">
        <v>0</v>
      </c>
      <c r="AL1100" s="1">
        <v>1</v>
      </c>
      <c r="AM1100" s="1">
        <v>0.18999999761581421</v>
      </c>
      <c r="AN1100" s="1">
        <v>111115</v>
      </c>
      <c r="AO1100">
        <f>X1100*0.000001/(K1100*0.0001)</f>
        <v>2.3093171013068088</v>
      </c>
      <c r="AP1100">
        <f>(U1100-T1100)/(1000-U1100)*AO1100</f>
        <v>3.0034708985245871E-4</v>
      </c>
      <c r="AQ1100">
        <f>(P1100+273.15)</f>
        <v>311.92183532714841</v>
      </c>
      <c r="AR1100">
        <f>(O1100+273.15)</f>
        <v>314.4107955932617</v>
      </c>
      <c r="AS1100">
        <f>(Y1100*AK1100+Z1100*AL1100)*AM1100</f>
        <v>1.5459455355726348E-2</v>
      </c>
      <c r="AT1100">
        <f>((AS1100+0.00000010773*(AR1100^4-AQ1100^4))-AP1100*44100)/(L1100*0.92*2*29.3+0.00000043092*AQ1100^3)</f>
        <v>0.16304059374584423</v>
      </c>
      <c r="AU1100">
        <f>0.61365*EXP(17.502*J1100/(240.97+J1100))</f>
        <v>7.0020599696146419</v>
      </c>
      <c r="AV1100">
        <f>AU1100*1000/AA1100</f>
        <v>69.032788068477402</v>
      </c>
      <c r="AW1100">
        <f>(AV1100-U1100)</f>
        <v>38.319506437007675</v>
      </c>
      <c r="AX1100">
        <f>IF(D1100,P1100,(O1100+P1100)/2)</f>
        <v>38.771835327148438</v>
      </c>
      <c r="AY1100">
        <f>0.61365*EXP(17.502*AX1100/(240.97+AX1100))</f>
        <v>6.9408391948342558</v>
      </c>
      <c r="AZ1100">
        <f>IF(AW1100&lt;&gt;0,(1000-(AV1100+U1100)/2)/AW1100*AP1100,0)</f>
        <v>7.447065359316849E-3</v>
      </c>
      <c r="BA1100">
        <f>U1100*AA1100/1000</f>
        <v>3.1152767527495597</v>
      </c>
      <c r="BB1100">
        <f>(AY1100-BA1100)</f>
        <v>3.8255624420846961</v>
      </c>
      <c r="BC1100">
        <f>1/(1.6/F1100+1.37/N1100)</f>
        <v>4.6558003237642679E-3</v>
      </c>
      <c r="BD1100">
        <f>G1100*AA1100*0.001</f>
        <v>159.18672715279828</v>
      </c>
      <c r="BE1100">
        <f>G1100/S1100</f>
        <v>3.8053585637853287</v>
      </c>
      <c r="BF1100">
        <f>(1-AP1100*AA1100/AU1100/F1100)*100</f>
        <v>41.697990455186144</v>
      </c>
      <c r="BG1100">
        <f>(S1100-E1100/(N1100/1.35))</f>
        <v>414.55270470588289</v>
      </c>
      <c r="BH1100">
        <f>E1100*BF1100/100/BG1100</f>
        <v>-5.7176100918576427E-3</v>
      </c>
    </row>
    <row r="1101" spans="1:60" x14ac:dyDescent="0.25">
      <c r="A1101" s="1">
        <v>390</v>
      </c>
      <c r="B1101" s="1" t="s">
        <v>1163</v>
      </c>
      <c r="C1101" s="1">
        <v>35948.499999787658</v>
      </c>
      <c r="D1101" s="1">
        <v>1</v>
      </c>
      <c r="E1101">
        <f>(R1101-S1101*(1000-T1101)/(1000-U1101))*AO1101</f>
        <v>-5.4857684980708923</v>
      </c>
      <c r="F1101">
        <f>IF(AZ1101&lt;&gt;0,1/(1/AZ1101-1/N1101),0)</f>
        <v>7.7575900151101813E-3</v>
      </c>
      <c r="G1101">
        <f>((BC1101-AP1101/2)*S1101-E1101)/(BC1101+AP1101/2)</f>
        <v>1484.9007957371407</v>
      </c>
      <c r="H1101">
        <f>AP1101*1000</f>
        <v>0.31137068595825634</v>
      </c>
      <c r="I1101">
        <f>(AU1101-BA1101)</f>
        <v>3.8767419869389426</v>
      </c>
      <c r="J1101">
        <f>(P1101+AT1101*D1101)</f>
        <v>38.907830833639224</v>
      </c>
      <c r="K1101" s="1">
        <v>2.5999999046325684</v>
      </c>
      <c r="L1101">
        <f>(K1101*AI1101+AJ1101)</f>
        <v>2</v>
      </c>
      <c r="M1101" s="1">
        <v>0.5</v>
      </c>
      <c r="N1101">
        <f>L1101*(M1101+1)*(M1101+1)/(M1101*M1101+1)</f>
        <v>3.6</v>
      </c>
      <c r="O1101" s="1">
        <v>41.260215759277344</v>
      </c>
      <c r="P1101" s="1">
        <v>38.746055603027344</v>
      </c>
      <c r="Q1101" s="1">
        <v>42.122020721435547</v>
      </c>
      <c r="R1101" s="1">
        <v>410.09078979492188</v>
      </c>
      <c r="S1101" s="1">
        <v>412.41064453125</v>
      </c>
      <c r="T1101" s="1">
        <v>30.580759048461914</v>
      </c>
      <c r="U1101" s="1">
        <v>30.711448669433594</v>
      </c>
      <c r="V1101" s="1">
        <v>39.128864288330078</v>
      </c>
      <c r="W1101" s="1">
        <v>39.295028686523438</v>
      </c>
      <c r="X1101" s="1">
        <v>600.430908203125</v>
      </c>
      <c r="Y1101" s="1">
        <v>9.378514438867569E-2</v>
      </c>
      <c r="Z1101" s="1">
        <v>9.8721206188201904E-2</v>
      </c>
      <c r="AA1101" s="1">
        <v>101.43222045898438</v>
      </c>
      <c r="AB1101" s="1">
        <v>0.22473369538784027</v>
      </c>
      <c r="AC1101" s="1">
        <v>-0.52589136362075806</v>
      </c>
      <c r="AD1101" s="1">
        <v>2.4108642712235451E-2</v>
      </c>
      <c r="AE1101" s="1">
        <v>2.7924661990255117E-3</v>
      </c>
      <c r="AF1101" s="1">
        <v>2.4957386776804924E-2</v>
      </c>
      <c r="AG1101" s="1">
        <v>4.8394394107162952E-3</v>
      </c>
      <c r="AH1101" s="1">
        <v>1</v>
      </c>
      <c r="AI1101" s="1">
        <v>0</v>
      </c>
      <c r="AJ1101" s="1">
        <v>2</v>
      </c>
      <c r="AK1101" s="1">
        <v>0</v>
      </c>
      <c r="AL1101" s="1">
        <v>1</v>
      </c>
      <c r="AM1101" s="1">
        <v>0.18999999761581421</v>
      </c>
      <c r="AN1101" s="1">
        <v>111115</v>
      </c>
      <c r="AO1101">
        <f>X1101*0.000001/(K1101*0.0001)</f>
        <v>2.3093497316415394</v>
      </c>
      <c r="AP1101">
        <f>(U1101-T1101)/(1000-U1101)*AO1101</f>
        <v>3.1137068595825634E-4</v>
      </c>
      <c r="AQ1101">
        <f>(P1101+273.15)</f>
        <v>311.89605560302732</v>
      </c>
      <c r="AR1101">
        <f>(O1101+273.15)</f>
        <v>314.41021575927732</v>
      </c>
      <c r="AS1101">
        <f>(Y1101*AK1101+Z1101*AL1101)*AM1101</f>
        <v>1.8757028940388665E-2</v>
      </c>
      <c r="AT1101">
        <f>((AS1101+0.00000010773*(AR1101^4-AQ1101^4))-AP1101*44100)/(L1101*0.92*2*29.3+0.00000043092*AQ1101^3)</f>
        <v>0.16177523061188062</v>
      </c>
      <c r="AU1101">
        <f>0.61365*EXP(17.502*J1101/(240.97+J1101))</f>
        <v>6.9918724189917132</v>
      </c>
      <c r="AV1101">
        <f>AU1101*1000/AA1101</f>
        <v>68.931473523435088</v>
      </c>
      <c r="AW1101">
        <f>(AV1101-U1101)</f>
        <v>38.220024854001494</v>
      </c>
      <c r="AX1101">
        <f>IF(D1101,P1101,(O1101+P1101)/2)</f>
        <v>38.746055603027344</v>
      </c>
      <c r="AY1101">
        <f>0.61365*EXP(17.502*AX1101/(240.97+AX1101))</f>
        <v>6.9312016945898609</v>
      </c>
      <c r="AZ1101">
        <f>IF(AW1101&lt;&gt;0,(1000-(AV1101+U1101)/2)/AW1101*AP1101,0)</f>
        <v>7.7409092372749148E-3</v>
      </c>
      <c r="BA1101">
        <f>U1101*AA1101/1000</f>
        <v>3.1151304320527706</v>
      </c>
      <c r="BB1101">
        <f>(AY1101-BA1101)</f>
        <v>3.8160712625370903</v>
      </c>
      <c r="BC1101">
        <f>1/(1.6/F1101+1.37/N1101)</f>
        <v>4.8395641768071247E-3</v>
      </c>
      <c r="BD1101">
        <f>G1101*AA1101*0.001</f>
        <v>150.61678487293099</v>
      </c>
      <c r="BE1101">
        <f>G1101/S1101</f>
        <v>3.6005394512183204</v>
      </c>
      <c r="BF1101">
        <f>(1-AP1101*AA1101/AU1101/F1101)*100</f>
        <v>41.771803695824353</v>
      </c>
      <c r="BG1101">
        <f>(S1101-E1101/(N1101/1.35))</f>
        <v>414.46780771802656</v>
      </c>
      <c r="BH1101">
        <f>E1101*BF1101/100/BG1101</f>
        <v>-5.5287875331936909E-3</v>
      </c>
    </row>
    <row r="1102" spans="1:60" x14ac:dyDescent="0.25">
      <c r="A1102" s="1">
        <v>391</v>
      </c>
      <c r="B1102" s="1" t="s">
        <v>1164</v>
      </c>
      <c r="C1102" s="1">
        <v>35953.4999996759</v>
      </c>
      <c r="D1102" s="1">
        <v>1</v>
      </c>
      <c r="E1102">
        <f>(R1102-S1102*(1000-T1102)/(1000-U1102))*AO1102</f>
        <v>-5.4366260632048062</v>
      </c>
      <c r="F1102">
        <f>IF(AZ1102&lt;&gt;0,1/(1/AZ1102-1/N1102),0)</f>
        <v>8.1315885669820554E-3</v>
      </c>
      <c r="G1102">
        <f>((BC1102-AP1102/2)*S1102-E1102)/(BC1102+AP1102/2)</f>
        <v>1425.2630144341208</v>
      </c>
      <c r="H1102">
        <f>AP1102*1000</f>
        <v>0.32544110218908756</v>
      </c>
      <c r="I1102">
        <f>(AU1102-BA1102)</f>
        <v>3.8662142805144692</v>
      </c>
      <c r="J1102">
        <f>(P1102+AT1102*D1102)</f>
        <v>38.879571381308388</v>
      </c>
      <c r="K1102" s="1">
        <v>2.5999999046325684</v>
      </c>
      <c r="L1102">
        <f>(K1102*AI1102+AJ1102)</f>
        <v>2</v>
      </c>
      <c r="M1102" s="1">
        <v>0.5</v>
      </c>
      <c r="N1102">
        <f>L1102*(M1102+1)*(M1102+1)/(M1102*M1102+1)</f>
        <v>3.6</v>
      </c>
      <c r="O1102" s="1">
        <v>41.259025573730469</v>
      </c>
      <c r="P1102" s="1">
        <v>38.720306396484375</v>
      </c>
      <c r="Q1102" s="1">
        <v>42.120613098144531</v>
      </c>
      <c r="R1102" s="1">
        <v>410.11993408203125</v>
      </c>
      <c r="S1102" s="1">
        <v>412.416015625</v>
      </c>
      <c r="T1102" s="1">
        <v>30.573581695556641</v>
      </c>
      <c r="U1102" s="1">
        <v>30.710178375244141</v>
      </c>
      <c r="V1102" s="1">
        <v>39.122684478759766</v>
      </c>
      <c r="W1102" s="1">
        <v>39.296291351318359</v>
      </c>
      <c r="X1102" s="1">
        <v>600.4256591796875</v>
      </c>
      <c r="Y1102" s="1">
        <v>7.2923958301544189E-2</v>
      </c>
      <c r="Z1102" s="1">
        <v>7.6762057840824127E-2</v>
      </c>
      <c r="AA1102" s="1">
        <v>101.43304443359375</v>
      </c>
      <c r="AB1102" s="1">
        <v>0.22473369538784027</v>
      </c>
      <c r="AC1102" s="1">
        <v>-0.52589136362075806</v>
      </c>
      <c r="AD1102" s="1">
        <v>2.4108642712235451E-2</v>
      </c>
      <c r="AE1102" s="1">
        <v>2.7924661990255117E-3</v>
      </c>
      <c r="AF1102" s="1">
        <v>2.4957386776804924E-2</v>
      </c>
      <c r="AG1102" s="1">
        <v>4.8394394107162952E-3</v>
      </c>
      <c r="AH1102" s="1">
        <v>1</v>
      </c>
      <c r="AI1102" s="1">
        <v>0</v>
      </c>
      <c r="AJ1102" s="1">
        <v>2</v>
      </c>
      <c r="AK1102" s="1">
        <v>0</v>
      </c>
      <c r="AL1102" s="1">
        <v>1</v>
      </c>
      <c r="AM1102" s="1">
        <v>0.18999999761581421</v>
      </c>
      <c r="AN1102" s="1">
        <v>111115</v>
      </c>
      <c r="AO1102">
        <f>X1102*0.000001/(K1102*0.0001)</f>
        <v>2.3093295430891159</v>
      </c>
      <c r="AP1102">
        <f>(U1102-T1102)/(1000-U1102)*AO1102</f>
        <v>3.2544110218908759E-4</v>
      </c>
      <c r="AQ1102">
        <f>(P1102+273.15)</f>
        <v>311.87030639648435</v>
      </c>
      <c r="AR1102">
        <f>(O1102+273.15)</f>
        <v>314.40902557373045</v>
      </c>
      <c r="AS1102">
        <f>(Y1102*AK1102+Z1102*AL1102)*AM1102</f>
        <v>1.4584790806741577E-2</v>
      </c>
      <c r="AT1102">
        <f>((AS1102+0.00000010773*(AR1102^4-AQ1102^4))-AP1102*44100)/(L1102*0.92*2*29.3+0.00000043092*AQ1102^3)</f>
        <v>0.15926498482401028</v>
      </c>
      <c r="AU1102">
        <f>0.61365*EXP(17.502*J1102/(240.97+J1102))</f>
        <v>6.9812411682141979</v>
      </c>
      <c r="AV1102">
        <f>AU1102*1000/AA1102</f>
        <v>68.826103043615944</v>
      </c>
      <c r="AW1102">
        <f>(AV1102-U1102)</f>
        <v>38.115924668371804</v>
      </c>
      <c r="AX1102">
        <f>IF(D1102,P1102,(O1102+P1102)/2)</f>
        <v>38.720306396484375</v>
      </c>
      <c r="AY1102">
        <f>0.61365*EXP(17.502*AX1102/(240.97+AX1102))</f>
        <v>6.9215871913923861</v>
      </c>
      <c r="AZ1102">
        <f>IF(AW1102&lt;&gt;0,(1000-(AV1102+U1102)/2)/AW1102*AP1102,0)</f>
        <v>8.1132625356277119E-3</v>
      </c>
      <c r="BA1102">
        <f>U1102*AA1102/1000</f>
        <v>3.1150268876997287</v>
      </c>
      <c r="BB1102">
        <f>(AY1102-BA1102)</f>
        <v>3.8065603036926574</v>
      </c>
      <c r="BC1102">
        <f>1/(1.6/F1102+1.37/N1102)</f>
        <v>5.0724323858779789E-3</v>
      </c>
      <c r="BD1102">
        <f>G1102*AA1102*0.001</f>
        <v>144.56876667265394</v>
      </c>
      <c r="BE1102">
        <f>G1102/S1102</f>
        <v>3.4558866785864066</v>
      </c>
      <c r="BF1102">
        <f>(1-AP1102*AA1102/AU1102/F1102)*100</f>
        <v>41.850789160431731</v>
      </c>
      <c r="BG1102">
        <f>(S1102-E1102/(N1102/1.35))</f>
        <v>414.45475039870178</v>
      </c>
      <c r="BH1102">
        <f>E1102*BF1102/100/BG1102</f>
        <v>-5.4897932982168329E-3</v>
      </c>
    </row>
    <row r="1103" spans="1:60" x14ac:dyDescent="0.25">
      <c r="A1103" s="1">
        <v>392</v>
      </c>
      <c r="B1103" s="1" t="s">
        <v>1165</v>
      </c>
      <c r="C1103" s="1">
        <v>35958.999999552965</v>
      </c>
      <c r="D1103" s="1">
        <v>1</v>
      </c>
      <c r="E1103">
        <f>(R1103-S1103*(1000-T1103)/(1000-U1103))*AO1103</f>
        <v>-5.5094802564658201</v>
      </c>
      <c r="F1103">
        <f>IF(AZ1103&lt;&gt;0,1/(1/AZ1103-1/N1103),0)</f>
        <v>8.2624570584222054E-3</v>
      </c>
      <c r="G1103">
        <f>((BC1103-AP1103/2)*S1103-E1103)/(BC1103+AP1103/2)</f>
        <v>1422.5377702894671</v>
      </c>
      <c r="H1103">
        <f>AP1103*1000</f>
        <v>0.33061030680753195</v>
      </c>
      <c r="I1103">
        <f>(AU1103-BA1103)</f>
        <v>3.8656182306297699</v>
      </c>
      <c r="J1103">
        <f>(P1103+AT1103*D1103)</f>
        <v>38.87747698358136</v>
      </c>
      <c r="K1103" s="1">
        <v>2.5999999046325684</v>
      </c>
      <c r="L1103">
        <f>(K1103*AI1103+AJ1103)</f>
        <v>2</v>
      </c>
      <c r="M1103" s="1">
        <v>0.5</v>
      </c>
      <c r="N1103">
        <f>L1103*(M1103+1)*(M1103+1)/(M1103*M1103+1)</f>
        <v>3.6</v>
      </c>
      <c r="O1103" s="1">
        <v>41.257511138916016</v>
      </c>
      <c r="P1103" s="1">
        <v>38.720252990722656</v>
      </c>
      <c r="Q1103" s="1">
        <v>42.105587005615234</v>
      </c>
      <c r="R1103" s="1">
        <v>410.0733642578125</v>
      </c>
      <c r="S1103" s="1">
        <v>412.400146484375</v>
      </c>
      <c r="T1103" s="1">
        <v>30.569190979003906</v>
      </c>
      <c r="U1103" s="1">
        <v>30.707962036132813</v>
      </c>
      <c r="V1103" s="1">
        <v>39.119777679443359</v>
      </c>
      <c r="W1103" s="1">
        <v>39.296428680419922</v>
      </c>
      <c r="X1103" s="1">
        <v>600.4066162109375</v>
      </c>
      <c r="Y1103" s="1">
        <v>7.6920501887798309E-2</v>
      </c>
      <c r="Z1103" s="1">
        <v>8.0968946218490601E-2</v>
      </c>
      <c r="AA1103" s="1">
        <v>101.43413543701172</v>
      </c>
      <c r="AB1103" s="1">
        <v>0.22473369538784027</v>
      </c>
      <c r="AC1103" s="1">
        <v>-0.52589136362075806</v>
      </c>
      <c r="AD1103" s="1">
        <v>2.4108642712235451E-2</v>
      </c>
      <c r="AE1103" s="1">
        <v>2.7924661990255117E-3</v>
      </c>
      <c r="AF1103" s="1">
        <v>2.4957386776804924E-2</v>
      </c>
      <c r="AG1103" s="1">
        <v>4.8394394107162952E-3</v>
      </c>
      <c r="AH1103" s="1">
        <v>1</v>
      </c>
      <c r="AI1103" s="1">
        <v>0</v>
      </c>
      <c r="AJ1103" s="1">
        <v>2</v>
      </c>
      <c r="AK1103" s="1">
        <v>0</v>
      </c>
      <c r="AL1103" s="1">
        <v>1</v>
      </c>
      <c r="AM1103" s="1">
        <v>0.18999999761581421</v>
      </c>
      <c r="AN1103" s="1">
        <v>111115</v>
      </c>
      <c r="AO1103">
        <f>X1103*0.000001/(K1103*0.0001)</f>
        <v>2.3092563008989297</v>
      </c>
      <c r="AP1103">
        <f>(U1103-T1103)/(1000-U1103)*AO1103</f>
        <v>3.3061030680753197E-4</v>
      </c>
      <c r="AQ1103">
        <f>(P1103+273.15)</f>
        <v>311.87025299072263</v>
      </c>
      <c r="AR1103">
        <f>(O1103+273.15)</f>
        <v>314.40751113891599</v>
      </c>
      <c r="AS1103">
        <f>(Y1103*AK1103+Z1103*AL1103)*AM1103</f>
        <v>1.5384099588468203E-2</v>
      </c>
      <c r="AT1103">
        <f>((AS1103+0.00000010773*(AR1103^4-AQ1103^4))-AP1103*44100)/(L1103*0.92*2*29.3+0.00000043092*AQ1103^3)</f>
        <v>0.15722399285870464</v>
      </c>
      <c r="AU1103">
        <f>0.61365*EXP(17.502*J1103/(240.97+J1103))</f>
        <v>6.9804538107974796</v>
      </c>
      <c r="AV1103">
        <f>AU1103*1000/AA1103</f>
        <v>68.817600512129189</v>
      </c>
      <c r="AW1103">
        <f>(AV1103-U1103)</f>
        <v>38.109638475996377</v>
      </c>
      <c r="AX1103">
        <f>IF(D1103,P1103,(O1103+P1103)/2)</f>
        <v>38.720252990722656</v>
      </c>
      <c r="AY1103">
        <f>0.61365*EXP(17.502*AX1103/(240.97+AX1103))</f>
        <v>6.9215672622278266</v>
      </c>
      <c r="AZ1103">
        <f>IF(AW1103&lt;&gt;0,(1000-(AV1103+U1103)/2)/AW1103*AP1103,0)</f>
        <v>8.2435370941860327E-3</v>
      </c>
      <c r="BA1103">
        <f>U1103*AA1103/1000</f>
        <v>3.1148355801677097</v>
      </c>
      <c r="BB1103">
        <f>(AY1103-BA1103)</f>
        <v>3.8067316820601169</v>
      </c>
      <c r="BC1103">
        <f>1/(1.6/F1103+1.37/N1103)</f>
        <v>5.1539071904242529E-3</v>
      </c>
      <c r="BD1103">
        <f>G1103*AA1103*0.001</f>
        <v>144.29388885580647</v>
      </c>
      <c r="BE1103">
        <f>G1103/S1103</f>
        <v>3.4494114088375185</v>
      </c>
      <c r="BF1103">
        <f>(1-AP1103*AA1103/AU1103/F1103)*100</f>
        <v>41.855632928631515</v>
      </c>
      <c r="BG1103">
        <f>(S1103-E1103/(N1103/1.35))</f>
        <v>414.46620158054969</v>
      </c>
      <c r="BH1103">
        <f>E1103*BF1103/100/BG1103</f>
        <v>-5.5638501369419703E-3</v>
      </c>
    </row>
    <row r="1104" spans="1:60" x14ac:dyDescent="0.25">
      <c r="A1104" s="1">
        <v>393</v>
      </c>
      <c r="B1104" s="1" t="s">
        <v>1166</v>
      </c>
      <c r="C1104" s="1">
        <v>35963.999999441206</v>
      </c>
      <c r="D1104" s="1">
        <v>1</v>
      </c>
      <c r="E1104">
        <f>(R1104-S1104*(1000-T1104)/(1000-U1104))*AO1104</f>
        <v>-5.5220782023554538</v>
      </c>
      <c r="F1104">
        <f>IF(AZ1104&lt;&gt;0,1/(1/AZ1104-1/N1104),0)</f>
        <v>8.4168900789245299E-3</v>
      </c>
      <c r="G1104">
        <f>((BC1104-AP1104/2)*S1104-E1104)/(BC1104+AP1104/2)</f>
        <v>1405.9134789868924</v>
      </c>
      <c r="H1104">
        <f>AP1104*1000</f>
        <v>0.33660645837097225</v>
      </c>
      <c r="I1104">
        <f>(AU1104-BA1104)</f>
        <v>3.8637614421389022</v>
      </c>
      <c r="J1104">
        <f>(P1104+AT1104*D1104)</f>
        <v>38.872045585808188</v>
      </c>
      <c r="K1104" s="1">
        <v>2.5999999046325684</v>
      </c>
      <c r="L1104">
        <f>(K1104*AI1104+AJ1104)</f>
        <v>2</v>
      </c>
      <c r="M1104" s="1">
        <v>0.5</v>
      </c>
      <c r="N1104">
        <f>L1104*(M1104+1)*(M1104+1)/(M1104*M1104+1)</f>
        <v>3.6</v>
      </c>
      <c r="O1104" s="1">
        <v>41.254043579101563</v>
      </c>
      <c r="P1104" s="1">
        <v>38.717067718505859</v>
      </c>
      <c r="Q1104" s="1">
        <v>42.101047515869141</v>
      </c>
      <c r="R1104" s="1">
        <v>410.05731201171875</v>
      </c>
      <c r="S1104" s="1">
        <v>412.38845825195313</v>
      </c>
      <c r="T1104" s="1">
        <v>30.564577102661133</v>
      </c>
      <c r="U1104" s="1">
        <v>30.705863952636719</v>
      </c>
      <c r="V1104" s="1">
        <v>39.120365142822266</v>
      </c>
      <c r="W1104" s="1">
        <v>39.300762176513672</v>
      </c>
      <c r="X1104" s="1">
        <v>600.412353515625</v>
      </c>
      <c r="Y1104" s="1">
        <v>6.5056599676609039E-2</v>
      </c>
      <c r="Z1104" s="1">
        <v>6.8480633199214935E-2</v>
      </c>
      <c r="AA1104" s="1">
        <v>101.43505096435547</v>
      </c>
      <c r="AB1104" s="1">
        <v>0.22473369538784027</v>
      </c>
      <c r="AC1104" s="1">
        <v>-0.52589136362075806</v>
      </c>
      <c r="AD1104" s="1">
        <v>2.4108642712235451E-2</v>
      </c>
      <c r="AE1104" s="1">
        <v>2.7924661990255117E-3</v>
      </c>
      <c r="AF1104" s="1">
        <v>2.4957386776804924E-2</v>
      </c>
      <c r="AG1104" s="1">
        <v>4.8394394107162952E-3</v>
      </c>
      <c r="AH1104" s="1">
        <v>1</v>
      </c>
      <c r="AI1104" s="1">
        <v>0</v>
      </c>
      <c r="AJ1104" s="1">
        <v>2</v>
      </c>
      <c r="AK1104" s="1">
        <v>0</v>
      </c>
      <c r="AL1104" s="1">
        <v>1</v>
      </c>
      <c r="AM1104" s="1">
        <v>0.18999999761581421</v>
      </c>
      <c r="AN1104" s="1">
        <v>111115</v>
      </c>
      <c r="AO1104">
        <f>X1104*0.000001/(K1104*0.0001)</f>
        <v>2.3092783674562294</v>
      </c>
      <c r="AP1104">
        <f>(U1104-T1104)/(1000-U1104)*AO1104</f>
        <v>3.3660645837097224E-4</v>
      </c>
      <c r="AQ1104">
        <f>(P1104+273.15)</f>
        <v>311.86706771850584</v>
      </c>
      <c r="AR1104">
        <f>(O1104+273.15)</f>
        <v>314.40404357910154</v>
      </c>
      <c r="AS1104">
        <f>(Y1104*AK1104+Z1104*AL1104)*AM1104</f>
        <v>1.3011320144580285E-2</v>
      </c>
      <c r="AT1104">
        <f>((AS1104+0.00000010773*(AR1104^4-AQ1104^4))-AP1104*44100)/(L1104*0.92*2*29.3+0.00000043092*AQ1104^3)</f>
        <v>0.15497786730232488</v>
      </c>
      <c r="AU1104">
        <f>0.61365*EXP(17.502*J1104/(240.97+J1104))</f>
        <v>6.9784123170791732</v>
      </c>
      <c r="AV1104">
        <f>AU1104*1000/AA1104</f>
        <v>68.796853264572277</v>
      </c>
      <c r="AW1104">
        <f>(AV1104-U1104)</f>
        <v>38.090989311935559</v>
      </c>
      <c r="AX1104">
        <f>IF(D1104,P1104,(O1104+P1104)/2)</f>
        <v>38.717067718505859</v>
      </c>
      <c r="AY1104">
        <f>0.61365*EXP(17.502*AX1104/(240.97+AX1104))</f>
        <v>6.9203787199176601</v>
      </c>
      <c r="AZ1104">
        <f>IF(AW1104&lt;&gt;0,(1000-(AV1104+U1104)/2)/AW1104*AP1104,0)</f>
        <v>8.3972570817518709E-3</v>
      </c>
      <c r="BA1104">
        <f>U1104*AA1104/1000</f>
        <v>3.114650874940271</v>
      </c>
      <c r="BB1104">
        <f>(AY1104-BA1104)</f>
        <v>3.805727844977389</v>
      </c>
      <c r="BC1104">
        <f>1/(1.6/F1104+1.37/N1104)</f>
        <v>5.2500460540243522E-3</v>
      </c>
      <c r="BD1104">
        <f>G1104*AA1104*0.001</f>
        <v>142.60890539250974</v>
      </c>
      <c r="BE1104">
        <f>G1104/S1104</f>
        <v>3.409196961879895</v>
      </c>
      <c r="BF1104">
        <f>(1-AP1104*AA1104/AU1104/F1104)*100</f>
        <v>41.869746800536475</v>
      </c>
      <c r="BG1104">
        <f>(S1104-E1104/(N1104/1.35))</f>
        <v>414.4592375778364</v>
      </c>
      <c r="BH1104">
        <f>E1104*BF1104/100/BG1104</f>
        <v>-5.578546577863718E-3</v>
      </c>
    </row>
    <row r="1105" spans="1:60" x14ac:dyDescent="0.25">
      <c r="A1105" s="1" t="s">
        <v>9</v>
      </c>
      <c r="B1105" s="1" t="s">
        <v>1167</v>
      </c>
    </row>
    <row r="1106" spans="1:60" x14ac:dyDescent="0.25">
      <c r="A1106" s="1" t="s">
        <v>9</v>
      </c>
      <c r="B1106" s="1" t="s">
        <v>1168</v>
      </c>
    </row>
    <row r="1107" spans="1:60" x14ac:dyDescent="0.25">
      <c r="A1107" s="1" t="s">
        <v>9</v>
      </c>
      <c r="B1107" s="1" t="s">
        <v>1169</v>
      </c>
    </row>
    <row r="1108" spans="1:60" x14ac:dyDescent="0.25">
      <c r="A1108" s="1" t="s">
        <v>9</v>
      </c>
      <c r="B1108" s="1" t="s">
        <v>1170</v>
      </c>
    </row>
    <row r="1109" spans="1:60" x14ac:dyDescent="0.25">
      <c r="A1109" s="1" t="s">
        <v>9</v>
      </c>
      <c r="B1109" s="1" t="s">
        <v>1171</v>
      </c>
    </row>
    <row r="1110" spans="1:60" x14ac:dyDescent="0.25">
      <c r="A1110" s="1" t="s">
        <v>9</v>
      </c>
      <c r="B1110" s="1" t="s">
        <v>1172</v>
      </c>
    </row>
    <row r="1111" spans="1:60" x14ac:dyDescent="0.25">
      <c r="A1111" s="1" t="s">
        <v>9</v>
      </c>
      <c r="B1111" s="1" t="s">
        <v>1173</v>
      </c>
    </row>
    <row r="1112" spans="1:60" x14ac:dyDescent="0.25">
      <c r="A1112" s="1" t="s">
        <v>9</v>
      </c>
      <c r="B1112" s="1" t="s">
        <v>1174</v>
      </c>
    </row>
    <row r="1113" spans="1:60" x14ac:dyDescent="0.25">
      <c r="A1113" s="1" t="s">
        <v>9</v>
      </c>
      <c r="B1113" s="1" t="s">
        <v>1175</v>
      </c>
    </row>
    <row r="1114" spans="1:60" x14ac:dyDescent="0.25">
      <c r="A1114" s="1">
        <v>394</v>
      </c>
      <c r="B1114" s="1" t="s">
        <v>1176</v>
      </c>
      <c r="C1114" s="1">
        <v>36155.499999899417</v>
      </c>
      <c r="D1114" s="1">
        <v>1</v>
      </c>
      <c r="E1114">
        <f>(R1114-S1114*(1000-T1114)/(1000-U1114))*AO1114</f>
        <v>-3.4556441423896187</v>
      </c>
      <c r="F1114">
        <f>IF(AZ1114&lt;&gt;0,1/(1/AZ1114-1/N1114),0)</f>
        <v>3.4710988694572131E-4</v>
      </c>
      <c r="G1114">
        <f>((BC1114-AP1114/2)*S1114-E1114)/(BC1114+AP1114/2)</f>
        <v>15784.918385546918</v>
      </c>
      <c r="H1114">
        <f>AP1114*1000</f>
        <v>1.5035499234030423E-2</v>
      </c>
      <c r="I1114">
        <f>(AU1114-BA1114)</f>
        <v>4.1700167357136273</v>
      </c>
      <c r="J1114">
        <f>(P1114+AT1114*D1114)</f>
        <v>39.602984439608008</v>
      </c>
      <c r="K1114" s="1">
        <v>10.569999694824219</v>
      </c>
      <c r="L1114">
        <f>(K1114*AI1114+AJ1114)</f>
        <v>2</v>
      </c>
      <c r="M1114" s="1">
        <v>0.5</v>
      </c>
      <c r="N1114">
        <f>L1114*(M1114+1)*(M1114+1)/(M1114*M1114+1)</f>
        <v>3.6</v>
      </c>
      <c r="O1114" s="1">
        <v>41.294757843017578</v>
      </c>
      <c r="P1114" s="1">
        <v>39.400325775146484</v>
      </c>
      <c r="Q1114" s="1">
        <v>42.102363586425781</v>
      </c>
      <c r="R1114" s="1">
        <v>410.23681640625</v>
      </c>
      <c r="S1114" s="1">
        <v>416.30926513671875</v>
      </c>
      <c r="T1114" s="1">
        <v>30.416522979736328</v>
      </c>
      <c r="U1114" s="1">
        <v>30.44218635559082</v>
      </c>
      <c r="V1114" s="1">
        <v>38.847137451171875</v>
      </c>
      <c r="W1114" s="1">
        <v>38.87713623046875</v>
      </c>
      <c r="X1114" s="1">
        <v>600.41668701171875</v>
      </c>
      <c r="Y1114" s="1">
        <v>0.14179135859012604</v>
      </c>
      <c r="Z1114" s="1">
        <v>0.14925405383110046</v>
      </c>
      <c r="AA1114" s="1">
        <v>101.43266296386719</v>
      </c>
      <c r="AB1114" s="1">
        <v>0.38450849056243896</v>
      </c>
      <c r="AC1114" s="1">
        <v>-0.52628129720687866</v>
      </c>
      <c r="AD1114" s="1">
        <v>2.4256028234958649E-2</v>
      </c>
      <c r="AE1114" s="1">
        <v>2.0419381558895111E-2</v>
      </c>
      <c r="AF1114" s="1">
        <v>2.463550865650177E-2</v>
      </c>
      <c r="AG1114" s="1">
        <v>2.0683374255895615E-2</v>
      </c>
      <c r="AH1114" s="1">
        <v>0.66666668653488159</v>
      </c>
      <c r="AI1114" s="1">
        <v>0</v>
      </c>
      <c r="AJ1114" s="1">
        <v>2</v>
      </c>
      <c r="AK1114" s="1">
        <v>0</v>
      </c>
      <c r="AL1114" s="1">
        <v>1</v>
      </c>
      <c r="AM1114" s="1">
        <v>0.18999999761581421</v>
      </c>
      <c r="AN1114" s="1">
        <v>111115</v>
      </c>
      <c r="AO1114">
        <f>X1114*0.000001/(K1114*0.0001)</f>
        <v>0.56803850931587352</v>
      </c>
      <c r="AP1114">
        <f>(U1114-T1114)/(1000-U1114)*AO1114</f>
        <v>1.5035499234030422E-5</v>
      </c>
      <c r="AQ1114">
        <f>(P1114+273.15)</f>
        <v>312.55032577514646</v>
      </c>
      <c r="AR1114">
        <f>(O1114+273.15)</f>
        <v>314.44475784301756</v>
      </c>
      <c r="AS1114">
        <f>(Y1114*AK1114+Z1114*AL1114)*AM1114</f>
        <v>2.8358269872059694E-2</v>
      </c>
      <c r="AT1114">
        <f>((AS1114+0.00000010773*(AR1114^4-AQ1114^4))-AP1114*44100)/(L1114*0.92*2*29.3+0.00000043092*AQ1114^3)</f>
        <v>0.20265866446152581</v>
      </c>
      <c r="AU1114">
        <f>0.61365*EXP(17.502*J1114/(240.97+J1114))</f>
        <v>7.2578487642035068</v>
      </c>
      <c r="AV1114">
        <f>AU1114*1000/AA1114</f>
        <v>71.553369024620125</v>
      </c>
      <c r="AW1114">
        <f>(AV1114-U1114)</f>
        <v>41.111182669029304</v>
      </c>
      <c r="AX1114">
        <f>IF(D1114,P1114,(O1114+P1114)/2)</f>
        <v>39.400325775146484</v>
      </c>
      <c r="AY1114">
        <f>0.61365*EXP(17.502*AX1114/(240.97+AX1114))</f>
        <v>7.1794176044999123</v>
      </c>
      <c r="AZ1114">
        <f>IF(AW1114&lt;&gt;0,(1000-(AV1114+U1114)/2)/AW1114*AP1114,0)</f>
        <v>3.4707642204082794E-4</v>
      </c>
      <c r="BA1114">
        <f>U1114*AA1114/1000</f>
        <v>3.0878320284898799</v>
      </c>
      <c r="BB1114">
        <f>(AY1114-BA1114)</f>
        <v>4.0915855760100328</v>
      </c>
      <c r="BC1114">
        <f>1/(1.6/F1114+1.37/N1114)</f>
        <v>2.1692577013986369E-4</v>
      </c>
      <c r="BD1114">
        <f>G1114*AA1114*0.001</f>
        <v>1601.1063065133312</v>
      </c>
      <c r="BE1114">
        <f>G1114/S1114</f>
        <v>37.916327373504515</v>
      </c>
      <c r="BF1114">
        <f>(1-AP1114*AA1114/AU1114/F1114)*100</f>
        <v>39.463015787183494</v>
      </c>
      <c r="BG1114">
        <f>(S1114-E1114/(N1114/1.35))</f>
        <v>417.60513169011483</v>
      </c>
      <c r="BH1114">
        <f>E1114*BF1114/100/BG1114</f>
        <v>-3.2655283423864527E-3</v>
      </c>
    </row>
    <row r="1115" spans="1:60" x14ac:dyDescent="0.25">
      <c r="A1115" s="1">
        <v>395</v>
      </c>
      <c r="B1115" s="1" t="s">
        <v>1177</v>
      </c>
      <c r="C1115" s="1">
        <v>36160.499999787658</v>
      </c>
      <c r="D1115" s="1">
        <v>1</v>
      </c>
      <c r="E1115">
        <f>(R1115-S1115*(1000-T1115)/(1000-U1115))*AO1115</f>
        <v>-3.4505853521596208</v>
      </c>
      <c r="F1115">
        <f>IF(AZ1115&lt;&gt;0,1/(1/AZ1115-1/N1115),0)</f>
        <v>6.7425023397492021E-4</v>
      </c>
      <c r="G1115">
        <f>((BC1115-AP1115/2)*S1115-E1115)/(BC1115+AP1115/2)</f>
        <v>8303.8223394065444</v>
      </c>
      <c r="H1115">
        <f>AP1115*1000</f>
        <v>2.9188980444815622E-2</v>
      </c>
      <c r="I1115">
        <f>(AU1115-BA1115)</f>
        <v>4.1679369014713172</v>
      </c>
      <c r="J1115">
        <f>(P1115+AT1115*D1115)</f>
        <v>39.601983280919114</v>
      </c>
      <c r="K1115" s="1">
        <v>10.569999694824219</v>
      </c>
      <c r="L1115">
        <f>(K1115*AI1115+AJ1115)</f>
        <v>2</v>
      </c>
      <c r="M1115" s="1">
        <v>0.5</v>
      </c>
      <c r="N1115">
        <f>L1115*(M1115+1)*(M1115+1)/(M1115*M1115+1)</f>
        <v>3.6</v>
      </c>
      <c r="O1115" s="1">
        <v>41.296928405761719</v>
      </c>
      <c r="P1115" s="1">
        <v>39.404682159423828</v>
      </c>
      <c r="Q1115" s="1">
        <v>42.118232727050781</v>
      </c>
      <c r="R1115" s="1">
        <v>410.24615478515625</v>
      </c>
      <c r="S1115" s="1">
        <v>416.29949951171875</v>
      </c>
      <c r="T1115" s="1">
        <v>30.409040451049805</v>
      </c>
      <c r="U1115" s="1">
        <v>30.4588623046875</v>
      </c>
      <c r="V1115" s="1">
        <v>38.835239410400391</v>
      </c>
      <c r="W1115" s="1">
        <v>38.894287109375</v>
      </c>
      <c r="X1115" s="1">
        <v>600.3994140625</v>
      </c>
      <c r="Y1115" s="1">
        <v>0.16355888545513153</v>
      </c>
      <c r="Z1115" s="1">
        <v>0.17216724157333374</v>
      </c>
      <c r="AA1115" s="1">
        <v>101.43263244628906</v>
      </c>
      <c r="AB1115" s="1">
        <v>0.38450849056243896</v>
      </c>
      <c r="AC1115" s="1">
        <v>-0.52628129720687866</v>
      </c>
      <c r="AD1115" s="1">
        <v>2.4256028234958649E-2</v>
      </c>
      <c r="AE1115" s="1">
        <v>2.0419381558895111E-2</v>
      </c>
      <c r="AF1115" s="1">
        <v>2.463550865650177E-2</v>
      </c>
      <c r="AG1115" s="1">
        <v>2.0683374255895615E-2</v>
      </c>
      <c r="AH1115" s="1">
        <v>1</v>
      </c>
      <c r="AI1115" s="1">
        <v>0</v>
      </c>
      <c r="AJ1115" s="1">
        <v>2</v>
      </c>
      <c r="AK1115" s="1">
        <v>0</v>
      </c>
      <c r="AL1115" s="1">
        <v>1</v>
      </c>
      <c r="AM1115" s="1">
        <v>0.18999999761581421</v>
      </c>
      <c r="AN1115" s="1">
        <v>111115</v>
      </c>
      <c r="AO1115">
        <f>X1115*0.000001/(K1115*0.0001)</f>
        <v>0.56802216783080495</v>
      </c>
      <c r="AP1115">
        <f>(U1115-T1115)/(1000-U1115)*AO1115</f>
        <v>2.9188980444815622E-5</v>
      </c>
      <c r="AQ1115">
        <f>(P1115+273.15)</f>
        <v>312.55468215942381</v>
      </c>
      <c r="AR1115">
        <f>(O1115+273.15)</f>
        <v>314.4469284057617</v>
      </c>
      <c r="AS1115">
        <f>(Y1115*AK1115+Z1115*AL1115)*AM1115</f>
        <v>3.271177548845472E-2</v>
      </c>
      <c r="AT1115">
        <f>((AS1115+0.00000010773*(AR1115^4-AQ1115^4))-AP1115*44100)/(L1115*0.92*2*29.3+0.00000043092*AQ1115^3)</f>
        <v>0.19730112149528675</v>
      </c>
      <c r="AU1115">
        <f>0.61365*EXP(17.502*J1115/(240.97+J1115))</f>
        <v>7.2574594863548132</v>
      </c>
      <c r="AV1115">
        <f>AU1115*1000/AA1115</f>
        <v>71.54955275559675</v>
      </c>
      <c r="AW1115">
        <f>(AV1115-U1115)</f>
        <v>41.09069045090925</v>
      </c>
      <c r="AX1115">
        <f>IF(D1115,P1115,(O1115+P1115)/2)</f>
        <v>39.404682159423828</v>
      </c>
      <c r="AY1115">
        <f>0.61365*EXP(17.502*AX1115/(240.97+AX1115))</f>
        <v>7.1810958131993878</v>
      </c>
      <c r="AZ1115">
        <f>IF(AW1115&lt;&gt;0,(1000-(AV1115+U1115)/2)/AW1115*AP1115,0)</f>
        <v>6.7412397612807789E-4</v>
      </c>
      <c r="BA1115">
        <f>U1115*AA1115/1000</f>
        <v>3.089522584883496</v>
      </c>
      <c r="BB1115">
        <f>(AY1115-BA1115)</f>
        <v>4.0915732283158919</v>
      </c>
      <c r="BC1115">
        <f>1/(1.6/F1115+1.37/N1115)</f>
        <v>4.2133882673963042E-4</v>
      </c>
      <c r="BD1115">
        <f>G1115*AA1115*0.001</f>
        <v>842.27855925230824</v>
      </c>
      <c r="BE1115">
        <f>G1115/S1115</f>
        <v>19.946750714680583</v>
      </c>
      <c r="BF1115">
        <f>(1-AP1115*AA1115/AU1115/F1115)*100</f>
        <v>39.495051397851725</v>
      </c>
      <c r="BG1115">
        <f>(S1115-E1115/(N1115/1.35))</f>
        <v>417.59346901877859</v>
      </c>
      <c r="BH1115">
        <f>E1115*BF1115/100/BG1115</f>
        <v>-3.263486044368432E-3</v>
      </c>
    </row>
    <row r="1116" spans="1:60" x14ac:dyDescent="0.25">
      <c r="A1116" s="1">
        <v>396</v>
      </c>
      <c r="B1116" s="1" t="s">
        <v>1178</v>
      </c>
      <c r="C1116" s="1">
        <v>36165.4999996759</v>
      </c>
      <c r="D1116" s="1">
        <v>1</v>
      </c>
      <c r="E1116">
        <f>(R1116-S1116*(1000-T1116)/(1000-U1116))*AO1116</f>
        <v>-3.4182668979891524</v>
      </c>
      <c r="F1116">
        <f>IF(AZ1116&lt;&gt;0,1/(1/AZ1116-1/N1116),0)</f>
        <v>9.7566422015242971E-4</v>
      </c>
      <c r="G1116">
        <f>((BC1116-AP1116/2)*S1116-E1116)/(BC1116+AP1116/2)</f>
        <v>5807.8283909275142</v>
      </c>
      <c r="H1116">
        <f>AP1116*1000</f>
        <v>4.2202646970179829E-2</v>
      </c>
      <c r="I1116">
        <f>(AU1116-BA1116)</f>
        <v>4.1648573505205366</v>
      </c>
      <c r="J1116">
        <f>(P1116+AT1116*D1116)</f>
        <v>39.598054239592223</v>
      </c>
      <c r="K1116" s="1">
        <v>10.569999694824219</v>
      </c>
      <c r="L1116">
        <f>(K1116*AI1116+AJ1116)</f>
        <v>2</v>
      </c>
      <c r="M1116" s="1">
        <v>0.5</v>
      </c>
      <c r="N1116">
        <f>L1116*(M1116+1)*(M1116+1)/(M1116*M1116+1)</f>
        <v>3.6</v>
      </c>
      <c r="O1116" s="1">
        <v>41.300987243652344</v>
      </c>
      <c r="P1116" s="1">
        <v>39.40509033203125</v>
      </c>
      <c r="Q1116" s="1">
        <v>42.120231628417969</v>
      </c>
      <c r="R1116" s="1">
        <v>410.32745361328125</v>
      </c>
      <c r="S1116" s="1">
        <v>416.31448364257813</v>
      </c>
      <c r="T1116" s="1">
        <v>30.402048110961914</v>
      </c>
      <c r="U1116" s="1">
        <v>30.474082946777344</v>
      </c>
      <c r="V1116" s="1">
        <v>38.818870544433594</v>
      </c>
      <c r="W1116" s="1">
        <v>38.905117034912109</v>
      </c>
      <c r="X1116" s="1">
        <v>600.3873291015625</v>
      </c>
      <c r="Y1116" s="1">
        <v>0.16445474326610565</v>
      </c>
      <c r="Z1116" s="1">
        <v>0.17311026155948639</v>
      </c>
      <c r="AA1116" s="1">
        <v>101.43289947509766</v>
      </c>
      <c r="AB1116" s="1">
        <v>0.38450849056243896</v>
      </c>
      <c r="AC1116" s="1">
        <v>-0.52628129720687866</v>
      </c>
      <c r="AD1116" s="1">
        <v>2.4256028234958649E-2</v>
      </c>
      <c r="AE1116" s="1">
        <v>2.0419381558895111E-2</v>
      </c>
      <c r="AF1116" s="1">
        <v>2.463550865650177E-2</v>
      </c>
      <c r="AG1116" s="1">
        <v>2.0683374255895615E-2</v>
      </c>
      <c r="AH1116" s="1">
        <v>1</v>
      </c>
      <c r="AI1116" s="1">
        <v>0</v>
      </c>
      <c r="AJ1116" s="1">
        <v>2</v>
      </c>
      <c r="AK1116" s="1">
        <v>0</v>
      </c>
      <c r="AL1116" s="1">
        <v>1</v>
      </c>
      <c r="AM1116" s="1">
        <v>0.18999999761581421</v>
      </c>
      <c r="AN1116" s="1">
        <v>111115</v>
      </c>
      <c r="AO1116">
        <f>X1116*0.000001/(K1116*0.0001)</f>
        <v>0.56801073456563334</v>
      </c>
      <c r="AP1116">
        <f>(U1116-T1116)/(1000-U1116)*AO1116</f>
        <v>4.2202646970179829E-5</v>
      </c>
      <c r="AQ1116">
        <f>(P1116+273.15)</f>
        <v>312.55509033203123</v>
      </c>
      <c r="AR1116">
        <f>(O1116+273.15)</f>
        <v>314.45098724365232</v>
      </c>
      <c r="AS1116">
        <f>(Y1116*AK1116+Z1116*AL1116)*AM1116</f>
        <v>3.2890949283575388E-2</v>
      </c>
      <c r="AT1116">
        <f>((AS1116+0.00000010773*(AR1116^4-AQ1116^4))-AP1116*44100)/(L1116*0.92*2*29.3+0.00000043092*AQ1116^3)</f>
        <v>0.19296390756097412</v>
      </c>
      <c r="AU1116">
        <f>0.61365*EXP(17.502*J1116/(240.97+J1116))</f>
        <v>7.2559319426567912</v>
      </c>
      <c r="AV1116">
        <f>AU1116*1000/AA1116</f>
        <v>71.534304749300432</v>
      </c>
      <c r="AW1116">
        <f>(AV1116-U1116)</f>
        <v>41.060221802523088</v>
      </c>
      <c r="AX1116">
        <f>IF(D1116,P1116,(O1116+P1116)/2)</f>
        <v>39.40509033203125</v>
      </c>
      <c r="AY1116">
        <f>0.61365*EXP(17.502*AX1116/(240.97+AX1116))</f>
        <v>7.1812530708447593</v>
      </c>
      <c r="AZ1116">
        <f>IF(AW1116&lt;&gt;0,(1000-(AV1116+U1116)/2)/AW1116*AP1116,0)</f>
        <v>9.7539986938773439E-4</v>
      </c>
      <c r="BA1116">
        <f>U1116*AA1116/1000</f>
        <v>3.0910745921362541</v>
      </c>
      <c r="BB1116">
        <f>(AY1116-BA1116)</f>
        <v>4.0901784787085056</v>
      </c>
      <c r="BC1116">
        <f>1/(1.6/F1116+1.37/N1116)</f>
        <v>6.0964866312116525E-4</v>
      </c>
      <c r="BD1116">
        <f>G1116*AA1116*0.001</f>
        <v>589.10487334556876</v>
      </c>
      <c r="BE1116">
        <f>G1116/S1116</f>
        <v>13.950579715871131</v>
      </c>
      <c r="BF1116">
        <f>(1-AP1116*AA1116/AU1116/F1116)*100</f>
        <v>39.532090874988349</v>
      </c>
      <c r="BG1116">
        <f>(S1116-E1116/(N1116/1.35))</f>
        <v>417.59633372932404</v>
      </c>
      <c r="BH1116">
        <f>E1116*BF1116/100/BG1116</f>
        <v>-3.2359296941016857E-3</v>
      </c>
    </row>
    <row r="1117" spans="1:60" x14ac:dyDescent="0.25">
      <c r="A1117" s="1">
        <v>397</v>
      </c>
      <c r="B1117" s="1" t="s">
        <v>1179</v>
      </c>
      <c r="C1117" s="1">
        <v>36170.499999564141</v>
      </c>
      <c r="D1117" s="1">
        <v>1</v>
      </c>
      <c r="E1117">
        <f>(R1117-S1117*(1000-T1117)/(1000-U1117))*AO1117</f>
        <v>-3.475565690954689</v>
      </c>
      <c r="F1117">
        <f>IF(AZ1117&lt;&gt;0,1/(1/AZ1117-1/N1117),0)</f>
        <v>1.1817092638111717E-3</v>
      </c>
      <c r="G1117">
        <f>((BC1117-AP1117/2)*S1117-E1117)/(BC1117+AP1117/2)</f>
        <v>4938.2842756007121</v>
      </c>
      <c r="H1117">
        <f>AP1117*1000</f>
        <v>5.1069480639652075E-2</v>
      </c>
      <c r="I1117">
        <f>(AU1117-BA1117)</f>
        <v>4.1614193201912979</v>
      </c>
      <c r="J1117">
        <f>(P1117+AT1117*D1117)</f>
        <v>39.591815124490665</v>
      </c>
      <c r="K1117" s="1">
        <v>10.569999694824219</v>
      </c>
      <c r="L1117">
        <f>(K1117*AI1117+AJ1117)</f>
        <v>2</v>
      </c>
      <c r="M1117" s="1">
        <v>0.5</v>
      </c>
      <c r="N1117">
        <f>L1117*(M1117+1)*(M1117+1)/(M1117*M1117+1)</f>
        <v>3.6</v>
      </c>
      <c r="O1117" s="1">
        <v>41.301486968994141</v>
      </c>
      <c r="P1117" s="1">
        <v>39.401737213134766</v>
      </c>
      <c r="Q1117" s="1">
        <v>42.105701446533203</v>
      </c>
      <c r="R1117" s="1">
        <v>410.24374389648438</v>
      </c>
      <c r="S1117" s="1">
        <v>416.32522583007813</v>
      </c>
      <c r="T1117" s="1">
        <v>30.396778106689453</v>
      </c>
      <c r="U1117" s="1">
        <v>30.48394775390625</v>
      </c>
      <c r="V1117" s="1">
        <v>38.810478210449219</v>
      </c>
      <c r="W1117" s="1">
        <v>38.915679931640625</v>
      </c>
      <c r="X1117" s="1">
        <v>600.3798828125</v>
      </c>
      <c r="Y1117" s="1">
        <v>0.1193578839302063</v>
      </c>
      <c r="Z1117" s="1">
        <v>0.12563988566398621</v>
      </c>
      <c r="AA1117" s="1">
        <v>101.43330383300781</v>
      </c>
      <c r="AB1117" s="1">
        <v>0.38450849056243896</v>
      </c>
      <c r="AC1117" s="1">
        <v>-0.52628129720687866</v>
      </c>
      <c r="AD1117" s="1">
        <v>2.4256028234958649E-2</v>
      </c>
      <c r="AE1117" s="1">
        <v>2.0419381558895111E-2</v>
      </c>
      <c r="AF1117" s="1">
        <v>2.463550865650177E-2</v>
      </c>
      <c r="AG1117" s="1">
        <v>2.0683374255895615E-2</v>
      </c>
      <c r="AH1117" s="1">
        <v>1</v>
      </c>
      <c r="AI1117" s="1">
        <v>0</v>
      </c>
      <c r="AJ1117" s="1">
        <v>2</v>
      </c>
      <c r="AK1117" s="1">
        <v>0</v>
      </c>
      <c r="AL1117" s="1">
        <v>1</v>
      </c>
      <c r="AM1117" s="1">
        <v>0.18999999761581421</v>
      </c>
      <c r="AN1117" s="1">
        <v>111115</v>
      </c>
      <c r="AO1117">
        <f>X1117*0.000001/(K1117*0.0001)</f>
        <v>0.56800368982648708</v>
      </c>
      <c r="AP1117">
        <f>(U1117-T1117)/(1000-U1117)*AO1117</f>
        <v>5.1069480639652077E-5</v>
      </c>
      <c r="AQ1117">
        <f>(P1117+273.15)</f>
        <v>312.55173721313474</v>
      </c>
      <c r="AR1117">
        <f>(O1117+273.15)</f>
        <v>314.45148696899412</v>
      </c>
      <c r="AS1117">
        <f>(Y1117*AK1117+Z1117*AL1117)*AM1117</f>
        <v>2.3871577976608549E-2</v>
      </c>
      <c r="AT1117">
        <f>((AS1117+0.00000010773*(AR1117^4-AQ1117^4))-AP1117*44100)/(L1117*0.92*2*29.3+0.00000043092*AQ1117^3)</f>
        <v>0.1900779113559016</v>
      </c>
      <c r="AU1117">
        <f>0.61365*EXP(17.502*J1117/(240.97+J1117))</f>
        <v>7.2535068547428061</v>
      </c>
      <c r="AV1117">
        <f>AU1117*1000/AA1117</f>
        <v>71.51011138002994</v>
      </c>
      <c r="AW1117">
        <f>(AV1117-U1117)</f>
        <v>41.02616362612369</v>
      </c>
      <c r="AX1117">
        <f>IF(D1117,P1117,(O1117+P1117)/2)</f>
        <v>39.401737213134766</v>
      </c>
      <c r="AY1117">
        <f>0.61365*EXP(17.502*AX1117/(240.97+AX1117))</f>
        <v>7.1799612951192682</v>
      </c>
      <c r="AZ1117">
        <f>IF(AW1117&lt;&gt;0,(1000-(AV1117+U1117)/2)/AW1117*AP1117,0)</f>
        <v>1.1813214919915533E-3</v>
      </c>
      <c r="BA1117">
        <f>U1117*AA1117/1000</f>
        <v>3.0920875345515086</v>
      </c>
      <c r="BB1117">
        <f>(AY1117-BA1117)</f>
        <v>4.08787376056776</v>
      </c>
      <c r="BC1117">
        <f>1/(1.6/F1117+1.37/N1117)</f>
        <v>7.3836076157985883E-4</v>
      </c>
      <c r="BD1117">
        <f>G1117*AA1117*0.001</f>
        <v>500.90648934077194</v>
      </c>
      <c r="BE1117">
        <f>G1117/S1117</f>
        <v>11.861602346470011</v>
      </c>
      <c r="BF1117">
        <f>(1-AP1117*AA1117/AU1117/F1117)*100</f>
        <v>39.565720799285984</v>
      </c>
      <c r="BG1117">
        <f>(S1117-E1117/(N1117/1.35))</f>
        <v>417.62856296418613</v>
      </c>
      <c r="BH1117">
        <f>E1117*BF1117/100/BG1117</f>
        <v>-3.2927168767353495E-3</v>
      </c>
    </row>
    <row r="1118" spans="1:60" x14ac:dyDescent="0.25">
      <c r="A1118" s="1">
        <v>398</v>
      </c>
      <c r="B1118" s="1" t="s">
        <v>1180</v>
      </c>
      <c r="C1118" s="1">
        <v>36175.999999441206</v>
      </c>
      <c r="D1118" s="1">
        <v>1</v>
      </c>
      <c r="E1118">
        <f>(R1118-S1118*(1000-T1118)/(1000-U1118))*AO1118</f>
        <v>-3.4800115859798715</v>
      </c>
      <c r="F1118">
        <f>IF(AZ1118&lt;&gt;0,1/(1/AZ1118-1/N1118),0)</f>
        <v>1.3825527401399866E-3</v>
      </c>
      <c r="G1118">
        <f>((BC1118-AP1118/2)*S1118-E1118)/(BC1118+AP1118/2)</f>
        <v>4282.6763757032659</v>
      </c>
      <c r="H1118">
        <f>AP1118*1000</f>
        <v>5.9681896055604401E-2</v>
      </c>
      <c r="I1118">
        <f>(AU1118-BA1118)</f>
        <v>4.157001946234649</v>
      </c>
      <c r="J1118">
        <f>(P1118+AT1118*D1118)</f>
        <v>39.582998097774983</v>
      </c>
      <c r="K1118" s="1">
        <v>10.569999694824219</v>
      </c>
      <c r="L1118">
        <f>(K1118*AI1118+AJ1118)</f>
        <v>2</v>
      </c>
      <c r="M1118" s="1">
        <v>0.5</v>
      </c>
      <c r="N1118">
        <f>L1118*(M1118+1)*(M1118+1)/(M1118*M1118+1)</f>
        <v>3.6</v>
      </c>
      <c r="O1118" s="1">
        <v>41.298809051513672</v>
      </c>
      <c r="P1118" s="1">
        <v>39.395721435546875</v>
      </c>
      <c r="Q1118" s="1">
        <v>42.100067138671875</v>
      </c>
      <c r="R1118" s="1">
        <v>410.25347900390625</v>
      </c>
      <c r="S1118" s="1">
        <v>416.33639526367188</v>
      </c>
      <c r="T1118" s="1">
        <v>30.391925811767578</v>
      </c>
      <c r="U1118" s="1">
        <v>30.493793487548828</v>
      </c>
      <c r="V1118" s="1">
        <v>38.807586669921875</v>
      </c>
      <c r="W1118" s="1">
        <v>38.933620452880859</v>
      </c>
      <c r="X1118" s="1">
        <v>600.3876953125</v>
      </c>
      <c r="Y1118" s="1">
        <v>0.1068493127822876</v>
      </c>
      <c r="Z1118" s="1">
        <v>0.11247295886278152</v>
      </c>
      <c r="AA1118" s="1">
        <v>101.43306732177734</v>
      </c>
      <c r="AB1118" s="1">
        <v>0.38450849056243896</v>
      </c>
      <c r="AC1118" s="1">
        <v>-0.52628129720687866</v>
      </c>
      <c r="AD1118" s="1">
        <v>2.4256028234958649E-2</v>
      </c>
      <c r="AE1118" s="1">
        <v>2.0419381558895111E-2</v>
      </c>
      <c r="AF1118" s="1">
        <v>2.463550865650177E-2</v>
      </c>
      <c r="AG1118" s="1">
        <v>2.0683374255895615E-2</v>
      </c>
      <c r="AH1118" s="1">
        <v>1</v>
      </c>
      <c r="AI1118" s="1">
        <v>0</v>
      </c>
      <c r="AJ1118" s="1">
        <v>2</v>
      </c>
      <c r="AK1118" s="1">
        <v>0</v>
      </c>
      <c r="AL1118" s="1">
        <v>1</v>
      </c>
      <c r="AM1118" s="1">
        <v>0.18999999761581421</v>
      </c>
      <c r="AN1118" s="1">
        <v>111115</v>
      </c>
      <c r="AO1118">
        <f>X1118*0.000001/(K1118*0.0001)</f>
        <v>0.56801108102821418</v>
      </c>
      <c r="AP1118">
        <f>(U1118-T1118)/(1000-U1118)*AO1118</f>
        <v>5.9681896055604404E-5</v>
      </c>
      <c r="AQ1118">
        <f>(P1118+273.15)</f>
        <v>312.54572143554685</v>
      </c>
      <c r="AR1118">
        <f>(O1118+273.15)</f>
        <v>314.44880905151365</v>
      </c>
      <c r="AS1118">
        <f>(Y1118*AK1118+Z1118*AL1118)*AM1118</f>
        <v>2.1369861915772059E-2</v>
      </c>
      <c r="AT1118">
        <f>((AS1118+0.00000010773*(AR1118^4-AQ1118^4))-AP1118*44100)/(L1118*0.92*2*29.3+0.00000043092*AQ1118^3)</f>
        <v>0.18727666222810593</v>
      </c>
      <c r="AU1118">
        <f>0.61365*EXP(17.502*J1118/(240.97+J1118))</f>
        <v>7.2500809539535647</v>
      </c>
      <c r="AV1118">
        <f>AU1118*1000/AA1118</f>
        <v>71.476503130424376</v>
      </c>
      <c r="AW1118">
        <f>(AV1118-U1118)</f>
        <v>40.982709642875548</v>
      </c>
      <c r="AX1118">
        <f>IF(D1118,P1118,(O1118+P1118)/2)</f>
        <v>39.395721435546875</v>
      </c>
      <c r="AY1118">
        <f>0.61365*EXP(17.502*AX1118/(240.97+AX1118))</f>
        <v>7.1776442456834237</v>
      </c>
      <c r="AZ1118">
        <f>IF(AW1118&lt;&gt;0,(1000-(AV1118+U1118)/2)/AW1118*AP1118,0)</f>
        <v>1.3820219850615475E-3</v>
      </c>
      <c r="BA1118">
        <f>U1118*AA1118/1000</f>
        <v>3.0930790077189156</v>
      </c>
      <c r="BB1118">
        <f>(AY1118-BA1118)</f>
        <v>4.0845652379645081</v>
      </c>
      <c r="BC1118">
        <f>1/(1.6/F1118+1.37/N1118)</f>
        <v>8.6381141001463132E-4</v>
      </c>
      <c r="BD1118">
        <f>G1118*AA1118*0.001</f>
        <v>434.40500113409479</v>
      </c>
      <c r="BE1118">
        <f>G1118/S1118</f>
        <v>10.286576970987571</v>
      </c>
      <c r="BF1118">
        <f>(1-AP1118*AA1118/AU1118/F1118)*100</f>
        <v>39.605469782085535</v>
      </c>
      <c r="BG1118">
        <f>(S1118-E1118/(N1118/1.35))</f>
        <v>417.6413996084143</v>
      </c>
      <c r="BH1118">
        <f>E1118*BF1118/100/BG1118</f>
        <v>-3.3001396374751665E-3</v>
      </c>
    </row>
    <row r="1119" spans="1:60" x14ac:dyDescent="0.25">
      <c r="A1119" s="1" t="s">
        <v>9</v>
      </c>
      <c r="B1119" s="1" t="s">
        <v>1181</v>
      </c>
    </row>
    <row r="1120" spans="1:60" x14ac:dyDescent="0.25">
      <c r="A1120" s="1" t="s">
        <v>9</v>
      </c>
      <c r="B1120" s="1" t="s">
        <v>1182</v>
      </c>
    </row>
    <row r="1121" spans="1:2" x14ac:dyDescent="0.25">
      <c r="A1121" s="1" t="s">
        <v>9</v>
      </c>
      <c r="B1121" s="1" t="s">
        <v>1183</v>
      </c>
    </row>
    <row r="1122" spans="1:2" x14ac:dyDescent="0.25">
      <c r="A1122" s="1" t="s">
        <v>9</v>
      </c>
      <c r="B1122" s="1" t="s">
        <v>1184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E3A52C26A07640A2C0DC499E2373CE" ma:contentTypeVersion="13" ma:contentTypeDescription="Create a new document." ma:contentTypeScope="" ma:versionID="d5a9bcad45b5a926f4eddb84f350e26d">
  <xsd:schema xmlns:xsd="http://www.w3.org/2001/XMLSchema" xmlns:xs="http://www.w3.org/2001/XMLSchema" xmlns:p="http://schemas.microsoft.com/office/2006/metadata/properties" xmlns:ns3="f87c7de8-702b-47c0-ae9c-591d6d57b7d7" xmlns:ns4="1fc08370-02f1-4c13-ae8e-ff82c3d88f8d" targetNamespace="http://schemas.microsoft.com/office/2006/metadata/properties" ma:root="true" ma:fieldsID="d7d857b98bc12b58b7efa3d587fb783e" ns3:_="" ns4:_="">
    <xsd:import namespace="f87c7de8-702b-47c0-ae9c-591d6d57b7d7"/>
    <xsd:import namespace="1fc08370-02f1-4c13-ae8e-ff82c3d88f8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7c7de8-702b-47c0-ae9c-591d6d57b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c08370-02f1-4c13-ae8e-ff82c3d88f8d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5EA2FB-A1FB-43BD-91D0-8486FC116D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7c7de8-702b-47c0-ae9c-591d6d57b7d7"/>
    <ds:schemaRef ds:uri="1fc08370-02f1-4c13-ae8e-ff82c3d88f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6A91BB-7A14-4C14-9B85-20D8CAAB66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E5A769-A981-4933-8323-BEA56C2EE57E}">
  <ds:schemaRefs>
    <ds:schemaRef ds:uri="http://schemas.microsoft.com/office/2006/documentManagement/types"/>
    <ds:schemaRef ds:uri="http://purl.org/dc/terms/"/>
    <ds:schemaRef ds:uri="1fc08370-02f1-4c13-ae8e-ff82c3d88f8d"/>
    <ds:schemaRef ds:uri="http://schemas.microsoft.com/office/infopath/2007/PartnerControls"/>
    <ds:schemaRef ds:uri="http://schemas.openxmlformats.org/package/2006/metadata/core-properties"/>
    <ds:schemaRef ds:uri="f87c7de8-702b-47c0-ae9c-591d6d57b7d7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RvT 06-10-2020_6400.x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Chieppa, Jeff</dc:creator>
  <cp:lastModifiedBy>Chieppa, Jeff</cp:lastModifiedBy>
  <dcterms:created xsi:type="dcterms:W3CDTF">2020-06-10T20:13:13Z</dcterms:created>
  <dcterms:modified xsi:type="dcterms:W3CDTF">2020-06-10T20:13:13Z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0x0101004BE3A52C26A07640A2C0DC499E2373CE</vt:lpwstr>
  </property>
</Properties>
</file>