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OneDrive - University of North Florida\Other Projects\Belize Florida Mangroves Exp\Physiology Data\"/>
    </mc:Choice>
  </mc:AlternateContent>
  <bookViews>
    <workbookView xWindow="0" yWindow="0" windowWidth="20490" windowHeight="7755"/>
  </bookViews>
  <sheets>
    <sheet name="RvT 07-10-2020_6400.x" sheetId="1" r:id="rId1"/>
  </sheets>
  <calcPr calcId="0"/>
</workbook>
</file>

<file path=xl/calcChain.xml><?xml version="1.0" encoding="utf-8"?>
<calcChain xmlns="http://schemas.openxmlformats.org/spreadsheetml/2006/main">
  <c r="L29" i="1" l="1"/>
  <c r="N29" i="1"/>
  <c r="AO29" i="1"/>
  <c r="AQ29" i="1"/>
  <c r="AR29" i="1"/>
  <c r="AS29" i="1"/>
  <c r="AX29" i="1"/>
  <c r="AY29" i="1" s="1"/>
  <c r="BB29" i="1" s="1"/>
  <c r="BA29" i="1"/>
  <c r="E30" i="1"/>
  <c r="L30" i="1"/>
  <c r="N30" i="1"/>
  <c r="AO30" i="1"/>
  <c r="AP30" i="1" s="1"/>
  <c r="AQ30" i="1"/>
  <c r="AR30" i="1"/>
  <c r="AS30" i="1"/>
  <c r="AX30" i="1"/>
  <c r="AY30" i="1" s="1"/>
  <c r="BA30" i="1"/>
  <c r="E31" i="1"/>
  <c r="L31" i="1"/>
  <c r="N31" i="1"/>
  <c r="AO31" i="1"/>
  <c r="AP31" i="1" s="1"/>
  <c r="AQ31" i="1"/>
  <c r="AR31" i="1"/>
  <c r="AS31" i="1"/>
  <c r="AT31" i="1" s="1"/>
  <c r="J31" i="1" s="1"/>
  <c r="AU31" i="1" s="1"/>
  <c r="AX31" i="1"/>
  <c r="AY31" i="1" s="1"/>
  <c r="BB31" i="1" s="1"/>
  <c r="BA31" i="1"/>
  <c r="E32" i="1"/>
  <c r="L32" i="1"/>
  <c r="N32" i="1"/>
  <c r="AO32" i="1"/>
  <c r="AP32" i="1" s="1"/>
  <c r="AQ32" i="1"/>
  <c r="AR32" i="1"/>
  <c r="AS32" i="1"/>
  <c r="AX32" i="1"/>
  <c r="AY32" i="1" s="1"/>
  <c r="BB32" i="1" s="1"/>
  <c r="BA32" i="1"/>
  <c r="E33" i="1"/>
  <c r="I33" i="1"/>
  <c r="L33" i="1"/>
  <c r="N33" i="1"/>
  <c r="AO33" i="1"/>
  <c r="AP33" i="1" s="1"/>
  <c r="AQ33" i="1"/>
  <c r="AR33" i="1"/>
  <c r="AS33" i="1"/>
  <c r="AT33" i="1" s="1"/>
  <c r="J33" i="1" s="1"/>
  <c r="AU33" i="1" s="1"/>
  <c r="AV33" i="1" s="1"/>
  <c r="AW33" i="1" s="1"/>
  <c r="AZ33" i="1" s="1"/>
  <c r="F33" i="1" s="1"/>
  <c r="BC33" i="1" s="1"/>
  <c r="G33" i="1" s="1"/>
  <c r="BE33" i="1" s="1"/>
  <c r="AX33" i="1"/>
  <c r="AY33" i="1" s="1"/>
  <c r="BB33" i="1" s="1"/>
  <c r="BA33" i="1"/>
  <c r="BD33" i="1"/>
  <c r="L45" i="1"/>
  <c r="N45" i="1"/>
  <c r="AO45" i="1"/>
  <c r="AQ45" i="1"/>
  <c r="AR45" i="1"/>
  <c r="AS45" i="1"/>
  <c r="AX45" i="1"/>
  <c r="AY45" i="1" s="1"/>
  <c r="BA45" i="1"/>
  <c r="E46" i="1"/>
  <c r="H46" i="1"/>
  <c r="L46" i="1"/>
  <c r="N46" i="1"/>
  <c r="AO46" i="1"/>
  <c r="AP46" i="1"/>
  <c r="AQ46" i="1"/>
  <c r="AR46" i="1"/>
  <c r="AT46" i="1" s="1"/>
  <c r="J46" i="1" s="1"/>
  <c r="AU46" i="1" s="1"/>
  <c r="AS46" i="1"/>
  <c r="AX46" i="1"/>
  <c r="AY46" i="1" s="1"/>
  <c r="BA46" i="1"/>
  <c r="BB46" i="1"/>
  <c r="L47" i="1"/>
  <c r="N47" i="1"/>
  <c r="AO47" i="1"/>
  <c r="AQ47" i="1"/>
  <c r="AR47" i="1"/>
  <c r="AS47" i="1"/>
  <c r="AX47" i="1"/>
  <c r="AY47" i="1" s="1"/>
  <c r="BB47" i="1" s="1"/>
  <c r="BA47" i="1"/>
  <c r="E48" i="1"/>
  <c r="L48" i="1"/>
  <c r="N48" i="1"/>
  <c r="AO48" i="1"/>
  <c r="AP48" i="1"/>
  <c r="AQ48" i="1"/>
  <c r="AR48" i="1"/>
  <c r="AS48" i="1"/>
  <c r="AT48" i="1"/>
  <c r="J48" i="1" s="1"/>
  <c r="AU48" i="1" s="1"/>
  <c r="AX48" i="1"/>
  <c r="AY48" i="1" s="1"/>
  <c r="BA48" i="1"/>
  <c r="BB48" i="1"/>
  <c r="L49" i="1"/>
  <c r="N49" i="1"/>
  <c r="AO49" i="1"/>
  <c r="E49" i="1" s="1"/>
  <c r="AQ49" i="1"/>
  <c r="AR49" i="1"/>
  <c r="AS49" i="1"/>
  <c r="AX49" i="1"/>
  <c r="AY49" i="1" s="1"/>
  <c r="BA49" i="1"/>
  <c r="E50" i="1"/>
  <c r="H50" i="1"/>
  <c r="L50" i="1"/>
  <c r="N50" i="1"/>
  <c r="AO50" i="1"/>
  <c r="AP50" i="1"/>
  <c r="AQ50" i="1"/>
  <c r="AR50" i="1"/>
  <c r="AT50" i="1" s="1"/>
  <c r="J50" i="1" s="1"/>
  <c r="AU50" i="1" s="1"/>
  <c r="AS50" i="1"/>
  <c r="AX50" i="1"/>
  <c r="AY50" i="1" s="1"/>
  <c r="BA50" i="1"/>
  <c r="BB50" i="1"/>
  <c r="L62" i="1"/>
  <c r="N62" i="1"/>
  <c r="AO62" i="1"/>
  <c r="AQ62" i="1"/>
  <c r="AR62" i="1"/>
  <c r="AS62" i="1"/>
  <c r="AX62" i="1"/>
  <c r="AY62" i="1" s="1"/>
  <c r="BB62" i="1" s="1"/>
  <c r="BA62" i="1"/>
  <c r="E63" i="1"/>
  <c r="L63" i="1"/>
  <c r="N63" i="1"/>
  <c r="AO63" i="1"/>
  <c r="AP63" i="1"/>
  <c r="AQ63" i="1"/>
  <c r="AR63" i="1"/>
  <c r="AS63" i="1"/>
  <c r="AT63" i="1"/>
  <c r="J63" i="1" s="1"/>
  <c r="AU63" i="1" s="1"/>
  <c r="AX63" i="1"/>
  <c r="AY63" i="1" s="1"/>
  <c r="BA63" i="1"/>
  <c r="BB63" i="1"/>
  <c r="L64" i="1"/>
  <c r="N64" i="1"/>
  <c r="AO64" i="1"/>
  <c r="E64" i="1" s="1"/>
  <c r="AQ64" i="1"/>
  <c r="AR64" i="1"/>
  <c r="AS64" i="1"/>
  <c r="AX64" i="1"/>
  <c r="AY64" i="1" s="1"/>
  <c r="BA64" i="1"/>
  <c r="E65" i="1"/>
  <c r="H65" i="1"/>
  <c r="L65" i="1"/>
  <c r="N65" i="1"/>
  <c r="AO65" i="1"/>
  <c r="AP65" i="1"/>
  <c r="AQ65" i="1"/>
  <c r="AR65" i="1"/>
  <c r="AT65" i="1" s="1"/>
  <c r="J65" i="1" s="1"/>
  <c r="AU65" i="1" s="1"/>
  <c r="AS65" i="1"/>
  <c r="AX65" i="1"/>
  <c r="AY65" i="1" s="1"/>
  <c r="BA65" i="1"/>
  <c r="BB65" i="1"/>
  <c r="L66" i="1"/>
  <c r="N66" i="1"/>
  <c r="AO66" i="1"/>
  <c r="AQ66" i="1"/>
  <c r="AR66" i="1"/>
  <c r="AS66" i="1"/>
  <c r="AX66" i="1"/>
  <c r="AY66" i="1" s="1"/>
  <c r="BB66" i="1" s="1"/>
  <c r="BA66" i="1"/>
  <c r="E67" i="1"/>
  <c r="L67" i="1"/>
  <c r="N67" i="1"/>
  <c r="AO67" i="1"/>
  <c r="AP67" i="1"/>
  <c r="AQ67" i="1"/>
  <c r="AR67" i="1"/>
  <c r="AS67" i="1"/>
  <c r="AT67" i="1"/>
  <c r="J67" i="1" s="1"/>
  <c r="AU67" i="1" s="1"/>
  <c r="AX67" i="1"/>
  <c r="AY67" i="1" s="1"/>
  <c r="BA67" i="1"/>
  <c r="BB67" i="1"/>
  <c r="L79" i="1"/>
  <c r="N79" i="1"/>
  <c r="AO79" i="1"/>
  <c r="E79" i="1" s="1"/>
  <c r="BG79" i="1" s="1"/>
  <c r="AP79" i="1"/>
  <c r="AQ79" i="1"/>
  <c r="AR79" i="1"/>
  <c r="AS79" i="1"/>
  <c r="AT79" i="1"/>
  <c r="J79" i="1" s="1"/>
  <c r="AU79" i="1" s="1"/>
  <c r="AX79" i="1"/>
  <c r="AY79" i="1" s="1"/>
  <c r="BB79" i="1" s="1"/>
  <c r="BA79" i="1"/>
  <c r="L80" i="1"/>
  <c r="N80" i="1"/>
  <c r="AO80" i="1"/>
  <c r="E80" i="1" s="1"/>
  <c r="BG80" i="1" s="1"/>
  <c r="AP80" i="1"/>
  <c r="H80" i="1" s="1"/>
  <c r="AQ80" i="1"/>
  <c r="AR80" i="1"/>
  <c r="AS80" i="1"/>
  <c r="AT80" i="1"/>
  <c r="J80" i="1" s="1"/>
  <c r="AU80" i="1" s="1"/>
  <c r="AX80" i="1"/>
  <c r="AY80" i="1" s="1"/>
  <c r="BA80" i="1"/>
  <c r="BB80" i="1"/>
  <c r="L81" i="1"/>
  <c r="N81" i="1"/>
  <c r="AO81" i="1"/>
  <c r="E81" i="1" s="1"/>
  <c r="AP81" i="1"/>
  <c r="H81" i="1" s="1"/>
  <c r="AQ81" i="1"/>
  <c r="AR81" i="1"/>
  <c r="AT81" i="1" s="1"/>
  <c r="J81" i="1" s="1"/>
  <c r="AU81" i="1" s="1"/>
  <c r="AS81" i="1"/>
  <c r="AX81" i="1"/>
  <c r="AY81" i="1" s="1"/>
  <c r="BB81" i="1" s="1"/>
  <c r="BA81" i="1"/>
  <c r="H82" i="1"/>
  <c r="L82" i="1"/>
  <c r="N82" i="1"/>
  <c r="AO82" i="1"/>
  <c r="E82" i="1" s="1"/>
  <c r="AP82" i="1"/>
  <c r="AQ82" i="1"/>
  <c r="AR82" i="1"/>
  <c r="AT82" i="1" s="1"/>
  <c r="J82" i="1" s="1"/>
  <c r="AU82" i="1" s="1"/>
  <c r="AS82" i="1"/>
  <c r="AX82" i="1"/>
  <c r="AY82" i="1" s="1"/>
  <c r="BB82" i="1" s="1"/>
  <c r="BA82" i="1"/>
  <c r="L83" i="1"/>
  <c r="N83" i="1"/>
  <c r="AO83" i="1"/>
  <c r="E83" i="1" s="1"/>
  <c r="BG83" i="1" s="1"/>
  <c r="AP83" i="1"/>
  <c r="AQ83" i="1"/>
  <c r="AR83" i="1"/>
  <c r="AS83" i="1"/>
  <c r="AT83" i="1"/>
  <c r="J83" i="1" s="1"/>
  <c r="AU83" i="1" s="1"/>
  <c r="AX83" i="1"/>
  <c r="AY83" i="1" s="1"/>
  <c r="BB83" i="1" s="1"/>
  <c r="BA83" i="1"/>
  <c r="L95" i="1"/>
  <c r="N95" i="1"/>
  <c r="AO95" i="1"/>
  <c r="E95" i="1" s="1"/>
  <c r="AP95" i="1"/>
  <c r="AQ95" i="1"/>
  <c r="AR95" i="1"/>
  <c r="AS95" i="1"/>
  <c r="AT95" i="1"/>
  <c r="J95" i="1" s="1"/>
  <c r="AU95" i="1" s="1"/>
  <c r="AX95" i="1"/>
  <c r="AY95" i="1" s="1"/>
  <c r="BB95" i="1" s="1"/>
  <c r="BA95" i="1"/>
  <c r="BG95" i="1"/>
  <c r="H96" i="1"/>
  <c r="L96" i="1"/>
  <c r="N96" i="1"/>
  <c r="AO96" i="1"/>
  <c r="E96" i="1" s="1"/>
  <c r="AP96" i="1"/>
  <c r="AQ96" i="1"/>
  <c r="AR96" i="1"/>
  <c r="AT96" i="1" s="1"/>
  <c r="J96" i="1" s="1"/>
  <c r="AU96" i="1" s="1"/>
  <c r="AV96" i="1" s="1"/>
  <c r="AW96" i="1" s="1"/>
  <c r="AZ96" i="1" s="1"/>
  <c r="F96" i="1" s="1"/>
  <c r="BC96" i="1" s="1"/>
  <c r="G96" i="1" s="1"/>
  <c r="BE96" i="1" s="1"/>
  <c r="AS96" i="1"/>
  <c r="AX96" i="1"/>
  <c r="AY96" i="1"/>
  <c r="BB96" i="1" s="1"/>
  <c r="BA96" i="1"/>
  <c r="H97" i="1"/>
  <c r="L97" i="1"/>
  <c r="N97" i="1"/>
  <c r="AO97" i="1"/>
  <c r="E97" i="1" s="1"/>
  <c r="AP97" i="1"/>
  <c r="AQ97" i="1"/>
  <c r="AR97" i="1"/>
  <c r="AT97" i="1" s="1"/>
  <c r="J97" i="1" s="1"/>
  <c r="AU97" i="1" s="1"/>
  <c r="AS97" i="1"/>
  <c r="AX97" i="1"/>
  <c r="AY97" i="1"/>
  <c r="BB97" i="1" s="1"/>
  <c r="BA97" i="1"/>
  <c r="H98" i="1"/>
  <c r="L98" i="1"/>
  <c r="N98" i="1"/>
  <c r="AO98" i="1"/>
  <c r="E98" i="1" s="1"/>
  <c r="AP98" i="1"/>
  <c r="AQ98" i="1"/>
  <c r="AR98" i="1"/>
  <c r="AT98" i="1" s="1"/>
  <c r="J98" i="1" s="1"/>
  <c r="AU98" i="1" s="1"/>
  <c r="AS98" i="1"/>
  <c r="AV98" i="1"/>
  <c r="AW98" i="1" s="1"/>
  <c r="AX98" i="1"/>
  <c r="AY98" i="1"/>
  <c r="BB98" i="1" s="1"/>
  <c r="AZ98" i="1"/>
  <c r="F98" i="1" s="1"/>
  <c r="BC98" i="1" s="1"/>
  <c r="G98" i="1" s="1"/>
  <c r="BA98" i="1"/>
  <c r="H99" i="1"/>
  <c r="L99" i="1"/>
  <c r="N99" i="1"/>
  <c r="AO99" i="1"/>
  <c r="E99" i="1" s="1"/>
  <c r="BG99" i="1" s="1"/>
  <c r="AP99" i="1"/>
  <c r="AQ99" i="1"/>
  <c r="AR99" i="1"/>
  <c r="AT99" i="1" s="1"/>
  <c r="J99" i="1" s="1"/>
  <c r="AU99" i="1" s="1"/>
  <c r="AS99" i="1"/>
  <c r="AV99" i="1"/>
  <c r="AW99" i="1" s="1"/>
  <c r="AZ99" i="1" s="1"/>
  <c r="F99" i="1" s="1"/>
  <c r="BC99" i="1" s="1"/>
  <c r="G99" i="1" s="1"/>
  <c r="AX99" i="1"/>
  <c r="AY99" i="1"/>
  <c r="BB99" i="1" s="1"/>
  <c r="BA99" i="1"/>
  <c r="H106" i="1"/>
  <c r="L106" i="1"/>
  <c r="N106" i="1"/>
  <c r="AO106" i="1"/>
  <c r="E106" i="1" s="1"/>
  <c r="BG106" i="1" s="1"/>
  <c r="AP106" i="1"/>
  <c r="AQ106" i="1"/>
  <c r="AR106" i="1"/>
  <c r="AT106" i="1" s="1"/>
  <c r="J106" i="1" s="1"/>
  <c r="AU106" i="1" s="1"/>
  <c r="AV106" i="1" s="1"/>
  <c r="AW106" i="1" s="1"/>
  <c r="AZ106" i="1" s="1"/>
  <c r="F106" i="1" s="1"/>
  <c r="BC106" i="1" s="1"/>
  <c r="G106" i="1" s="1"/>
  <c r="BE106" i="1" s="1"/>
  <c r="AS106" i="1"/>
  <c r="AX106" i="1"/>
  <c r="AY106" i="1"/>
  <c r="BB106" i="1" s="1"/>
  <c r="BA106" i="1"/>
  <c r="BD106" i="1"/>
  <c r="H112" i="1"/>
  <c r="L112" i="1"/>
  <c r="N112" i="1"/>
  <c r="AO112" i="1"/>
  <c r="E112" i="1" s="1"/>
  <c r="AP112" i="1"/>
  <c r="AQ112" i="1"/>
  <c r="AR112" i="1"/>
  <c r="AT112" i="1" s="1"/>
  <c r="J112" i="1" s="1"/>
  <c r="AU112" i="1" s="1"/>
  <c r="AS112" i="1"/>
  <c r="AX112" i="1"/>
  <c r="AY112" i="1"/>
  <c r="BB112" i="1" s="1"/>
  <c r="BA112" i="1"/>
  <c r="H113" i="1"/>
  <c r="L113" i="1"/>
  <c r="N113" i="1"/>
  <c r="AO113" i="1"/>
  <c r="E113" i="1" s="1"/>
  <c r="AP113" i="1"/>
  <c r="AQ113" i="1"/>
  <c r="AR113" i="1"/>
  <c r="AT113" i="1" s="1"/>
  <c r="J113" i="1" s="1"/>
  <c r="AU113" i="1" s="1"/>
  <c r="AS113" i="1"/>
  <c r="AV113" i="1"/>
  <c r="AW113" i="1" s="1"/>
  <c r="AX113" i="1"/>
  <c r="AY113" i="1"/>
  <c r="BB113" i="1" s="1"/>
  <c r="AZ113" i="1"/>
  <c r="F113" i="1" s="1"/>
  <c r="BC113" i="1" s="1"/>
  <c r="G113" i="1" s="1"/>
  <c r="BA113" i="1"/>
  <c r="H114" i="1"/>
  <c r="L114" i="1"/>
  <c r="N114" i="1"/>
  <c r="AO114" i="1"/>
  <c r="E114" i="1" s="1"/>
  <c r="BG114" i="1" s="1"/>
  <c r="AP114" i="1"/>
  <c r="AQ114" i="1"/>
  <c r="AR114" i="1"/>
  <c r="AT114" i="1" s="1"/>
  <c r="J114" i="1" s="1"/>
  <c r="AU114" i="1" s="1"/>
  <c r="AS114" i="1"/>
  <c r="AV114" i="1"/>
  <c r="AW114" i="1" s="1"/>
  <c r="AZ114" i="1" s="1"/>
  <c r="F114" i="1" s="1"/>
  <c r="BC114" i="1" s="1"/>
  <c r="G114" i="1" s="1"/>
  <c r="AX114" i="1"/>
  <c r="AY114" i="1"/>
  <c r="BB114" i="1" s="1"/>
  <c r="BA114" i="1"/>
  <c r="H115" i="1"/>
  <c r="L115" i="1"/>
  <c r="N115" i="1"/>
  <c r="AO115" i="1"/>
  <c r="E115" i="1" s="1"/>
  <c r="BG115" i="1" s="1"/>
  <c r="AP115" i="1"/>
  <c r="AQ115" i="1"/>
  <c r="AR115" i="1"/>
  <c r="AT115" i="1" s="1"/>
  <c r="J115" i="1" s="1"/>
  <c r="AU115" i="1" s="1"/>
  <c r="AV115" i="1" s="1"/>
  <c r="AW115" i="1" s="1"/>
  <c r="AZ115" i="1" s="1"/>
  <c r="F115" i="1" s="1"/>
  <c r="BC115" i="1" s="1"/>
  <c r="G115" i="1" s="1"/>
  <c r="AS115" i="1"/>
  <c r="AX115" i="1"/>
  <c r="AY115" i="1"/>
  <c r="BB115" i="1" s="1"/>
  <c r="BA115" i="1"/>
  <c r="H116" i="1"/>
  <c r="L116" i="1"/>
  <c r="N116" i="1"/>
  <c r="AO116" i="1"/>
  <c r="E116" i="1" s="1"/>
  <c r="AP116" i="1"/>
  <c r="AQ116" i="1"/>
  <c r="AR116" i="1"/>
  <c r="AT116" i="1" s="1"/>
  <c r="J116" i="1" s="1"/>
  <c r="AU116" i="1" s="1"/>
  <c r="AS116" i="1"/>
  <c r="AX116" i="1"/>
  <c r="AY116" i="1"/>
  <c r="BB116" i="1" s="1"/>
  <c r="BA116" i="1"/>
  <c r="H128" i="1"/>
  <c r="L128" i="1"/>
  <c r="N128" i="1"/>
  <c r="AO128" i="1"/>
  <c r="E128" i="1" s="1"/>
  <c r="AP128" i="1"/>
  <c r="AQ128" i="1"/>
  <c r="AR128" i="1"/>
  <c r="AT128" i="1" s="1"/>
  <c r="J128" i="1" s="1"/>
  <c r="AU128" i="1" s="1"/>
  <c r="AS128" i="1"/>
  <c r="AV128" i="1"/>
  <c r="AW128" i="1" s="1"/>
  <c r="AZ128" i="1" s="1"/>
  <c r="F128" i="1" s="1"/>
  <c r="BC128" i="1" s="1"/>
  <c r="G128" i="1" s="1"/>
  <c r="AX128" i="1"/>
  <c r="AY128" i="1" s="1"/>
  <c r="BB128" i="1" s="1"/>
  <c r="BA128" i="1"/>
  <c r="H129" i="1"/>
  <c r="L129" i="1"/>
  <c r="N129" i="1"/>
  <c r="AO129" i="1"/>
  <c r="E129" i="1" s="1"/>
  <c r="AP129" i="1"/>
  <c r="AQ129" i="1"/>
  <c r="AR129" i="1"/>
  <c r="AT129" i="1" s="1"/>
  <c r="J129" i="1" s="1"/>
  <c r="AU129" i="1" s="1"/>
  <c r="AV129" i="1" s="1"/>
  <c r="AW129" i="1" s="1"/>
  <c r="AZ129" i="1" s="1"/>
  <c r="F129" i="1" s="1"/>
  <c r="BC129" i="1" s="1"/>
  <c r="G129" i="1" s="1"/>
  <c r="AS129" i="1"/>
  <c r="AX129" i="1"/>
  <c r="AY129" i="1" s="1"/>
  <c r="BB129" i="1" s="1"/>
  <c r="BA129" i="1"/>
  <c r="L130" i="1"/>
  <c r="N130" i="1"/>
  <c r="AO130" i="1"/>
  <c r="E130" i="1" s="1"/>
  <c r="AP130" i="1"/>
  <c r="H130" i="1" s="1"/>
  <c r="AQ130" i="1"/>
  <c r="AR130" i="1"/>
  <c r="AS130" i="1"/>
  <c r="AT130" i="1"/>
  <c r="J130" i="1" s="1"/>
  <c r="AU130" i="1" s="1"/>
  <c r="I130" i="1" s="1"/>
  <c r="AX130" i="1"/>
  <c r="AY130" i="1" s="1"/>
  <c r="BA130" i="1"/>
  <c r="BB130" i="1"/>
  <c r="L131" i="1"/>
  <c r="N131" i="1" s="1"/>
  <c r="BG131" i="1" s="1"/>
  <c r="AO131" i="1"/>
  <c r="E131" i="1" s="1"/>
  <c r="AP131" i="1"/>
  <c r="AQ131" i="1"/>
  <c r="AR131" i="1"/>
  <c r="AS131" i="1"/>
  <c r="AT131" i="1"/>
  <c r="J131" i="1" s="1"/>
  <c r="AU131" i="1" s="1"/>
  <c r="AX131" i="1"/>
  <c r="AY131" i="1"/>
  <c r="BB131" i="1" s="1"/>
  <c r="BA131" i="1"/>
  <c r="J132" i="1"/>
  <c r="AU132" i="1" s="1"/>
  <c r="L132" i="1"/>
  <c r="N132" i="1" s="1"/>
  <c r="BG132" i="1" s="1"/>
  <c r="AO132" i="1"/>
  <c r="E132" i="1" s="1"/>
  <c r="AP132" i="1"/>
  <c r="H132" i="1" s="1"/>
  <c r="AQ132" i="1"/>
  <c r="AR132" i="1"/>
  <c r="AS132" i="1"/>
  <c r="AT132" i="1"/>
  <c r="AX132" i="1"/>
  <c r="AY132" i="1" s="1"/>
  <c r="BA132" i="1"/>
  <c r="BB132" i="1"/>
  <c r="L144" i="1"/>
  <c r="N144" i="1" s="1"/>
  <c r="AO144" i="1"/>
  <c r="E144" i="1" s="1"/>
  <c r="AP144" i="1"/>
  <c r="H144" i="1" s="1"/>
  <c r="AQ144" i="1"/>
  <c r="AR144" i="1"/>
  <c r="AS144" i="1"/>
  <c r="AT144" i="1"/>
  <c r="J144" i="1" s="1"/>
  <c r="AU144" i="1" s="1"/>
  <c r="AX144" i="1"/>
  <c r="AY144" i="1" s="1"/>
  <c r="BB144" i="1" s="1"/>
  <c r="BA144" i="1"/>
  <c r="J145" i="1"/>
  <c r="AU145" i="1" s="1"/>
  <c r="L145" i="1"/>
  <c r="N145" i="1" s="1"/>
  <c r="AO145" i="1"/>
  <c r="E145" i="1" s="1"/>
  <c r="AP145" i="1"/>
  <c r="H145" i="1" s="1"/>
  <c r="AQ145" i="1"/>
  <c r="AR145" i="1"/>
  <c r="AS145" i="1"/>
  <c r="AT145" i="1"/>
  <c r="AX145" i="1"/>
  <c r="AY145" i="1" s="1"/>
  <c r="BB145" i="1" s="1"/>
  <c r="BA145" i="1"/>
  <c r="L146" i="1"/>
  <c r="N146" i="1" s="1"/>
  <c r="AO146" i="1"/>
  <c r="E146" i="1" s="1"/>
  <c r="AP146" i="1"/>
  <c r="H146" i="1" s="1"/>
  <c r="AQ146" i="1"/>
  <c r="AR146" i="1"/>
  <c r="AS146" i="1"/>
  <c r="AT146" i="1"/>
  <c r="J146" i="1" s="1"/>
  <c r="AU146" i="1" s="1"/>
  <c r="AX146" i="1"/>
  <c r="AY146" i="1" s="1"/>
  <c r="BA146" i="1"/>
  <c r="BB146" i="1"/>
  <c r="J147" i="1"/>
  <c r="AU147" i="1" s="1"/>
  <c r="L147" i="1"/>
  <c r="N147" i="1" s="1"/>
  <c r="AO147" i="1"/>
  <c r="E147" i="1" s="1"/>
  <c r="AP147" i="1"/>
  <c r="H147" i="1" s="1"/>
  <c r="AQ147" i="1"/>
  <c r="AR147" i="1"/>
  <c r="AS147" i="1"/>
  <c r="AT147" i="1"/>
  <c r="AX147" i="1"/>
  <c r="AY147" i="1" s="1"/>
  <c r="BA147" i="1"/>
  <c r="BB147" i="1"/>
  <c r="L148" i="1"/>
  <c r="N148" i="1" s="1"/>
  <c r="AO148" i="1"/>
  <c r="E148" i="1" s="1"/>
  <c r="AP148" i="1"/>
  <c r="H148" i="1" s="1"/>
  <c r="AQ148" i="1"/>
  <c r="AR148" i="1"/>
  <c r="AS148" i="1"/>
  <c r="AT148" i="1"/>
  <c r="J148" i="1" s="1"/>
  <c r="AU148" i="1" s="1"/>
  <c r="AX148" i="1"/>
  <c r="AY148" i="1" s="1"/>
  <c r="BB148" i="1" s="1"/>
  <c r="BA148" i="1"/>
  <c r="J160" i="1"/>
  <c r="AU160" i="1" s="1"/>
  <c r="L160" i="1"/>
  <c r="N160" i="1" s="1"/>
  <c r="AO160" i="1"/>
  <c r="E160" i="1" s="1"/>
  <c r="AP160" i="1"/>
  <c r="H160" i="1" s="1"/>
  <c r="AQ160" i="1"/>
  <c r="AR160" i="1"/>
  <c r="AS160" i="1"/>
  <c r="AT160" i="1"/>
  <c r="AX160" i="1"/>
  <c r="AY160" i="1" s="1"/>
  <c r="BB160" i="1" s="1"/>
  <c r="BA160" i="1"/>
  <c r="L161" i="1"/>
  <c r="N161" i="1" s="1"/>
  <c r="AO161" i="1"/>
  <c r="E161" i="1" s="1"/>
  <c r="AP161" i="1"/>
  <c r="H161" i="1" s="1"/>
  <c r="AQ161" i="1"/>
  <c r="AR161" i="1"/>
  <c r="AS161" i="1"/>
  <c r="AT161" i="1"/>
  <c r="J161" i="1" s="1"/>
  <c r="AU161" i="1" s="1"/>
  <c r="AX161" i="1"/>
  <c r="AY161" i="1" s="1"/>
  <c r="BA161" i="1"/>
  <c r="BB161" i="1"/>
  <c r="J162" i="1"/>
  <c r="AU162" i="1" s="1"/>
  <c r="L162" i="1"/>
  <c r="N162" i="1" s="1"/>
  <c r="AO162" i="1"/>
  <c r="E162" i="1" s="1"/>
  <c r="AP162" i="1"/>
  <c r="H162" i="1" s="1"/>
  <c r="AQ162" i="1"/>
  <c r="AR162" i="1"/>
  <c r="AS162" i="1"/>
  <c r="AT162" i="1"/>
  <c r="AX162" i="1"/>
  <c r="AY162" i="1" s="1"/>
  <c r="BA162" i="1"/>
  <c r="BB162" i="1"/>
  <c r="L163" i="1"/>
  <c r="N163" i="1" s="1"/>
  <c r="AO163" i="1"/>
  <c r="E163" i="1" s="1"/>
  <c r="AP163" i="1"/>
  <c r="H163" i="1" s="1"/>
  <c r="AQ163" i="1"/>
  <c r="AR163" i="1"/>
  <c r="AS163" i="1"/>
  <c r="AT163" i="1"/>
  <c r="J163" i="1" s="1"/>
  <c r="AU163" i="1" s="1"/>
  <c r="AX163" i="1"/>
  <c r="AY163" i="1" s="1"/>
  <c r="BB163" i="1" s="1"/>
  <c r="BA163" i="1"/>
  <c r="J164" i="1"/>
  <c r="AU164" i="1" s="1"/>
  <c r="L164" i="1"/>
  <c r="N164" i="1" s="1"/>
  <c r="AO164" i="1"/>
  <c r="E164" i="1" s="1"/>
  <c r="AP164" i="1"/>
  <c r="H164" i="1" s="1"/>
  <c r="AQ164" i="1"/>
  <c r="AR164" i="1"/>
  <c r="AS164" i="1"/>
  <c r="AT164" i="1"/>
  <c r="AX164" i="1"/>
  <c r="AY164" i="1" s="1"/>
  <c r="BB164" i="1" s="1"/>
  <c r="BA164" i="1"/>
  <c r="L176" i="1"/>
  <c r="N176" i="1" s="1"/>
  <c r="AO176" i="1"/>
  <c r="E176" i="1" s="1"/>
  <c r="AP176" i="1"/>
  <c r="H176" i="1" s="1"/>
  <c r="AQ176" i="1"/>
  <c r="AR176" i="1"/>
  <c r="AS176" i="1"/>
  <c r="AT176" i="1"/>
  <c r="J176" i="1" s="1"/>
  <c r="AU176" i="1" s="1"/>
  <c r="AX176" i="1"/>
  <c r="AY176" i="1" s="1"/>
  <c r="BA176" i="1"/>
  <c r="BB176" i="1"/>
  <c r="J177" i="1"/>
  <c r="AU177" i="1" s="1"/>
  <c r="L177" i="1"/>
  <c r="N177" i="1" s="1"/>
  <c r="AO177" i="1"/>
  <c r="E177" i="1" s="1"/>
  <c r="AP177" i="1"/>
  <c r="H177" i="1" s="1"/>
  <c r="AQ177" i="1"/>
  <c r="AR177" i="1"/>
  <c r="AS177" i="1"/>
  <c r="AT177" i="1"/>
  <c r="AX177" i="1"/>
  <c r="AY177" i="1" s="1"/>
  <c r="BA177" i="1"/>
  <c r="BB177" i="1"/>
  <c r="L178" i="1"/>
  <c r="N178" i="1" s="1"/>
  <c r="AO178" i="1"/>
  <c r="E178" i="1" s="1"/>
  <c r="AP178" i="1"/>
  <c r="H178" i="1" s="1"/>
  <c r="AQ178" i="1"/>
  <c r="AR178" i="1"/>
  <c r="AS178" i="1"/>
  <c r="AT178" i="1"/>
  <c r="J178" i="1" s="1"/>
  <c r="AU178" i="1" s="1"/>
  <c r="AX178" i="1"/>
  <c r="AY178" i="1" s="1"/>
  <c r="BB178" i="1" s="1"/>
  <c r="BA178" i="1"/>
  <c r="J179" i="1"/>
  <c r="AU179" i="1" s="1"/>
  <c r="L179" i="1"/>
  <c r="N179" i="1" s="1"/>
  <c r="AO179" i="1"/>
  <c r="E179" i="1" s="1"/>
  <c r="AP179" i="1"/>
  <c r="H179" i="1" s="1"/>
  <c r="AQ179" i="1"/>
  <c r="AR179" i="1"/>
  <c r="AS179" i="1"/>
  <c r="AT179" i="1"/>
  <c r="AX179" i="1"/>
  <c r="AY179" i="1" s="1"/>
  <c r="BB179" i="1" s="1"/>
  <c r="BA179" i="1"/>
  <c r="L180" i="1"/>
  <c r="N180" i="1" s="1"/>
  <c r="AO180" i="1"/>
  <c r="E180" i="1" s="1"/>
  <c r="AP180" i="1"/>
  <c r="H180" i="1" s="1"/>
  <c r="AQ180" i="1"/>
  <c r="AR180" i="1"/>
  <c r="AS180" i="1"/>
  <c r="AT180" i="1"/>
  <c r="J180" i="1" s="1"/>
  <c r="AU180" i="1" s="1"/>
  <c r="AX180" i="1"/>
  <c r="AY180" i="1" s="1"/>
  <c r="BA180" i="1"/>
  <c r="BB180" i="1"/>
  <c r="J193" i="1"/>
  <c r="AU193" i="1" s="1"/>
  <c r="L193" i="1"/>
  <c r="N193" i="1" s="1"/>
  <c r="AO193" i="1"/>
  <c r="E193" i="1" s="1"/>
  <c r="AP193" i="1"/>
  <c r="H193" i="1" s="1"/>
  <c r="AQ193" i="1"/>
  <c r="AR193" i="1"/>
  <c r="AS193" i="1"/>
  <c r="AT193" i="1"/>
  <c r="AX193" i="1"/>
  <c r="AY193" i="1" s="1"/>
  <c r="BA193" i="1"/>
  <c r="BB193" i="1"/>
  <c r="L194" i="1"/>
  <c r="N194" i="1" s="1"/>
  <c r="AO194" i="1"/>
  <c r="E194" i="1" s="1"/>
  <c r="AP194" i="1"/>
  <c r="H194" i="1" s="1"/>
  <c r="AQ194" i="1"/>
  <c r="AR194" i="1"/>
  <c r="AS194" i="1"/>
  <c r="AT194" i="1"/>
  <c r="J194" i="1" s="1"/>
  <c r="AU194" i="1" s="1"/>
  <c r="AX194" i="1"/>
  <c r="AY194" i="1" s="1"/>
  <c r="BB194" i="1" s="1"/>
  <c r="BA194" i="1"/>
  <c r="L195" i="1"/>
  <c r="N195" i="1" s="1"/>
  <c r="AO195" i="1"/>
  <c r="E195" i="1" s="1"/>
  <c r="AQ195" i="1"/>
  <c r="AR195" i="1"/>
  <c r="AS195" i="1"/>
  <c r="AX195" i="1"/>
  <c r="AY195" i="1" s="1"/>
  <c r="BA195" i="1"/>
  <c r="BB195" i="1" s="1"/>
  <c r="E196" i="1"/>
  <c r="I196" i="1"/>
  <c r="L196" i="1"/>
  <c r="N196" i="1" s="1"/>
  <c r="AO196" i="1"/>
  <c r="AP196" i="1"/>
  <c r="AQ196" i="1"/>
  <c r="AR196" i="1"/>
  <c r="AS196" i="1"/>
  <c r="AT196" i="1"/>
  <c r="J196" i="1" s="1"/>
  <c r="AU196" i="1" s="1"/>
  <c r="AV196" i="1" s="1"/>
  <c r="AW196" i="1" s="1"/>
  <c r="AZ196" i="1" s="1"/>
  <c r="F196" i="1" s="1"/>
  <c r="BC196" i="1" s="1"/>
  <c r="G196" i="1" s="1"/>
  <c r="BD196" i="1" s="1"/>
  <c r="AX196" i="1"/>
  <c r="AY196" i="1"/>
  <c r="BB196" i="1" s="1"/>
  <c r="BA196" i="1"/>
  <c r="BE196" i="1"/>
  <c r="BG196" i="1"/>
  <c r="E197" i="1"/>
  <c r="L197" i="1"/>
  <c r="AO197" i="1"/>
  <c r="AP197" i="1"/>
  <c r="H197" i="1" s="1"/>
  <c r="AQ197" i="1"/>
  <c r="AR197" i="1"/>
  <c r="AS197" i="1"/>
  <c r="AX197" i="1"/>
  <c r="AY197" i="1"/>
  <c r="BA197" i="1"/>
  <c r="BB197" i="1"/>
  <c r="L209" i="1"/>
  <c r="N209" i="1" s="1"/>
  <c r="AO209" i="1"/>
  <c r="E209" i="1" s="1"/>
  <c r="AP209" i="1"/>
  <c r="AQ209" i="1"/>
  <c r="AR209" i="1"/>
  <c r="AS209" i="1"/>
  <c r="AT209" i="1"/>
  <c r="J209" i="1" s="1"/>
  <c r="AU209" i="1" s="1"/>
  <c r="AX209" i="1"/>
  <c r="AY209" i="1"/>
  <c r="BB209" i="1" s="1"/>
  <c r="BA209" i="1"/>
  <c r="E210" i="1"/>
  <c r="L210" i="1"/>
  <c r="AO210" i="1"/>
  <c r="AP210" i="1"/>
  <c r="H210" i="1" s="1"/>
  <c r="AQ210" i="1"/>
  <c r="AR210" i="1"/>
  <c r="AS210" i="1"/>
  <c r="AX210" i="1"/>
  <c r="AY210" i="1"/>
  <c r="BA210" i="1"/>
  <c r="BB210" i="1"/>
  <c r="L211" i="1"/>
  <c r="N211" i="1" s="1"/>
  <c r="AO211" i="1"/>
  <c r="E211" i="1" s="1"/>
  <c r="AP211" i="1"/>
  <c r="AQ211" i="1"/>
  <c r="AR211" i="1"/>
  <c r="AS211" i="1"/>
  <c r="AT211" i="1"/>
  <c r="J211" i="1" s="1"/>
  <c r="AU211" i="1" s="1"/>
  <c r="AV211" i="1" s="1"/>
  <c r="AW211" i="1" s="1"/>
  <c r="AZ211" i="1" s="1"/>
  <c r="F211" i="1" s="1"/>
  <c r="BC211" i="1" s="1"/>
  <c r="G211" i="1" s="1"/>
  <c r="BD211" i="1" s="1"/>
  <c r="AX211" i="1"/>
  <c r="AY211" i="1"/>
  <c r="BB211" i="1" s="1"/>
  <c r="BA211" i="1"/>
  <c r="BE211" i="1"/>
  <c r="L212" i="1"/>
  <c r="N212" i="1"/>
  <c r="AO212" i="1"/>
  <c r="E212" i="1" s="1"/>
  <c r="AP212" i="1"/>
  <c r="H212" i="1" s="1"/>
  <c r="AQ212" i="1"/>
  <c r="AR212" i="1"/>
  <c r="AS212" i="1"/>
  <c r="AT212" i="1"/>
  <c r="J212" i="1" s="1"/>
  <c r="AU212" i="1" s="1"/>
  <c r="AX212" i="1"/>
  <c r="AY212" i="1" s="1"/>
  <c r="BA212" i="1"/>
  <c r="BB212" i="1"/>
  <c r="L213" i="1"/>
  <c r="N213" i="1"/>
  <c r="AO213" i="1"/>
  <c r="E213" i="1" s="1"/>
  <c r="AP213" i="1"/>
  <c r="H213" i="1" s="1"/>
  <c r="AQ213" i="1"/>
  <c r="AR213" i="1"/>
  <c r="AS213" i="1"/>
  <c r="AT213" i="1"/>
  <c r="J213" i="1" s="1"/>
  <c r="AU213" i="1" s="1"/>
  <c r="AX213" i="1"/>
  <c r="AY213" i="1" s="1"/>
  <c r="BB213" i="1" s="1"/>
  <c r="BA213" i="1"/>
  <c r="L226" i="1"/>
  <c r="N226" i="1"/>
  <c r="AO226" i="1"/>
  <c r="E226" i="1" s="1"/>
  <c r="AP226" i="1"/>
  <c r="H226" i="1" s="1"/>
  <c r="AQ226" i="1"/>
  <c r="AR226" i="1"/>
  <c r="AS226" i="1"/>
  <c r="AT226" i="1"/>
  <c r="J226" i="1" s="1"/>
  <c r="AU226" i="1" s="1"/>
  <c r="AX226" i="1"/>
  <c r="AY226" i="1" s="1"/>
  <c r="BA226" i="1"/>
  <c r="BB226" i="1"/>
  <c r="L227" i="1"/>
  <c r="N227" i="1"/>
  <c r="AO227" i="1"/>
  <c r="E227" i="1" s="1"/>
  <c r="AP227" i="1"/>
  <c r="H227" i="1" s="1"/>
  <c r="AQ227" i="1"/>
  <c r="AR227" i="1"/>
  <c r="AS227" i="1"/>
  <c r="AT227" i="1"/>
  <c r="J227" i="1" s="1"/>
  <c r="AU227" i="1" s="1"/>
  <c r="AX227" i="1"/>
  <c r="AY227" i="1" s="1"/>
  <c r="BB227" i="1" s="1"/>
  <c r="BA227" i="1"/>
  <c r="L228" i="1"/>
  <c r="N228" i="1"/>
  <c r="AO228" i="1"/>
  <c r="E228" i="1" s="1"/>
  <c r="AP228" i="1"/>
  <c r="H228" i="1" s="1"/>
  <c r="AQ228" i="1"/>
  <c r="AR228" i="1"/>
  <c r="AS228" i="1"/>
  <c r="AT228" i="1"/>
  <c r="J228" i="1" s="1"/>
  <c r="AU228" i="1" s="1"/>
  <c r="AX228" i="1"/>
  <c r="AY228" i="1" s="1"/>
  <c r="BA228" i="1"/>
  <c r="BB228" i="1"/>
  <c r="L229" i="1"/>
  <c r="N229" i="1"/>
  <c r="AO229" i="1"/>
  <c r="E229" i="1" s="1"/>
  <c r="AP229" i="1"/>
  <c r="H229" i="1" s="1"/>
  <c r="AQ229" i="1"/>
  <c r="AR229" i="1"/>
  <c r="AS229" i="1"/>
  <c r="AT229" i="1"/>
  <c r="J229" i="1" s="1"/>
  <c r="AU229" i="1" s="1"/>
  <c r="AX229" i="1"/>
  <c r="AY229" i="1" s="1"/>
  <c r="BB229" i="1" s="1"/>
  <c r="BA229" i="1"/>
  <c r="L230" i="1"/>
  <c r="N230" i="1"/>
  <c r="AO230" i="1"/>
  <c r="E230" i="1" s="1"/>
  <c r="AP230" i="1"/>
  <c r="H230" i="1" s="1"/>
  <c r="AQ230" i="1"/>
  <c r="AR230" i="1"/>
  <c r="AS230" i="1"/>
  <c r="AT230" i="1"/>
  <c r="J230" i="1" s="1"/>
  <c r="AU230" i="1" s="1"/>
  <c r="AX230" i="1"/>
  <c r="AY230" i="1" s="1"/>
  <c r="BA230" i="1"/>
  <c r="BB230" i="1"/>
  <c r="L242" i="1"/>
  <c r="N242" i="1"/>
  <c r="AO242" i="1"/>
  <c r="E242" i="1" s="1"/>
  <c r="AP242" i="1"/>
  <c r="H242" i="1" s="1"/>
  <c r="AQ242" i="1"/>
  <c r="AR242" i="1"/>
  <c r="AS242" i="1"/>
  <c r="AT242" i="1"/>
  <c r="J242" i="1" s="1"/>
  <c r="AU242" i="1" s="1"/>
  <c r="AX242" i="1"/>
  <c r="AY242" i="1" s="1"/>
  <c r="BB242" i="1" s="1"/>
  <c r="BA242" i="1"/>
  <c r="L243" i="1"/>
  <c r="N243" i="1"/>
  <c r="AO243" i="1"/>
  <c r="E243" i="1" s="1"/>
  <c r="AP243" i="1"/>
  <c r="H243" i="1" s="1"/>
  <c r="AQ243" i="1"/>
  <c r="AR243" i="1"/>
  <c r="AS243" i="1"/>
  <c r="AT243" i="1"/>
  <c r="J243" i="1" s="1"/>
  <c r="AU243" i="1" s="1"/>
  <c r="AX243" i="1"/>
  <c r="AY243" i="1" s="1"/>
  <c r="BA243" i="1"/>
  <c r="BB243" i="1"/>
  <c r="L244" i="1"/>
  <c r="N244" i="1"/>
  <c r="AO244" i="1"/>
  <c r="E244" i="1" s="1"/>
  <c r="AP244" i="1"/>
  <c r="H244" i="1" s="1"/>
  <c r="AQ244" i="1"/>
  <c r="AR244" i="1"/>
  <c r="AS244" i="1"/>
  <c r="AT244" i="1"/>
  <c r="J244" i="1" s="1"/>
  <c r="AU244" i="1" s="1"/>
  <c r="AX244" i="1"/>
  <c r="AY244" i="1" s="1"/>
  <c r="BA244" i="1"/>
  <c r="BB244" i="1"/>
  <c r="L245" i="1"/>
  <c r="N245" i="1"/>
  <c r="AO245" i="1"/>
  <c r="E245" i="1" s="1"/>
  <c r="AP245" i="1"/>
  <c r="H245" i="1" s="1"/>
  <c r="AQ245" i="1"/>
  <c r="AR245" i="1"/>
  <c r="AS245" i="1"/>
  <c r="AT245" i="1"/>
  <c r="J245" i="1" s="1"/>
  <c r="AU245" i="1" s="1"/>
  <c r="AX245" i="1"/>
  <c r="AY245" i="1" s="1"/>
  <c r="BB245" i="1" s="1"/>
  <c r="BA245" i="1"/>
  <c r="L246" i="1"/>
  <c r="N246" i="1"/>
  <c r="AO246" i="1"/>
  <c r="E246" i="1" s="1"/>
  <c r="AP246" i="1"/>
  <c r="H246" i="1" s="1"/>
  <c r="AQ246" i="1"/>
  <c r="AR246" i="1"/>
  <c r="AS246" i="1"/>
  <c r="AT246" i="1"/>
  <c r="J246" i="1" s="1"/>
  <c r="AU246" i="1" s="1"/>
  <c r="AX246" i="1"/>
  <c r="AY246" i="1" s="1"/>
  <c r="BA246" i="1"/>
  <c r="BB246" i="1"/>
  <c r="L258" i="1"/>
  <c r="N258" i="1"/>
  <c r="AO258" i="1"/>
  <c r="E258" i="1" s="1"/>
  <c r="AP258" i="1"/>
  <c r="H258" i="1" s="1"/>
  <c r="AQ258" i="1"/>
  <c r="AR258" i="1"/>
  <c r="AS258" i="1"/>
  <c r="AT258" i="1"/>
  <c r="J258" i="1" s="1"/>
  <c r="AU258" i="1" s="1"/>
  <c r="AX258" i="1"/>
  <c r="AY258" i="1" s="1"/>
  <c r="BB258" i="1" s="1"/>
  <c r="BA258" i="1"/>
  <c r="L259" i="1"/>
  <c r="N259" i="1"/>
  <c r="AO259" i="1"/>
  <c r="E259" i="1" s="1"/>
  <c r="AP259" i="1"/>
  <c r="H259" i="1" s="1"/>
  <c r="AQ259" i="1"/>
  <c r="AR259" i="1"/>
  <c r="AS259" i="1"/>
  <c r="AT259" i="1"/>
  <c r="J259" i="1" s="1"/>
  <c r="AU259" i="1" s="1"/>
  <c r="AX259" i="1"/>
  <c r="AY259" i="1" s="1"/>
  <c r="BA259" i="1"/>
  <c r="BB259" i="1"/>
  <c r="L260" i="1"/>
  <c r="N260" i="1"/>
  <c r="AO260" i="1"/>
  <c r="E260" i="1" s="1"/>
  <c r="BG260" i="1" s="1"/>
  <c r="AP260" i="1"/>
  <c r="AQ260" i="1"/>
  <c r="AR260" i="1"/>
  <c r="AS260" i="1"/>
  <c r="AT260" i="1"/>
  <c r="J260" i="1" s="1"/>
  <c r="AU260" i="1" s="1"/>
  <c r="AX260" i="1"/>
  <c r="AY260" i="1" s="1"/>
  <c r="BA260" i="1"/>
  <c r="BB260" i="1"/>
  <c r="H261" i="1"/>
  <c r="L261" i="1"/>
  <c r="N261" i="1"/>
  <c r="AO261" i="1"/>
  <c r="E261" i="1" s="1"/>
  <c r="AP261" i="1"/>
  <c r="AQ261" i="1"/>
  <c r="AR261" i="1"/>
  <c r="AT261" i="1" s="1"/>
  <c r="J261" i="1" s="1"/>
  <c r="AU261" i="1" s="1"/>
  <c r="AS261" i="1"/>
  <c r="AV261" i="1"/>
  <c r="AW261" i="1" s="1"/>
  <c r="AZ261" i="1" s="1"/>
  <c r="F261" i="1" s="1"/>
  <c r="BC261" i="1" s="1"/>
  <c r="G261" i="1" s="1"/>
  <c r="AX261" i="1"/>
  <c r="AY261" i="1" s="1"/>
  <c r="BA261" i="1"/>
  <c r="BB261" i="1"/>
  <c r="H262" i="1"/>
  <c r="L262" i="1"/>
  <c r="N262" i="1"/>
  <c r="AO262" i="1"/>
  <c r="E262" i="1" s="1"/>
  <c r="AP262" i="1"/>
  <c r="AQ262" i="1"/>
  <c r="AR262" i="1"/>
  <c r="AT262" i="1" s="1"/>
  <c r="J262" i="1" s="1"/>
  <c r="AU262" i="1" s="1"/>
  <c r="AS262" i="1"/>
  <c r="AX262" i="1"/>
  <c r="AY262" i="1" s="1"/>
  <c r="BB262" i="1" s="1"/>
  <c r="BA262" i="1"/>
  <c r="H274" i="1"/>
  <c r="L274" i="1"/>
  <c r="N274" i="1"/>
  <c r="AO274" i="1"/>
  <c r="E274" i="1" s="1"/>
  <c r="AP274" i="1"/>
  <c r="AQ274" i="1"/>
  <c r="AR274" i="1"/>
  <c r="AS274" i="1"/>
  <c r="AT274" i="1"/>
  <c r="J274" i="1" s="1"/>
  <c r="AU274" i="1" s="1"/>
  <c r="AX274" i="1"/>
  <c r="AY274" i="1" s="1"/>
  <c r="BA274" i="1"/>
  <c r="BB274" i="1"/>
  <c r="L275" i="1"/>
  <c r="N275" i="1"/>
  <c r="AO275" i="1"/>
  <c r="E275" i="1" s="1"/>
  <c r="AP275" i="1"/>
  <c r="AQ275" i="1"/>
  <c r="AR275" i="1"/>
  <c r="AS275" i="1"/>
  <c r="AT275" i="1"/>
  <c r="J275" i="1" s="1"/>
  <c r="AU275" i="1" s="1"/>
  <c r="AX275" i="1"/>
  <c r="AY275" i="1" s="1"/>
  <c r="BA275" i="1"/>
  <c r="BB275" i="1"/>
  <c r="H276" i="1"/>
  <c r="L276" i="1"/>
  <c r="N276" i="1"/>
  <c r="AO276" i="1"/>
  <c r="E276" i="1" s="1"/>
  <c r="AP276" i="1"/>
  <c r="AQ276" i="1"/>
  <c r="AR276" i="1"/>
  <c r="AT276" i="1" s="1"/>
  <c r="J276" i="1" s="1"/>
  <c r="AU276" i="1" s="1"/>
  <c r="AS276" i="1"/>
  <c r="AV276" i="1"/>
  <c r="AW276" i="1" s="1"/>
  <c r="AZ276" i="1" s="1"/>
  <c r="F276" i="1" s="1"/>
  <c r="BC276" i="1" s="1"/>
  <c r="G276" i="1" s="1"/>
  <c r="AX276" i="1"/>
  <c r="AY276" i="1" s="1"/>
  <c r="BA276" i="1"/>
  <c r="BB276" i="1"/>
  <c r="L277" i="1"/>
  <c r="N277" i="1"/>
  <c r="AO277" i="1"/>
  <c r="E277" i="1" s="1"/>
  <c r="AQ277" i="1"/>
  <c r="AR277" i="1"/>
  <c r="AS277" i="1"/>
  <c r="AX277" i="1"/>
  <c r="AY277" i="1" s="1"/>
  <c r="BA277" i="1"/>
  <c r="BB277" i="1" s="1"/>
  <c r="L278" i="1"/>
  <c r="N278" i="1"/>
  <c r="AO278" i="1"/>
  <c r="AQ278" i="1"/>
  <c r="AR278" i="1"/>
  <c r="AS278" i="1"/>
  <c r="AX278" i="1"/>
  <c r="AY278" i="1" s="1"/>
  <c r="BB278" i="1" s="1"/>
  <c r="BA278" i="1"/>
  <c r="E290" i="1"/>
  <c r="L290" i="1"/>
  <c r="N290" i="1"/>
  <c r="AO290" i="1"/>
  <c r="AP290" i="1" s="1"/>
  <c r="AQ290" i="1"/>
  <c r="AR290" i="1"/>
  <c r="AS290" i="1"/>
  <c r="AX290" i="1"/>
  <c r="AY290" i="1" s="1"/>
  <c r="BB290" i="1" s="1"/>
  <c r="BA290" i="1"/>
  <c r="E291" i="1"/>
  <c r="L291" i="1"/>
  <c r="N291" i="1"/>
  <c r="AO291" i="1"/>
  <c r="AP291" i="1"/>
  <c r="H291" i="1" s="1"/>
  <c r="AQ291" i="1"/>
  <c r="AR291" i="1"/>
  <c r="AS291" i="1"/>
  <c r="AT291" i="1"/>
  <c r="J291" i="1" s="1"/>
  <c r="AU291" i="1" s="1"/>
  <c r="AX291" i="1"/>
  <c r="AY291" i="1" s="1"/>
  <c r="BA291" i="1"/>
  <c r="BB291" i="1" s="1"/>
  <c r="L292" i="1"/>
  <c r="N292" i="1"/>
  <c r="AO292" i="1"/>
  <c r="E292" i="1" s="1"/>
  <c r="AQ292" i="1"/>
  <c r="AR292" i="1"/>
  <c r="AS292" i="1"/>
  <c r="AX292" i="1"/>
  <c r="AY292" i="1" s="1"/>
  <c r="BA292" i="1"/>
  <c r="BB292" i="1" s="1"/>
  <c r="L293" i="1"/>
  <c r="N293" i="1"/>
  <c r="AO293" i="1"/>
  <c r="AQ293" i="1"/>
  <c r="AR293" i="1"/>
  <c r="AS293" i="1"/>
  <c r="AX293" i="1"/>
  <c r="AY293" i="1" s="1"/>
  <c r="BA293" i="1"/>
  <c r="BB293" i="1"/>
  <c r="L294" i="1"/>
  <c r="N294" i="1" s="1"/>
  <c r="AO294" i="1"/>
  <c r="E294" i="1" s="1"/>
  <c r="AP294" i="1"/>
  <c r="H294" i="1" s="1"/>
  <c r="AQ294" i="1"/>
  <c r="AR294" i="1"/>
  <c r="AS294" i="1"/>
  <c r="AT294" i="1"/>
  <c r="J294" i="1" s="1"/>
  <c r="AU294" i="1" s="1"/>
  <c r="AX294" i="1"/>
  <c r="AY294" i="1"/>
  <c r="BB294" i="1" s="1"/>
  <c r="BA294" i="1"/>
  <c r="BG294" i="1"/>
  <c r="L306" i="1"/>
  <c r="N306" i="1" s="1"/>
  <c r="BG306" i="1" s="1"/>
  <c r="AO306" i="1"/>
  <c r="E306" i="1" s="1"/>
  <c r="AP306" i="1"/>
  <c r="H306" i="1" s="1"/>
  <c r="AQ306" i="1"/>
  <c r="AT306" i="1" s="1"/>
  <c r="J306" i="1" s="1"/>
  <c r="AU306" i="1" s="1"/>
  <c r="AR306" i="1"/>
  <c r="AS306" i="1"/>
  <c r="AX306" i="1"/>
  <c r="AY306" i="1" s="1"/>
  <c r="BB306" i="1" s="1"/>
  <c r="BA306" i="1"/>
  <c r="L307" i="1"/>
  <c r="N307" i="1" s="1"/>
  <c r="AO307" i="1"/>
  <c r="E307" i="1" s="1"/>
  <c r="AP307" i="1"/>
  <c r="H307" i="1" s="1"/>
  <c r="AQ307" i="1"/>
  <c r="AR307" i="1"/>
  <c r="AS307" i="1"/>
  <c r="AT307" i="1"/>
  <c r="J307" i="1" s="1"/>
  <c r="AU307" i="1" s="1"/>
  <c r="AX307" i="1"/>
  <c r="AY307" i="1"/>
  <c r="BB307" i="1" s="1"/>
  <c r="BA307" i="1"/>
  <c r="BG307" i="1"/>
  <c r="L308" i="1"/>
  <c r="N308" i="1" s="1"/>
  <c r="BG308" i="1" s="1"/>
  <c r="AO308" i="1"/>
  <c r="E308" i="1" s="1"/>
  <c r="AP308" i="1"/>
  <c r="H308" i="1" s="1"/>
  <c r="AQ308" i="1"/>
  <c r="AT308" i="1" s="1"/>
  <c r="J308" i="1" s="1"/>
  <c r="AU308" i="1" s="1"/>
  <c r="AR308" i="1"/>
  <c r="AS308" i="1"/>
  <c r="AX308" i="1"/>
  <c r="AY308" i="1" s="1"/>
  <c r="BB308" i="1" s="1"/>
  <c r="BA308" i="1"/>
  <c r="L309" i="1"/>
  <c r="N309" i="1" s="1"/>
  <c r="AO309" i="1"/>
  <c r="E309" i="1" s="1"/>
  <c r="AP309" i="1"/>
  <c r="H309" i="1" s="1"/>
  <c r="AQ309" i="1"/>
  <c r="AR309" i="1"/>
  <c r="AS309" i="1"/>
  <c r="AT309" i="1"/>
  <c r="J309" i="1" s="1"/>
  <c r="AU309" i="1" s="1"/>
  <c r="AX309" i="1"/>
  <c r="AY309" i="1"/>
  <c r="BB309" i="1" s="1"/>
  <c r="BA309" i="1"/>
  <c r="BG309" i="1"/>
  <c r="L310" i="1"/>
  <c r="N310" i="1" s="1"/>
  <c r="BG310" i="1" s="1"/>
  <c r="AO310" i="1"/>
  <c r="E310" i="1" s="1"/>
  <c r="AP310" i="1"/>
  <c r="H310" i="1" s="1"/>
  <c r="AQ310" i="1"/>
  <c r="AT310" i="1" s="1"/>
  <c r="J310" i="1" s="1"/>
  <c r="AU310" i="1" s="1"/>
  <c r="AR310" i="1"/>
  <c r="AS310" i="1"/>
  <c r="AX310" i="1"/>
  <c r="AY310" i="1" s="1"/>
  <c r="BB310" i="1" s="1"/>
  <c r="BA310" i="1"/>
  <c r="L322" i="1"/>
  <c r="N322" i="1" s="1"/>
  <c r="AO322" i="1"/>
  <c r="E322" i="1" s="1"/>
  <c r="AP322" i="1"/>
  <c r="H322" i="1" s="1"/>
  <c r="AQ322" i="1"/>
  <c r="AR322" i="1"/>
  <c r="AS322" i="1"/>
  <c r="AT322" i="1"/>
  <c r="J322" i="1" s="1"/>
  <c r="AU322" i="1" s="1"/>
  <c r="AX322" i="1"/>
  <c r="AY322" i="1"/>
  <c r="BB322" i="1" s="1"/>
  <c r="BA322" i="1"/>
  <c r="BG322" i="1"/>
  <c r="L323" i="1"/>
  <c r="N323" i="1" s="1"/>
  <c r="BG323" i="1" s="1"/>
  <c r="AO323" i="1"/>
  <c r="E323" i="1" s="1"/>
  <c r="AP323" i="1"/>
  <c r="H323" i="1" s="1"/>
  <c r="AQ323" i="1"/>
  <c r="AT323" i="1" s="1"/>
  <c r="J323" i="1" s="1"/>
  <c r="AU323" i="1" s="1"/>
  <c r="AR323" i="1"/>
  <c r="AS323" i="1"/>
  <c r="AX323" i="1"/>
  <c r="AY323" i="1" s="1"/>
  <c r="BB323" i="1" s="1"/>
  <c r="BA323" i="1"/>
  <c r="L324" i="1"/>
  <c r="N324" i="1" s="1"/>
  <c r="AO324" i="1"/>
  <c r="E324" i="1" s="1"/>
  <c r="AP324" i="1"/>
  <c r="H324" i="1" s="1"/>
  <c r="AQ324" i="1"/>
  <c r="AR324" i="1"/>
  <c r="AS324" i="1"/>
  <c r="AT324" i="1"/>
  <c r="J324" i="1" s="1"/>
  <c r="AU324" i="1" s="1"/>
  <c r="AX324" i="1"/>
  <c r="AY324" i="1"/>
  <c r="BB324" i="1" s="1"/>
  <c r="BA324" i="1"/>
  <c r="BG324" i="1"/>
  <c r="L325" i="1"/>
  <c r="N325" i="1" s="1"/>
  <c r="BG325" i="1" s="1"/>
  <c r="AO325" i="1"/>
  <c r="E325" i="1" s="1"/>
  <c r="AP325" i="1"/>
  <c r="H325" i="1" s="1"/>
  <c r="AQ325" i="1"/>
  <c r="AT325" i="1" s="1"/>
  <c r="J325" i="1" s="1"/>
  <c r="AU325" i="1" s="1"/>
  <c r="AR325" i="1"/>
  <c r="AS325" i="1"/>
  <c r="AX325" i="1"/>
  <c r="AY325" i="1" s="1"/>
  <c r="BB325" i="1" s="1"/>
  <c r="BA325" i="1"/>
  <c r="L326" i="1"/>
  <c r="N326" i="1" s="1"/>
  <c r="AO326" i="1"/>
  <c r="E326" i="1" s="1"/>
  <c r="AP326" i="1"/>
  <c r="H326" i="1" s="1"/>
  <c r="AQ326" i="1"/>
  <c r="AR326" i="1"/>
  <c r="AS326" i="1"/>
  <c r="AT326" i="1"/>
  <c r="J326" i="1" s="1"/>
  <c r="AU326" i="1" s="1"/>
  <c r="AX326" i="1"/>
  <c r="AY326" i="1"/>
  <c r="BB326" i="1" s="1"/>
  <c r="BA326" i="1"/>
  <c r="BG326" i="1"/>
  <c r="L338" i="1"/>
  <c r="N338" i="1" s="1"/>
  <c r="BG338" i="1" s="1"/>
  <c r="AO338" i="1"/>
  <c r="E338" i="1" s="1"/>
  <c r="AP338" i="1"/>
  <c r="H338" i="1" s="1"/>
  <c r="AQ338" i="1"/>
  <c r="AT338" i="1" s="1"/>
  <c r="J338" i="1" s="1"/>
  <c r="AU338" i="1" s="1"/>
  <c r="AR338" i="1"/>
  <c r="AS338" i="1"/>
  <c r="AX338" i="1"/>
  <c r="AY338" i="1" s="1"/>
  <c r="BB338" i="1" s="1"/>
  <c r="BA338" i="1"/>
  <c r="L339" i="1"/>
  <c r="N339" i="1" s="1"/>
  <c r="AO339" i="1"/>
  <c r="E339" i="1" s="1"/>
  <c r="AP339" i="1"/>
  <c r="H339" i="1" s="1"/>
  <c r="AQ339" i="1"/>
  <c r="AR339" i="1"/>
  <c r="AS339" i="1"/>
  <c r="AT339" i="1"/>
  <c r="J339" i="1" s="1"/>
  <c r="AU339" i="1" s="1"/>
  <c r="AX339" i="1"/>
  <c r="AY339" i="1"/>
  <c r="BB339" i="1" s="1"/>
  <c r="BA339" i="1"/>
  <c r="BG339" i="1"/>
  <c r="L340" i="1"/>
  <c r="N340" i="1" s="1"/>
  <c r="BG340" i="1" s="1"/>
  <c r="AO340" i="1"/>
  <c r="E340" i="1" s="1"/>
  <c r="AP340" i="1"/>
  <c r="H340" i="1" s="1"/>
  <c r="AQ340" i="1"/>
  <c r="AT340" i="1" s="1"/>
  <c r="J340" i="1" s="1"/>
  <c r="AU340" i="1" s="1"/>
  <c r="AR340" i="1"/>
  <c r="AS340" i="1"/>
  <c r="AX340" i="1"/>
  <c r="AY340" i="1" s="1"/>
  <c r="BB340" i="1" s="1"/>
  <c r="BA340" i="1"/>
  <c r="L341" i="1"/>
  <c r="N341" i="1" s="1"/>
  <c r="AO341" i="1"/>
  <c r="E341" i="1" s="1"/>
  <c r="AP341" i="1"/>
  <c r="H341" i="1" s="1"/>
  <c r="AQ341" i="1"/>
  <c r="AR341" i="1"/>
  <c r="AS341" i="1"/>
  <c r="AT341" i="1"/>
  <c r="J341" i="1" s="1"/>
  <c r="AU341" i="1" s="1"/>
  <c r="AX341" i="1"/>
  <c r="AY341" i="1"/>
  <c r="BB341" i="1" s="1"/>
  <c r="BA341" i="1"/>
  <c r="BG341" i="1"/>
  <c r="L342" i="1"/>
  <c r="N342" i="1" s="1"/>
  <c r="BG342" i="1" s="1"/>
  <c r="AO342" i="1"/>
  <c r="E342" i="1" s="1"/>
  <c r="AP342" i="1"/>
  <c r="H342" i="1" s="1"/>
  <c r="AQ342" i="1"/>
  <c r="AR342" i="1"/>
  <c r="AS342" i="1"/>
  <c r="AX342" i="1"/>
  <c r="AY342" i="1" s="1"/>
  <c r="BB342" i="1" s="1"/>
  <c r="BA342" i="1"/>
  <c r="L354" i="1"/>
  <c r="N354" i="1" s="1"/>
  <c r="AO354" i="1"/>
  <c r="E354" i="1" s="1"/>
  <c r="AP354" i="1"/>
  <c r="H354" i="1" s="1"/>
  <c r="AQ354" i="1"/>
  <c r="AR354" i="1"/>
  <c r="AS354" i="1"/>
  <c r="AT354" i="1"/>
  <c r="J354" i="1" s="1"/>
  <c r="AU354" i="1" s="1"/>
  <c r="AX354" i="1"/>
  <c r="AY354" i="1" s="1"/>
  <c r="BB354" i="1" s="1"/>
  <c r="BA354" i="1"/>
  <c r="BG354" i="1"/>
  <c r="L355" i="1"/>
  <c r="N355" i="1" s="1"/>
  <c r="BG355" i="1" s="1"/>
  <c r="AO355" i="1"/>
  <c r="E355" i="1" s="1"/>
  <c r="AP355" i="1"/>
  <c r="H355" i="1" s="1"/>
  <c r="AQ355" i="1"/>
  <c r="AR355" i="1"/>
  <c r="AS355" i="1"/>
  <c r="AX355" i="1"/>
  <c r="AY355" i="1" s="1"/>
  <c r="BB355" i="1" s="1"/>
  <c r="BA355" i="1"/>
  <c r="L356" i="1"/>
  <c r="N356" i="1" s="1"/>
  <c r="AO356" i="1"/>
  <c r="E356" i="1" s="1"/>
  <c r="AP356" i="1"/>
  <c r="H356" i="1" s="1"/>
  <c r="AQ356" i="1"/>
  <c r="AR356" i="1"/>
  <c r="AS356" i="1"/>
  <c r="AT356" i="1"/>
  <c r="J356" i="1" s="1"/>
  <c r="AU356" i="1" s="1"/>
  <c r="AX356" i="1"/>
  <c r="AY356" i="1" s="1"/>
  <c r="BB356" i="1" s="1"/>
  <c r="BA356" i="1"/>
  <c r="BG356" i="1"/>
  <c r="L357" i="1"/>
  <c r="N357" i="1" s="1"/>
  <c r="BG357" i="1" s="1"/>
  <c r="AO357" i="1"/>
  <c r="E357" i="1" s="1"/>
  <c r="AP357" i="1"/>
  <c r="H357" i="1" s="1"/>
  <c r="AQ357" i="1"/>
  <c r="AR357" i="1"/>
  <c r="AS357" i="1"/>
  <c r="AX357" i="1"/>
  <c r="AY357" i="1" s="1"/>
  <c r="BB357" i="1" s="1"/>
  <c r="BA357" i="1"/>
  <c r="L358" i="1"/>
  <c r="N358" i="1" s="1"/>
  <c r="AO358" i="1"/>
  <c r="E358" i="1" s="1"/>
  <c r="AP358" i="1"/>
  <c r="H358" i="1" s="1"/>
  <c r="AQ358" i="1"/>
  <c r="AR358" i="1"/>
  <c r="AS358" i="1"/>
  <c r="AT358" i="1"/>
  <c r="J358" i="1" s="1"/>
  <c r="AU358" i="1" s="1"/>
  <c r="AX358" i="1"/>
  <c r="AY358" i="1" s="1"/>
  <c r="BB358" i="1" s="1"/>
  <c r="BA358" i="1"/>
  <c r="BG358" i="1"/>
  <c r="L370" i="1"/>
  <c r="N370" i="1" s="1"/>
  <c r="BG370" i="1" s="1"/>
  <c r="AO370" i="1"/>
  <c r="E370" i="1" s="1"/>
  <c r="AP370" i="1"/>
  <c r="H370" i="1" s="1"/>
  <c r="AQ370" i="1"/>
  <c r="AR370" i="1"/>
  <c r="AS370" i="1"/>
  <c r="AX370" i="1"/>
  <c r="AY370" i="1" s="1"/>
  <c r="BB370" i="1" s="1"/>
  <c r="BA370" i="1"/>
  <c r="L371" i="1"/>
  <c r="N371" i="1" s="1"/>
  <c r="AO371" i="1"/>
  <c r="E371" i="1" s="1"/>
  <c r="AP371" i="1"/>
  <c r="H371" i="1" s="1"/>
  <c r="AQ371" i="1"/>
  <c r="AR371" i="1"/>
  <c r="AS371" i="1"/>
  <c r="AT371" i="1"/>
  <c r="J371" i="1" s="1"/>
  <c r="AU371" i="1" s="1"/>
  <c r="AX371" i="1"/>
  <c r="AY371" i="1" s="1"/>
  <c r="BB371" i="1" s="1"/>
  <c r="BA371" i="1"/>
  <c r="BG371" i="1"/>
  <c r="L372" i="1"/>
  <c r="N372" i="1" s="1"/>
  <c r="BG372" i="1" s="1"/>
  <c r="AO372" i="1"/>
  <c r="E372" i="1" s="1"/>
  <c r="AP372" i="1"/>
  <c r="H372" i="1" s="1"/>
  <c r="AQ372" i="1"/>
  <c r="AR372" i="1"/>
  <c r="AS372" i="1"/>
  <c r="AX372" i="1"/>
  <c r="AY372" i="1" s="1"/>
  <c r="BB372" i="1" s="1"/>
  <c r="BA372" i="1"/>
  <c r="L373" i="1"/>
  <c r="N373" i="1" s="1"/>
  <c r="AO373" i="1"/>
  <c r="E373" i="1" s="1"/>
  <c r="AP373" i="1"/>
  <c r="H373" i="1" s="1"/>
  <c r="AQ373" i="1"/>
  <c r="AR373" i="1"/>
  <c r="AS373" i="1"/>
  <c r="AT373" i="1"/>
  <c r="J373" i="1" s="1"/>
  <c r="AU373" i="1" s="1"/>
  <c r="AX373" i="1"/>
  <c r="AY373" i="1" s="1"/>
  <c r="BB373" i="1" s="1"/>
  <c r="BA373" i="1"/>
  <c r="BG373" i="1"/>
  <c r="L374" i="1"/>
  <c r="N374" i="1" s="1"/>
  <c r="BG374" i="1" s="1"/>
  <c r="AO374" i="1"/>
  <c r="E374" i="1" s="1"/>
  <c r="AP374" i="1"/>
  <c r="H374" i="1" s="1"/>
  <c r="AQ374" i="1"/>
  <c r="AR374" i="1"/>
  <c r="AS374" i="1"/>
  <c r="AX374" i="1"/>
  <c r="AY374" i="1" s="1"/>
  <c r="BB374" i="1" s="1"/>
  <c r="BA374" i="1"/>
  <c r="L386" i="1"/>
  <c r="N386" i="1" s="1"/>
  <c r="AO386" i="1"/>
  <c r="E386" i="1" s="1"/>
  <c r="AP386" i="1"/>
  <c r="H386" i="1" s="1"/>
  <c r="AQ386" i="1"/>
  <c r="AR386" i="1"/>
  <c r="AS386" i="1"/>
  <c r="AT386" i="1"/>
  <c r="J386" i="1" s="1"/>
  <c r="AU386" i="1" s="1"/>
  <c r="AX386" i="1"/>
  <c r="AY386" i="1" s="1"/>
  <c r="BB386" i="1" s="1"/>
  <c r="BA386" i="1"/>
  <c r="BG386" i="1"/>
  <c r="L387" i="1"/>
  <c r="N387" i="1" s="1"/>
  <c r="AO387" i="1"/>
  <c r="E387" i="1" s="1"/>
  <c r="AP387" i="1"/>
  <c r="H387" i="1" s="1"/>
  <c r="AQ387" i="1"/>
  <c r="AR387" i="1"/>
  <c r="AS387" i="1"/>
  <c r="AT387" i="1"/>
  <c r="J387" i="1" s="1"/>
  <c r="AU387" i="1" s="1"/>
  <c r="AX387" i="1"/>
  <c r="AY387" i="1"/>
  <c r="BB387" i="1" s="1"/>
  <c r="BA387" i="1"/>
  <c r="E388" i="1"/>
  <c r="L388" i="1"/>
  <c r="N388" i="1" s="1"/>
  <c r="AO388" i="1"/>
  <c r="AP388" i="1"/>
  <c r="H388" i="1" s="1"/>
  <c r="AQ388" i="1"/>
  <c r="AR388" i="1"/>
  <c r="AS388" i="1"/>
  <c r="AX388" i="1"/>
  <c r="AY388" i="1"/>
  <c r="BA388" i="1"/>
  <c r="BB388" i="1"/>
  <c r="BG388" i="1"/>
  <c r="L389" i="1"/>
  <c r="N389" i="1" s="1"/>
  <c r="AO389" i="1"/>
  <c r="E389" i="1" s="1"/>
  <c r="AP389" i="1"/>
  <c r="H389" i="1" s="1"/>
  <c r="AQ389" i="1"/>
  <c r="AR389" i="1"/>
  <c r="AS389" i="1"/>
  <c r="AT389" i="1"/>
  <c r="J389" i="1" s="1"/>
  <c r="AU389" i="1" s="1"/>
  <c r="AX389" i="1"/>
  <c r="AY389" i="1"/>
  <c r="BB389" i="1" s="1"/>
  <c r="BA389" i="1"/>
  <c r="E390" i="1"/>
  <c r="L390" i="1"/>
  <c r="N390" i="1" s="1"/>
  <c r="AO390" i="1"/>
  <c r="AP390" i="1"/>
  <c r="H390" i="1" s="1"/>
  <c r="AQ390" i="1"/>
  <c r="AR390" i="1"/>
  <c r="AS390" i="1"/>
  <c r="AX390" i="1"/>
  <c r="AY390" i="1"/>
  <c r="BA390" i="1"/>
  <c r="BB390" i="1"/>
  <c r="BG390" i="1"/>
  <c r="L402" i="1"/>
  <c r="N402" i="1" s="1"/>
  <c r="AO402" i="1"/>
  <c r="E402" i="1" s="1"/>
  <c r="AP402" i="1"/>
  <c r="H402" i="1" s="1"/>
  <c r="AQ402" i="1"/>
  <c r="AR402" i="1"/>
  <c r="AS402" i="1"/>
  <c r="AT402" i="1"/>
  <c r="J402" i="1" s="1"/>
  <c r="AU402" i="1" s="1"/>
  <c r="AX402" i="1"/>
  <c r="AY402" i="1"/>
  <c r="BB402" i="1" s="1"/>
  <c r="BA402" i="1"/>
  <c r="E403" i="1"/>
  <c r="L403" i="1"/>
  <c r="N403" i="1" s="1"/>
  <c r="AO403" i="1"/>
  <c r="AP403" i="1"/>
  <c r="H403" i="1" s="1"/>
  <c r="AQ403" i="1"/>
  <c r="AR403" i="1"/>
  <c r="AS403" i="1"/>
  <c r="AX403" i="1"/>
  <c r="AY403" i="1"/>
  <c r="BA403" i="1"/>
  <c r="BB403" i="1"/>
  <c r="BG403" i="1"/>
  <c r="L404" i="1"/>
  <c r="N404" i="1" s="1"/>
  <c r="AO404" i="1"/>
  <c r="E404" i="1" s="1"/>
  <c r="AP404" i="1"/>
  <c r="H404" i="1" s="1"/>
  <c r="AQ404" i="1"/>
  <c r="AR404" i="1"/>
  <c r="AS404" i="1"/>
  <c r="AT404" i="1"/>
  <c r="J404" i="1" s="1"/>
  <c r="AU404" i="1" s="1"/>
  <c r="AX404" i="1"/>
  <c r="AY404" i="1"/>
  <c r="BB404" i="1" s="1"/>
  <c r="BA404" i="1"/>
  <c r="E405" i="1"/>
  <c r="L405" i="1"/>
  <c r="N405" i="1" s="1"/>
  <c r="AO405" i="1"/>
  <c r="AP405" i="1"/>
  <c r="H405" i="1" s="1"/>
  <c r="AQ405" i="1"/>
  <c r="AR405" i="1"/>
  <c r="AS405" i="1"/>
  <c r="AX405" i="1"/>
  <c r="AY405" i="1"/>
  <c r="BA405" i="1"/>
  <c r="BB405" i="1"/>
  <c r="BG405" i="1"/>
  <c r="L406" i="1"/>
  <c r="N406" i="1" s="1"/>
  <c r="AO406" i="1"/>
  <c r="E406" i="1" s="1"/>
  <c r="AP406" i="1"/>
  <c r="H406" i="1" s="1"/>
  <c r="AQ406" i="1"/>
  <c r="AR406" i="1"/>
  <c r="AS406" i="1"/>
  <c r="AT406" i="1"/>
  <c r="J406" i="1" s="1"/>
  <c r="AU406" i="1" s="1"/>
  <c r="AX406" i="1"/>
  <c r="AY406" i="1"/>
  <c r="BB406" i="1" s="1"/>
  <c r="BA406" i="1"/>
  <c r="E419" i="1"/>
  <c r="L419" i="1"/>
  <c r="N419" i="1" s="1"/>
  <c r="AO419" i="1"/>
  <c r="AP419" i="1"/>
  <c r="H419" i="1" s="1"/>
  <c r="AQ419" i="1"/>
  <c r="AR419" i="1"/>
  <c r="AS419" i="1"/>
  <c r="AX419" i="1"/>
  <c r="AY419" i="1"/>
  <c r="BA419" i="1"/>
  <c r="BB419" i="1"/>
  <c r="BG419" i="1"/>
  <c r="L420" i="1"/>
  <c r="N420" i="1" s="1"/>
  <c r="AO420" i="1"/>
  <c r="E420" i="1" s="1"/>
  <c r="AP420" i="1"/>
  <c r="H420" i="1" s="1"/>
  <c r="AQ420" i="1"/>
  <c r="AR420" i="1"/>
  <c r="AS420" i="1"/>
  <c r="AT420" i="1"/>
  <c r="J420" i="1" s="1"/>
  <c r="AU420" i="1" s="1"/>
  <c r="AX420" i="1"/>
  <c r="AY420" i="1"/>
  <c r="BB420" i="1" s="1"/>
  <c r="BA420" i="1"/>
  <c r="E421" i="1"/>
  <c r="L421" i="1"/>
  <c r="N421" i="1" s="1"/>
  <c r="AO421" i="1"/>
  <c r="AP421" i="1"/>
  <c r="H421" i="1" s="1"/>
  <c r="AQ421" i="1"/>
  <c r="AR421" i="1"/>
  <c r="AS421" i="1"/>
  <c r="AX421" i="1"/>
  <c r="AY421" i="1"/>
  <c r="BA421" i="1"/>
  <c r="BB421" i="1"/>
  <c r="BG421" i="1"/>
  <c r="L422" i="1"/>
  <c r="N422" i="1" s="1"/>
  <c r="AO422" i="1"/>
  <c r="E422" i="1" s="1"/>
  <c r="AP422" i="1"/>
  <c r="H422" i="1" s="1"/>
  <c r="AQ422" i="1"/>
  <c r="AR422" i="1"/>
  <c r="AS422" i="1"/>
  <c r="AT422" i="1"/>
  <c r="J422" i="1" s="1"/>
  <c r="AU422" i="1" s="1"/>
  <c r="AX422" i="1"/>
  <c r="AY422" i="1"/>
  <c r="BB422" i="1" s="1"/>
  <c r="BA422" i="1"/>
  <c r="E423" i="1"/>
  <c r="L423" i="1"/>
  <c r="N423" i="1" s="1"/>
  <c r="AO423" i="1"/>
  <c r="AP423" i="1"/>
  <c r="H423" i="1" s="1"/>
  <c r="AQ423" i="1"/>
  <c r="AR423" i="1"/>
  <c r="AS423" i="1"/>
  <c r="AX423" i="1"/>
  <c r="AY423" i="1"/>
  <c r="BA423" i="1"/>
  <c r="BB423" i="1"/>
  <c r="BG423" i="1"/>
  <c r="L435" i="1"/>
  <c r="N435" i="1" s="1"/>
  <c r="AO435" i="1"/>
  <c r="E435" i="1" s="1"/>
  <c r="AP435" i="1"/>
  <c r="H435" i="1" s="1"/>
  <c r="AQ435" i="1"/>
  <c r="AR435" i="1"/>
  <c r="AS435" i="1"/>
  <c r="AT435" i="1"/>
  <c r="J435" i="1" s="1"/>
  <c r="AU435" i="1" s="1"/>
  <c r="AX435" i="1"/>
  <c r="AY435" i="1"/>
  <c r="BB435" i="1" s="1"/>
  <c r="BA435" i="1"/>
  <c r="E436" i="1"/>
  <c r="L436" i="1"/>
  <c r="N436" i="1" s="1"/>
  <c r="AO436" i="1"/>
  <c r="AP436" i="1"/>
  <c r="H436" i="1" s="1"/>
  <c r="AQ436" i="1"/>
  <c r="AR436" i="1"/>
  <c r="AS436" i="1"/>
  <c r="AX436" i="1"/>
  <c r="AY436" i="1"/>
  <c r="BA436" i="1"/>
  <c r="BB436" i="1"/>
  <c r="BG436" i="1"/>
  <c r="L437" i="1"/>
  <c r="N437" i="1" s="1"/>
  <c r="AO437" i="1"/>
  <c r="E437" i="1" s="1"/>
  <c r="AQ437" i="1"/>
  <c r="AR437" i="1"/>
  <c r="AS437" i="1"/>
  <c r="AX437" i="1"/>
  <c r="AY437" i="1"/>
  <c r="BB437" i="1" s="1"/>
  <c r="BA437" i="1"/>
  <c r="L438" i="1"/>
  <c r="N438" i="1" s="1"/>
  <c r="AO438" i="1"/>
  <c r="AP438" i="1" s="1"/>
  <c r="AQ438" i="1"/>
  <c r="AR438" i="1"/>
  <c r="AS438" i="1"/>
  <c r="AT438" i="1" s="1"/>
  <c r="J438" i="1" s="1"/>
  <c r="AU438" i="1" s="1"/>
  <c r="AX438" i="1"/>
  <c r="AY438" i="1"/>
  <c r="BB438" i="1" s="1"/>
  <c r="BA438" i="1"/>
  <c r="L439" i="1"/>
  <c r="N439" i="1" s="1"/>
  <c r="AO439" i="1"/>
  <c r="AQ439" i="1"/>
  <c r="AR439" i="1"/>
  <c r="AS439" i="1"/>
  <c r="AX439" i="1"/>
  <c r="AY439" i="1"/>
  <c r="BB439" i="1" s="1"/>
  <c r="BA439" i="1"/>
  <c r="L451" i="1"/>
  <c r="N451" i="1" s="1"/>
  <c r="AO451" i="1"/>
  <c r="AP451" i="1" s="1"/>
  <c r="AQ451" i="1"/>
  <c r="AR451" i="1"/>
  <c r="AS451" i="1"/>
  <c r="AX451" i="1"/>
  <c r="AY451" i="1"/>
  <c r="BB451" i="1" s="1"/>
  <c r="BA451" i="1"/>
  <c r="L452" i="1"/>
  <c r="N452" i="1" s="1"/>
  <c r="AO452" i="1"/>
  <c r="AP452" i="1" s="1"/>
  <c r="AQ452" i="1"/>
  <c r="AR452" i="1"/>
  <c r="AS452" i="1"/>
  <c r="AX452" i="1"/>
  <c r="AY452" i="1"/>
  <c r="BB452" i="1" s="1"/>
  <c r="BA452" i="1"/>
  <c r="L453" i="1"/>
  <c r="N453" i="1" s="1"/>
  <c r="AO453" i="1"/>
  <c r="AP453" i="1" s="1"/>
  <c r="AQ453" i="1"/>
  <c r="AR453" i="1"/>
  <c r="AS453" i="1"/>
  <c r="AX453" i="1"/>
  <c r="AY453" i="1"/>
  <c r="BB453" i="1" s="1"/>
  <c r="BA453" i="1"/>
  <c r="L454" i="1"/>
  <c r="N454" i="1" s="1"/>
  <c r="AO454" i="1"/>
  <c r="AP454" i="1" s="1"/>
  <c r="AQ454" i="1"/>
  <c r="AR454" i="1"/>
  <c r="AS454" i="1"/>
  <c r="AX454" i="1"/>
  <c r="AY454" i="1"/>
  <c r="BB454" i="1" s="1"/>
  <c r="BA454" i="1"/>
  <c r="L455" i="1"/>
  <c r="N455" i="1" s="1"/>
  <c r="AO455" i="1"/>
  <c r="AP455" i="1" s="1"/>
  <c r="AQ455" i="1"/>
  <c r="AR455" i="1"/>
  <c r="AS455" i="1"/>
  <c r="AX455" i="1"/>
  <c r="AY455" i="1"/>
  <c r="BB455" i="1" s="1"/>
  <c r="BA455" i="1"/>
  <c r="L467" i="1"/>
  <c r="N467" i="1" s="1"/>
  <c r="AO467" i="1"/>
  <c r="AP467" i="1" s="1"/>
  <c r="AQ467" i="1"/>
  <c r="AR467" i="1"/>
  <c r="AS467" i="1"/>
  <c r="AX467" i="1"/>
  <c r="AY467" i="1"/>
  <c r="BA467" i="1"/>
  <c r="L468" i="1"/>
  <c r="N468" i="1" s="1"/>
  <c r="AO468" i="1"/>
  <c r="AP468" i="1" s="1"/>
  <c r="AQ468" i="1"/>
  <c r="AR468" i="1"/>
  <c r="AS468" i="1"/>
  <c r="AX468" i="1"/>
  <c r="AY468" i="1"/>
  <c r="BA468" i="1"/>
  <c r="L469" i="1"/>
  <c r="N469" i="1" s="1"/>
  <c r="AO469" i="1"/>
  <c r="AP469" i="1" s="1"/>
  <c r="AQ469" i="1"/>
  <c r="AR469" i="1"/>
  <c r="AS469" i="1"/>
  <c r="AX469" i="1"/>
  <c r="AY469" i="1"/>
  <c r="BA469" i="1"/>
  <c r="L470" i="1"/>
  <c r="N470" i="1" s="1"/>
  <c r="AO470" i="1"/>
  <c r="AP470" i="1" s="1"/>
  <c r="AQ470" i="1"/>
  <c r="AR470" i="1"/>
  <c r="AS470" i="1"/>
  <c r="AX470" i="1"/>
  <c r="AY470" i="1"/>
  <c r="BA470" i="1"/>
  <c r="L471" i="1"/>
  <c r="N471" i="1" s="1"/>
  <c r="AO471" i="1"/>
  <c r="AP471" i="1" s="1"/>
  <c r="AQ471" i="1"/>
  <c r="AR471" i="1"/>
  <c r="AS471" i="1"/>
  <c r="AX471" i="1"/>
  <c r="AY471" i="1"/>
  <c r="BA471" i="1"/>
  <c r="L483" i="1"/>
  <c r="N483" i="1" s="1"/>
  <c r="AO483" i="1"/>
  <c r="AP483" i="1" s="1"/>
  <c r="AQ483" i="1"/>
  <c r="AR483" i="1"/>
  <c r="AS483" i="1"/>
  <c r="AX483" i="1"/>
  <c r="AY483" i="1"/>
  <c r="BA483" i="1"/>
  <c r="L484" i="1"/>
  <c r="N484" i="1" s="1"/>
  <c r="AO484" i="1"/>
  <c r="AP484" i="1" s="1"/>
  <c r="AQ484" i="1"/>
  <c r="AR484" i="1"/>
  <c r="AS484" i="1"/>
  <c r="AX484" i="1"/>
  <c r="AY484" i="1"/>
  <c r="BA484" i="1"/>
  <c r="L485" i="1"/>
  <c r="N485" i="1" s="1"/>
  <c r="AO485" i="1"/>
  <c r="AP485" i="1" s="1"/>
  <c r="AQ485" i="1"/>
  <c r="AR485" i="1"/>
  <c r="AS485" i="1"/>
  <c r="AX485" i="1"/>
  <c r="AY485" i="1"/>
  <c r="BA485" i="1"/>
  <c r="L486" i="1"/>
  <c r="N486" i="1" s="1"/>
  <c r="AO486" i="1"/>
  <c r="AP486" i="1" s="1"/>
  <c r="AQ486" i="1"/>
  <c r="AR486" i="1"/>
  <c r="AS486" i="1"/>
  <c r="AX486" i="1"/>
  <c r="AY486" i="1"/>
  <c r="BA486" i="1"/>
  <c r="L487" i="1"/>
  <c r="N487" i="1" s="1"/>
  <c r="AO487" i="1"/>
  <c r="AP487" i="1" s="1"/>
  <c r="AQ487" i="1"/>
  <c r="AR487" i="1"/>
  <c r="AS487" i="1"/>
  <c r="AX487" i="1"/>
  <c r="AY487" i="1"/>
  <c r="BA487" i="1"/>
  <c r="L499" i="1"/>
  <c r="N499" i="1" s="1"/>
  <c r="AO499" i="1"/>
  <c r="AP499" i="1" s="1"/>
  <c r="AQ499" i="1"/>
  <c r="AR499" i="1"/>
  <c r="AS499" i="1"/>
  <c r="AX499" i="1"/>
  <c r="AY499" i="1"/>
  <c r="BA499" i="1"/>
  <c r="L500" i="1"/>
  <c r="N500" i="1" s="1"/>
  <c r="AO500" i="1"/>
  <c r="AP500" i="1" s="1"/>
  <c r="AQ500" i="1"/>
  <c r="AR500" i="1"/>
  <c r="AS500" i="1"/>
  <c r="AX500" i="1"/>
  <c r="AY500" i="1"/>
  <c r="BA500" i="1"/>
  <c r="L501" i="1"/>
  <c r="N501" i="1" s="1"/>
  <c r="AO501" i="1"/>
  <c r="AP501" i="1" s="1"/>
  <c r="AQ501" i="1"/>
  <c r="AR501" i="1"/>
  <c r="AS501" i="1"/>
  <c r="AX501" i="1"/>
  <c r="AY501" i="1"/>
  <c r="BA501" i="1"/>
  <c r="L502" i="1"/>
  <c r="N502" i="1" s="1"/>
  <c r="AO502" i="1"/>
  <c r="AP502" i="1" s="1"/>
  <c r="AQ502" i="1"/>
  <c r="AR502" i="1"/>
  <c r="AS502" i="1"/>
  <c r="AX502" i="1"/>
  <c r="AY502" i="1"/>
  <c r="BA502" i="1"/>
  <c r="L503" i="1"/>
  <c r="N503" i="1" s="1"/>
  <c r="AO503" i="1"/>
  <c r="AP503" i="1" s="1"/>
  <c r="AQ503" i="1"/>
  <c r="AR503" i="1"/>
  <c r="AS503" i="1"/>
  <c r="AX503" i="1"/>
  <c r="AY503" i="1"/>
  <c r="BA503" i="1"/>
  <c r="L515" i="1"/>
  <c r="N515" i="1" s="1"/>
  <c r="AO515" i="1"/>
  <c r="AP515" i="1" s="1"/>
  <c r="H515" i="1" s="1"/>
  <c r="AQ515" i="1"/>
  <c r="AR515" i="1"/>
  <c r="AS515" i="1"/>
  <c r="AX515" i="1"/>
  <c r="AY515" i="1"/>
  <c r="BA515" i="1"/>
  <c r="E516" i="1"/>
  <c r="BG516" i="1" s="1"/>
  <c r="L516" i="1"/>
  <c r="N516" i="1" s="1"/>
  <c r="AO516" i="1"/>
  <c r="AP516" i="1"/>
  <c r="H516" i="1" s="1"/>
  <c r="AQ516" i="1"/>
  <c r="AR516" i="1"/>
  <c r="AS516" i="1"/>
  <c r="AT516" i="1"/>
  <c r="J516" i="1" s="1"/>
  <c r="AU516" i="1" s="1"/>
  <c r="AX516" i="1"/>
  <c r="AY516" i="1"/>
  <c r="BB516" i="1" s="1"/>
  <c r="BA516" i="1"/>
  <c r="L517" i="1"/>
  <c r="N517" i="1" s="1"/>
  <c r="AO517" i="1"/>
  <c r="E517" i="1" s="1"/>
  <c r="AP517" i="1"/>
  <c r="H517" i="1" s="1"/>
  <c r="AQ517" i="1"/>
  <c r="AR517" i="1"/>
  <c r="AS517" i="1"/>
  <c r="AT517" i="1"/>
  <c r="J517" i="1" s="1"/>
  <c r="AU517" i="1" s="1"/>
  <c r="AX517" i="1"/>
  <c r="AY517" i="1" s="1"/>
  <c r="BB517" i="1" s="1"/>
  <c r="BA517" i="1"/>
  <c r="L518" i="1"/>
  <c r="N518" i="1" s="1"/>
  <c r="AO518" i="1"/>
  <c r="E518" i="1" s="1"/>
  <c r="AP518" i="1"/>
  <c r="H518" i="1" s="1"/>
  <c r="AQ518" i="1"/>
  <c r="AR518" i="1"/>
  <c r="AS518" i="1"/>
  <c r="AT518" i="1"/>
  <c r="J518" i="1" s="1"/>
  <c r="AU518" i="1" s="1"/>
  <c r="AX518" i="1"/>
  <c r="AY518" i="1" s="1"/>
  <c r="BB518" i="1" s="1"/>
  <c r="BA518" i="1"/>
  <c r="L519" i="1"/>
  <c r="N519" i="1" s="1"/>
  <c r="AO519" i="1"/>
  <c r="E519" i="1" s="1"/>
  <c r="AP519" i="1"/>
  <c r="H519" i="1" s="1"/>
  <c r="AQ519" i="1"/>
  <c r="AR519" i="1"/>
  <c r="AS519" i="1"/>
  <c r="AT519" i="1"/>
  <c r="J519" i="1" s="1"/>
  <c r="AU519" i="1" s="1"/>
  <c r="AX519" i="1"/>
  <c r="AY519" i="1" s="1"/>
  <c r="BB519" i="1" s="1"/>
  <c r="BA519" i="1"/>
  <c r="L531" i="1"/>
  <c r="N531" i="1" s="1"/>
  <c r="AO531" i="1"/>
  <c r="E531" i="1" s="1"/>
  <c r="AP531" i="1"/>
  <c r="H531" i="1" s="1"/>
  <c r="AQ531" i="1"/>
  <c r="AR531" i="1"/>
  <c r="AS531" i="1"/>
  <c r="AT531" i="1"/>
  <c r="J531" i="1" s="1"/>
  <c r="AU531" i="1" s="1"/>
  <c r="AX531" i="1"/>
  <c r="AY531" i="1" s="1"/>
  <c r="BB531" i="1" s="1"/>
  <c r="BA531" i="1"/>
  <c r="L532" i="1"/>
  <c r="N532" i="1" s="1"/>
  <c r="AO532" i="1"/>
  <c r="E532" i="1" s="1"/>
  <c r="AP532" i="1"/>
  <c r="H532" i="1" s="1"/>
  <c r="AQ532" i="1"/>
  <c r="AR532" i="1"/>
  <c r="AS532" i="1"/>
  <c r="AT532" i="1"/>
  <c r="J532" i="1" s="1"/>
  <c r="AU532" i="1" s="1"/>
  <c r="AX532" i="1"/>
  <c r="AY532" i="1" s="1"/>
  <c r="BB532" i="1" s="1"/>
  <c r="BA532" i="1"/>
  <c r="L533" i="1"/>
  <c r="N533" i="1" s="1"/>
  <c r="AO533" i="1"/>
  <c r="E533" i="1" s="1"/>
  <c r="AP533" i="1"/>
  <c r="H533" i="1" s="1"/>
  <c r="AQ533" i="1"/>
  <c r="AR533" i="1"/>
  <c r="AS533" i="1"/>
  <c r="AT533" i="1"/>
  <c r="J533" i="1" s="1"/>
  <c r="AU533" i="1" s="1"/>
  <c r="AX533" i="1"/>
  <c r="AY533" i="1" s="1"/>
  <c r="BB533" i="1" s="1"/>
  <c r="BA533" i="1"/>
  <c r="L534" i="1"/>
  <c r="N534" i="1" s="1"/>
  <c r="AO534" i="1"/>
  <c r="E534" i="1" s="1"/>
  <c r="AP534" i="1"/>
  <c r="H534" i="1" s="1"/>
  <c r="AQ534" i="1"/>
  <c r="AR534" i="1"/>
  <c r="AS534" i="1"/>
  <c r="AT534" i="1"/>
  <c r="J534" i="1" s="1"/>
  <c r="AU534" i="1" s="1"/>
  <c r="AX534" i="1"/>
  <c r="AY534" i="1" s="1"/>
  <c r="BB534" i="1" s="1"/>
  <c r="BA534" i="1"/>
  <c r="L535" i="1"/>
  <c r="N535" i="1" s="1"/>
  <c r="AO535" i="1"/>
  <c r="E535" i="1" s="1"/>
  <c r="AP535" i="1"/>
  <c r="H535" i="1" s="1"/>
  <c r="AQ535" i="1"/>
  <c r="AR535" i="1"/>
  <c r="AS535" i="1"/>
  <c r="AT535" i="1"/>
  <c r="J535" i="1" s="1"/>
  <c r="AU535" i="1" s="1"/>
  <c r="AX535" i="1"/>
  <c r="AY535" i="1" s="1"/>
  <c r="BB535" i="1" s="1"/>
  <c r="BA535" i="1"/>
  <c r="L547" i="1"/>
  <c r="N547" i="1" s="1"/>
  <c r="AO547" i="1"/>
  <c r="E547" i="1" s="1"/>
  <c r="AP547" i="1"/>
  <c r="H547" i="1" s="1"/>
  <c r="AQ547" i="1"/>
  <c r="AR547" i="1"/>
  <c r="AS547" i="1"/>
  <c r="AT547" i="1"/>
  <c r="J547" i="1" s="1"/>
  <c r="AU547" i="1" s="1"/>
  <c r="AX547" i="1"/>
  <c r="AY547" i="1" s="1"/>
  <c r="BB547" i="1" s="1"/>
  <c r="BA547" i="1"/>
  <c r="L548" i="1"/>
  <c r="N548" i="1" s="1"/>
  <c r="AO548" i="1"/>
  <c r="E548" i="1" s="1"/>
  <c r="AP548" i="1"/>
  <c r="H548" i="1" s="1"/>
  <c r="AQ548" i="1"/>
  <c r="AR548" i="1"/>
  <c r="AS548" i="1"/>
  <c r="AT548" i="1"/>
  <c r="J548" i="1" s="1"/>
  <c r="AU548" i="1" s="1"/>
  <c r="AX548" i="1"/>
  <c r="AY548" i="1" s="1"/>
  <c r="BB548" i="1" s="1"/>
  <c r="BA548" i="1"/>
  <c r="L549" i="1"/>
  <c r="N549" i="1" s="1"/>
  <c r="AO549" i="1"/>
  <c r="E549" i="1" s="1"/>
  <c r="AP549" i="1"/>
  <c r="H549" i="1" s="1"/>
  <c r="AQ549" i="1"/>
  <c r="AR549" i="1"/>
  <c r="AS549" i="1"/>
  <c r="AT549" i="1"/>
  <c r="J549" i="1" s="1"/>
  <c r="AU549" i="1" s="1"/>
  <c r="AX549" i="1"/>
  <c r="AY549" i="1" s="1"/>
  <c r="BB549" i="1" s="1"/>
  <c r="BA549" i="1"/>
  <c r="L550" i="1"/>
  <c r="N550" i="1" s="1"/>
  <c r="AO550" i="1"/>
  <c r="E550" i="1" s="1"/>
  <c r="AP550" i="1"/>
  <c r="H550" i="1" s="1"/>
  <c r="AQ550" i="1"/>
  <c r="AR550" i="1"/>
  <c r="AS550" i="1"/>
  <c r="AT550" i="1"/>
  <c r="J550" i="1" s="1"/>
  <c r="AU550" i="1" s="1"/>
  <c r="AX550" i="1"/>
  <c r="AY550" i="1" s="1"/>
  <c r="BB550" i="1" s="1"/>
  <c r="BA550" i="1"/>
  <c r="L551" i="1"/>
  <c r="N551" i="1" s="1"/>
  <c r="AO551" i="1"/>
  <c r="E551" i="1" s="1"/>
  <c r="AP551" i="1"/>
  <c r="H551" i="1" s="1"/>
  <c r="AQ551" i="1"/>
  <c r="AR551" i="1"/>
  <c r="AS551" i="1"/>
  <c r="AT551" i="1"/>
  <c r="J551" i="1" s="1"/>
  <c r="AU551" i="1" s="1"/>
  <c r="AX551" i="1"/>
  <c r="AY551" i="1" s="1"/>
  <c r="BB551" i="1" s="1"/>
  <c r="BA551" i="1"/>
  <c r="L563" i="1"/>
  <c r="N563" i="1" s="1"/>
  <c r="AO563" i="1"/>
  <c r="E563" i="1" s="1"/>
  <c r="AP563" i="1"/>
  <c r="H563" i="1" s="1"/>
  <c r="AQ563" i="1"/>
  <c r="AR563" i="1"/>
  <c r="AS563" i="1"/>
  <c r="AT563" i="1"/>
  <c r="J563" i="1" s="1"/>
  <c r="AU563" i="1" s="1"/>
  <c r="AX563" i="1"/>
  <c r="AY563" i="1" s="1"/>
  <c r="BB563" i="1" s="1"/>
  <c r="BA563" i="1"/>
  <c r="L564" i="1"/>
  <c r="N564" i="1" s="1"/>
  <c r="AO564" i="1"/>
  <c r="E564" i="1" s="1"/>
  <c r="AP564" i="1"/>
  <c r="H564" i="1" s="1"/>
  <c r="AQ564" i="1"/>
  <c r="AR564" i="1"/>
  <c r="AS564" i="1"/>
  <c r="AT564" i="1"/>
  <c r="J564" i="1" s="1"/>
  <c r="AU564" i="1" s="1"/>
  <c r="AX564" i="1"/>
  <c r="AY564" i="1" s="1"/>
  <c r="BB564" i="1" s="1"/>
  <c r="BA564" i="1"/>
  <c r="L565" i="1"/>
  <c r="N565" i="1" s="1"/>
  <c r="AO565" i="1"/>
  <c r="E565" i="1" s="1"/>
  <c r="AP565" i="1"/>
  <c r="H565" i="1" s="1"/>
  <c r="AQ565" i="1"/>
  <c r="AR565" i="1"/>
  <c r="AS565" i="1"/>
  <c r="AT565" i="1"/>
  <c r="J565" i="1" s="1"/>
  <c r="AU565" i="1" s="1"/>
  <c r="AX565" i="1"/>
  <c r="AY565" i="1" s="1"/>
  <c r="BB565" i="1" s="1"/>
  <c r="BA565" i="1"/>
  <c r="L566" i="1"/>
  <c r="N566" i="1" s="1"/>
  <c r="AO566" i="1"/>
  <c r="E566" i="1" s="1"/>
  <c r="AP566" i="1"/>
  <c r="H566" i="1" s="1"/>
  <c r="AQ566" i="1"/>
  <c r="AR566" i="1"/>
  <c r="AS566" i="1"/>
  <c r="AT566" i="1"/>
  <c r="J566" i="1" s="1"/>
  <c r="AU566" i="1" s="1"/>
  <c r="AX566" i="1"/>
  <c r="AY566" i="1" s="1"/>
  <c r="BB566" i="1" s="1"/>
  <c r="BA566" i="1"/>
  <c r="L567" i="1"/>
  <c r="N567" i="1" s="1"/>
  <c r="AO567" i="1"/>
  <c r="E567" i="1" s="1"/>
  <c r="AP567" i="1"/>
  <c r="H567" i="1" s="1"/>
  <c r="AQ567" i="1"/>
  <c r="AR567" i="1"/>
  <c r="AS567" i="1"/>
  <c r="AT567" i="1"/>
  <c r="J567" i="1" s="1"/>
  <c r="AU567" i="1" s="1"/>
  <c r="AX567" i="1"/>
  <c r="AY567" i="1" s="1"/>
  <c r="BA567" i="1"/>
  <c r="BB567" i="1"/>
  <c r="L579" i="1"/>
  <c r="N579" i="1" s="1"/>
  <c r="AO579" i="1"/>
  <c r="E579" i="1" s="1"/>
  <c r="AP579" i="1"/>
  <c r="H579" i="1" s="1"/>
  <c r="AQ579" i="1"/>
  <c r="AR579" i="1"/>
  <c r="AS579" i="1"/>
  <c r="AT579" i="1"/>
  <c r="J579" i="1" s="1"/>
  <c r="AU579" i="1" s="1"/>
  <c r="AX579" i="1"/>
  <c r="AY579" i="1" s="1"/>
  <c r="BA579" i="1"/>
  <c r="BB579" i="1"/>
  <c r="J580" i="1"/>
  <c r="AU580" i="1" s="1"/>
  <c r="L580" i="1"/>
  <c r="N580" i="1" s="1"/>
  <c r="AO580" i="1"/>
  <c r="E580" i="1" s="1"/>
  <c r="AP580" i="1"/>
  <c r="H580" i="1" s="1"/>
  <c r="AQ580" i="1"/>
  <c r="AR580" i="1"/>
  <c r="AS580" i="1"/>
  <c r="AT580" i="1"/>
  <c r="AX580" i="1"/>
  <c r="AY580" i="1" s="1"/>
  <c r="BA580" i="1"/>
  <c r="BB580" i="1"/>
  <c r="L581" i="1"/>
  <c r="N581" i="1" s="1"/>
  <c r="AO581" i="1"/>
  <c r="E581" i="1" s="1"/>
  <c r="AP581" i="1"/>
  <c r="H581" i="1" s="1"/>
  <c r="AQ581" i="1"/>
  <c r="AR581" i="1"/>
  <c r="AS581" i="1"/>
  <c r="AT581" i="1"/>
  <c r="J581" i="1" s="1"/>
  <c r="AU581" i="1" s="1"/>
  <c r="AX581" i="1"/>
  <c r="AY581" i="1" s="1"/>
  <c r="BB581" i="1" s="1"/>
  <c r="BA581" i="1"/>
  <c r="L582" i="1"/>
  <c r="N582" i="1" s="1"/>
  <c r="AO582" i="1"/>
  <c r="E582" i="1" s="1"/>
  <c r="AP582" i="1"/>
  <c r="H582" i="1" s="1"/>
  <c r="AQ582" i="1"/>
  <c r="AR582" i="1"/>
  <c r="AS582" i="1"/>
  <c r="AT582" i="1"/>
  <c r="J582" i="1" s="1"/>
  <c r="AU582" i="1" s="1"/>
  <c r="AX582" i="1"/>
  <c r="AY582" i="1" s="1"/>
  <c r="BA582" i="1"/>
  <c r="BB582" i="1"/>
  <c r="L583" i="1"/>
  <c r="N583" i="1" s="1"/>
  <c r="AO583" i="1"/>
  <c r="E583" i="1" s="1"/>
  <c r="AP583" i="1"/>
  <c r="H583" i="1" s="1"/>
  <c r="AQ583" i="1"/>
  <c r="AR583" i="1"/>
  <c r="AS583" i="1"/>
  <c r="AT583" i="1"/>
  <c r="J583" i="1" s="1"/>
  <c r="AU583" i="1" s="1"/>
  <c r="AX583" i="1"/>
  <c r="AY583" i="1" s="1"/>
  <c r="BA583" i="1"/>
  <c r="BB583" i="1"/>
  <c r="J595" i="1"/>
  <c r="AU595" i="1" s="1"/>
  <c r="L595" i="1"/>
  <c r="N595" i="1" s="1"/>
  <c r="AO595" i="1"/>
  <c r="E595" i="1" s="1"/>
  <c r="AP595" i="1"/>
  <c r="H595" i="1" s="1"/>
  <c r="AQ595" i="1"/>
  <c r="AR595" i="1"/>
  <c r="AS595" i="1"/>
  <c r="AT595" i="1"/>
  <c r="AX595" i="1"/>
  <c r="AY595" i="1" s="1"/>
  <c r="BA595" i="1"/>
  <c r="BB595" i="1"/>
  <c r="L596" i="1"/>
  <c r="N596" i="1" s="1"/>
  <c r="AO596" i="1"/>
  <c r="E596" i="1" s="1"/>
  <c r="AP596" i="1"/>
  <c r="H596" i="1" s="1"/>
  <c r="AQ596" i="1"/>
  <c r="AR596" i="1"/>
  <c r="AS596" i="1"/>
  <c r="AT596" i="1"/>
  <c r="J596" i="1" s="1"/>
  <c r="AU596" i="1" s="1"/>
  <c r="AX596" i="1"/>
  <c r="AY596" i="1" s="1"/>
  <c r="BB596" i="1" s="1"/>
  <c r="BA596" i="1"/>
  <c r="L597" i="1"/>
  <c r="N597" i="1" s="1"/>
  <c r="AO597" i="1"/>
  <c r="E597" i="1" s="1"/>
  <c r="AP597" i="1"/>
  <c r="H597" i="1" s="1"/>
  <c r="AQ597" i="1"/>
  <c r="AR597" i="1"/>
  <c r="AS597" i="1"/>
  <c r="AT597" i="1"/>
  <c r="J597" i="1" s="1"/>
  <c r="AU597" i="1" s="1"/>
  <c r="AX597" i="1"/>
  <c r="AY597" i="1" s="1"/>
  <c r="BA597" i="1"/>
  <c r="BB597" i="1"/>
  <c r="L598" i="1"/>
  <c r="N598" i="1" s="1"/>
  <c r="AO598" i="1"/>
  <c r="E598" i="1" s="1"/>
  <c r="AP598" i="1"/>
  <c r="H598" i="1" s="1"/>
  <c r="AQ598" i="1"/>
  <c r="AR598" i="1"/>
  <c r="AS598" i="1"/>
  <c r="AT598" i="1"/>
  <c r="J598" i="1" s="1"/>
  <c r="AU598" i="1" s="1"/>
  <c r="AX598" i="1"/>
  <c r="AY598" i="1" s="1"/>
  <c r="BA598" i="1"/>
  <c r="BB598" i="1"/>
  <c r="L599" i="1"/>
  <c r="N599" i="1" s="1"/>
  <c r="AO599" i="1"/>
  <c r="E599" i="1" s="1"/>
  <c r="AP599" i="1"/>
  <c r="H599" i="1" s="1"/>
  <c r="AQ599" i="1"/>
  <c r="AR599" i="1"/>
  <c r="AS599" i="1"/>
  <c r="AT599" i="1"/>
  <c r="J599" i="1" s="1"/>
  <c r="AU599" i="1" s="1"/>
  <c r="AX599" i="1"/>
  <c r="AY599" i="1" s="1"/>
  <c r="BB599" i="1" s="1"/>
  <c r="BA599" i="1"/>
  <c r="L612" i="1"/>
  <c r="N612" i="1" s="1"/>
  <c r="AO612" i="1"/>
  <c r="AP612" i="1" s="1"/>
  <c r="AQ612" i="1"/>
  <c r="AR612" i="1"/>
  <c r="AS612" i="1"/>
  <c r="AX612" i="1"/>
  <c r="AY612" i="1" s="1"/>
  <c r="BA612" i="1"/>
  <c r="BB612" i="1" s="1"/>
  <c r="E613" i="1"/>
  <c r="L613" i="1"/>
  <c r="N613" i="1" s="1"/>
  <c r="AO613" i="1"/>
  <c r="AP613" i="1"/>
  <c r="H613" i="1" s="1"/>
  <c r="AQ613" i="1"/>
  <c r="AR613" i="1"/>
  <c r="AS613" i="1"/>
  <c r="AT613" i="1"/>
  <c r="J613" i="1" s="1"/>
  <c r="AU613" i="1" s="1"/>
  <c r="AX613" i="1"/>
  <c r="AY613" i="1" s="1"/>
  <c r="BB613" i="1" s="1"/>
  <c r="BA613" i="1"/>
  <c r="L614" i="1"/>
  <c r="N614" i="1" s="1"/>
  <c r="AO614" i="1"/>
  <c r="E614" i="1" s="1"/>
  <c r="AQ614" i="1"/>
  <c r="AR614" i="1"/>
  <c r="AS614" i="1"/>
  <c r="AX614" i="1"/>
  <c r="AY614" i="1" s="1"/>
  <c r="BB614" i="1" s="1"/>
  <c r="BA614" i="1"/>
  <c r="E615" i="1"/>
  <c r="L615" i="1"/>
  <c r="N615" i="1" s="1"/>
  <c r="AO615" i="1"/>
  <c r="AP615" i="1"/>
  <c r="H615" i="1" s="1"/>
  <c r="AQ615" i="1"/>
  <c r="AR615" i="1"/>
  <c r="AS615" i="1"/>
  <c r="AT615" i="1"/>
  <c r="J615" i="1" s="1"/>
  <c r="AU615" i="1" s="1"/>
  <c r="AX615" i="1"/>
  <c r="AY615" i="1" s="1"/>
  <c r="BB615" i="1" s="1"/>
  <c r="BA615" i="1"/>
  <c r="L616" i="1"/>
  <c r="N616" i="1" s="1"/>
  <c r="AO616" i="1"/>
  <c r="AP616" i="1" s="1"/>
  <c r="AQ616" i="1"/>
  <c r="AR616" i="1"/>
  <c r="AS616" i="1"/>
  <c r="AX616" i="1"/>
  <c r="AY616" i="1" s="1"/>
  <c r="BA616" i="1"/>
  <c r="BB616" i="1" s="1"/>
  <c r="E628" i="1"/>
  <c r="L628" i="1"/>
  <c r="N628" i="1" s="1"/>
  <c r="AO628" i="1"/>
  <c r="AP628" i="1"/>
  <c r="H628" i="1" s="1"/>
  <c r="AQ628" i="1"/>
  <c r="AR628" i="1"/>
  <c r="AS628" i="1"/>
  <c r="AT628" i="1"/>
  <c r="J628" i="1" s="1"/>
  <c r="AU628" i="1" s="1"/>
  <c r="AX628" i="1"/>
  <c r="AY628" i="1" s="1"/>
  <c r="BB628" i="1" s="1"/>
  <c r="BA628" i="1"/>
  <c r="L629" i="1"/>
  <c r="N629" i="1" s="1"/>
  <c r="AO629" i="1"/>
  <c r="E629" i="1" s="1"/>
  <c r="AQ629" i="1"/>
  <c r="AR629" i="1"/>
  <c r="AS629" i="1"/>
  <c r="AX629" i="1"/>
  <c r="AY629" i="1" s="1"/>
  <c r="BB629" i="1" s="1"/>
  <c r="BA629" i="1"/>
  <c r="L630" i="1"/>
  <c r="N630" i="1" s="1"/>
  <c r="AO630" i="1"/>
  <c r="AP630" i="1" s="1"/>
  <c r="AQ630" i="1"/>
  <c r="AR630" i="1"/>
  <c r="AS630" i="1"/>
  <c r="AX630" i="1"/>
  <c r="AY630" i="1" s="1"/>
  <c r="BB630" i="1" s="1"/>
  <c r="BA630" i="1"/>
  <c r="E631" i="1"/>
  <c r="BG631" i="1" s="1"/>
  <c r="L631" i="1"/>
  <c r="N631" i="1" s="1"/>
  <c r="AO631" i="1"/>
  <c r="AP631" i="1" s="1"/>
  <c r="AQ631" i="1"/>
  <c r="AR631" i="1"/>
  <c r="AS631" i="1"/>
  <c r="AX631" i="1"/>
  <c r="AY631" i="1" s="1"/>
  <c r="BB631" i="1" s="1"/>
  <c r="BA631" i="1"/>
  <c r="L632" i="1"/>
  <c r="N632" i="1" s="1"/>
  <c r="AO632" i="1"/>
  <c r="AP632" i="1" s="1"/>
  <c r="AQ632" i="1"/>
  <c r="AR632" i="1"/>
  <c r="AS632" i="1"/>
  <c r="AT632" i="1" s="1"/>
  <c r="J632" i="1" s="1"/>
  <c r="AU632" i="1" s="1"/>
  <c r="AX632" i="1"/>
  <c r="AY632" i="1" s="1"/>
  <c r="BB632" i="1" s="1"/>
  <c r="BA632" i="1"/>
  <c r="E633" i="1"/>
  <c r="BG633" i="1" s="1"/>
  <c r="L633" i="1"/>
  <c r="N633" i="1" s="1"/>
  <c r="AO633" i="1"/>
  <c r="AP633" i="1" s="1"/>
  <c r="AQ633" i="1"/>
  <c r="AR633" i="1"/>
  <c r="AS633" i="1"/>
  <c r="AT633" i="1" s="1"/>
  <c r="J633" i="1" s="1"/>
  <c r="AU633" i="1" s="1"/>
  <c r="AX633" i="1"/>
  <c r="AY633" i="1" s="1"/>
  <c r="BB633" i="1" s="1"/>
  <c r="BA633" i="1"/>
  <c r="L645" i="1"/>
  <c r="N645" i="1" s="1"/>
  <c r="AO645" i="1"/>
  <c r="AP645" i="1" s="1"/>
  <c r="AQ645" i="1"/>
  <c r="AR645" i="1"/>
  <c r="AS645" i="1"/>
  <c r="AX645" i="1"/>
  <c r="AY645" i="1" s="1"/>
  <c r="BB645" i="1" s="1"/>
  <c r="BA645" i="1"/>
  <c r="E646" i="1"/>
  <c r="BG646" i="1" s="1"/>
  <c r="L646" i="1"/>
  <c r="N646" i="1" s="1"/>
  <c r="AO646" i="1"/>
  <c r="AP646" i="1" s="1"/>
  <c r="AQ646" i="1"/>
  <c r="AR646" i="1"/>
  <c r="AS646" i="1"/>
  <c r="AX646" i="1"/>
  <c r="AY646" i="1" s="1"/>
  <c r="BB646" i="1" s="1"/>
  <c r="BA646" i="1"/>
  <c r="L647" i="1"/>
  <c r="N647" i="1" s="1"/>
  <c r="AO647" i="1"/>
  <c r="AP647" i="1" s="1"/>
  <c r="AQ647" i="1"/>
  <c r="AR647" i="1"/>
  <c r="AS647" i="1"/>
  <c r="AT647" i="1" s="1"/>
  <c r="J647" i="1" s="1"/>
  <c r="AU647" i="1" s="1"/>
  <c r="AX647" i="1"/>
  <c r="AY647" i="1" s="1"/>
  <c r="BB647" i="1" s="1"/>
  <c r="BA647" i="1"/>
  <c r="E648" i="1"/>
  <c r="BG648" i="1" s="1"/>
  <c r="L648" i="1"/>
  <c r="N648" i="1" s="1"/>
  <c r="AO648" i="1"/>
  <c r="AP648" i="1" s="1"/>
  <c r="AQ648" i="1"/>
  <c r="AR648" i="1"/>
  <c r="AS648" i="1"/>
  <c r="AT648" i="1" s="1"/>
  <c r="J648" i="1" s="1"/>
  <c r="AU648" i="1" s="1"/>
  <c r="AX648" i="1"/>
  <c r="AY648" i="1" s="1"/>
  <c r="BB648" i="1" s="1"/>
  <c r="BA648" i="1"/>
  <c r="L649" i="1"/>
  <c r="N649" i="1" s="1"/>
  <c r="AO649" i="1"/>
  <c r="AP649" i="1" s="1"/>
  <c r="AQ649" i="1"/>
  <c r="AR649" i="1"/>
  <c r="AS649" i="1"/>
  <c r="AX649" i="1"/>
  <c r="AY649" i="1" s="1"/>
  <c r="BB649" i="1" s="1"/>
  <c r="BA649" i="1"/>
  <c r="E659" i="1"/>
  <c r="BG659" i="1" s="1"/>
  <c r="L659" i="1"/>
  <c r="N659" i="1" s="1"/>
  <c r="AO659" i="1"/>
  <c r="AP659" i="1" s="1"/>
  <c r="AQ659" i="1"/>
  <c r="AR659" i="1"/>
  <c r="AS659" i="1"/>
  <c r="AX659" i="1"/>
  <c r="AY659" i="1" s="1"/>
  <c r="BB659" i="1" s="1"/>
  <c r="BA659" i="1"/>
  <c r="L660" i="1"/>
  <c r="N660" i="1" s="1"/>
  <c r="AO660" i="1"/>
  <c r="AP660" i="1" s="1"/>
  <c r="AQ660" i="1"/>
  <c r="AR660" i="1"/>
  <c r="AS660" i="1"/>
  <c r="AT660" i="1" s="1"/>
  <c r="J660" i="1" s="1"/>
  <c r="AU660" i="1" s="1"/>
  <c r="AX660" i="1"/>
  <c r="AY660" i="1" s="1"/>
  <c r="BB660" i="1" s="1"/>
  <c r="BA660" i="1"/>
  <c r="E661" i="1"/>
  <c r="BG661" i="1" s="1"/>
  <c r="L661" i="1"/>
  <c r="N661" i="1" s="1"/>
  <c r="AO661" i="1"/>
  <c r="AP661" i="1" s="1"/>
  <c r="AQ661" i="1"/>
  <c r="AR661" i="1"/>
  <c r="AS661" i="1"/>
  <c r="AT661" i="1" s="1"/>
  <c r="J661" i="1" s="1"/>
  <c r="AU661" i="1" s="1"/>
  <c r="AX661" i="1"/>
  <c r="AY661" i="1" s="1"/>
  <c r="BB661" i="1" s="1"/>
  <c r="BA661" i="1"/>
  <c r="L662" i="1"/>
  <c r="N662" i="1" s="1"/>
  <c r="AO662" i="1"/>
  <c r="AP662" i="1" s="1"/>
  <c r="AQ662" i="1"/>
  <c r="AR662" i="1"/>
  <c r="AS662" i="1"/>
  <c r="AX662" i="1"/>
  <c r="AY662" i="1" s="1"/>
  <c r="BB662" i="1" s="1"/>
  <c r="BA662" i="1"/>
  <c r="E663" i="1"/>
  <c r="BG663" i="1" s="1"/>
  <c r="L663" i="1"/>
  <c r="N663" i="1" s="1"/>
  <c r="AO663" i="1"/>
  <c r="AP663" i="1" s="1"/>
  <c r="AQ663" i="1"/>
  <c r="AR663" i="1"/>
  <c r="AS663" i="1"/>
  <c r="AX663" i="1"/>
  <c r="AY663" i="1" s="1"/>
  <c r="BB663" i="1" s="1"/>
  <c r="BA663" i="1"/>
  <c r="L675" i="1"/>
  <c r="N675" i="1" s="1"/>
  <c r="AO675" i="1"/>
  <c r="AP675" i="1" s="1"/>
  <c r="AQ675" i="1"/>
  <c r="AR675" i="1"/>
  <c r="AS675" i="1"/>
  <c r="AT675" i="1" s="1"/>
  <c r="J675" i="1" s="1"/>
  <c r="AU675" i="1" s="1"/>
  <c r="AX675" i="1"/>
  <c r="AY675" i="1" s="1"/>
  <c r="BB675" i="1" s="1"/>
  <c r="BA675" i="1"/>
  <c r="E676" i="1"/>
  <c r="BG676" i="1" s="1"/>
  <c r="L676" i="1"/>
  <c r="N676" i="1" s="1"/>
  <c r="AO676" i="1"/>
  <c r="AP676" i="1" s="1"/>
  <c r="AQ676" i="1"/>
  <c r="AR676" i="1"/>
  <c r="AS676" i="1"/>
  <c r="AT676" i="1" s="1"/>
  <c r="J676" i="1" s="1"/>
  <c r="AU676" i="1" s="1"/>
  <c r="AX676" i="1"/>
  <c r="AY676" i="1" s="1"/>
  <c r="BB676" i="1" s="1"/>
  <c r="BA676" i="1"/>
  <c r="L677" i="1"/>
  <c r="N677" i="1" s="1"/>
  <c r="AO677" i="1"/>
  <c r="E677" i="1" s="1"/>
  <c r="AQ677" i="1"/>
  <c r="AR677" i="1"/>
  <c r="AS677" i="1"/>
  <c r="AX677" i="1"/>
  <c r="AY677" i="1"/>
  <c r="BB677" i="1" s="1"/>
  <c r="BA677" i="1"/>
  <c r="L678" i="1"/>
  <c r="N678" i="1" s="1"/>
  <c r="AO678" i="1"/>
  <c r="E678" i="1" s="1"/>
  <c r="AQ678" i="1"/>
  <c r="AR678" i="1"/>
  <c r="AS678" i="1"/>
  <c r="AX678" i="1"/>
  <c r="AY678" i="1"/>
  <c r="BB678" i="1" s="1"/>
  <c r="BA678" i="1"/>
  <c r="L679" i="1"/>
  <c r="N679" i="1" s="1"/>
  <c r="AO679" i="1"/>
  <c r="E679" i="1" s="1"/>
  <c r="AQ679" i="1"/>
  <c r="AR679" i="1"/>
  <c r="AS679" i="1"/>
  <c r="AX679" i="1"/>
  <c r="AY679" i="1"/>
  <c r="BB679" i="1" s="1"/>
  <c r="BA679" i="1"/>
  <c r="L680" i="1"/>
  <c r="N680" i="1" s="1"/>
  <c r="AO680" i="1"/>
  <c r="E680" i="1" s="1"/>
  <c r="AQ680" i="1"/>
  <c r="AR680" i="1"/>
  <c r="AS680" i="1"/>
  <c r="AX680" i="1"/>
  <c r="AY680" i="1"/>
  <c r="BB680" i="1" s="1"/>
  <c r="BA680" i="1"/>
  <c r="L692" i="1"/>
  <c r="N692" i="1" s="1"/>
  <c r="AO692" i="1"/>
  <c r="E692" i="1" s="1"/>
  <c r="AQ692" i="1"/>
  <c r="AR692" i="1"/>
  <c r="AS692" i="1"/>
  <c r="AX692" i="1"/>
  <c r="AY692" i="1"/>
  <c r="BB692" i="1" s="1"/>
  <c r="BA692" i="1"/>
  <c r="BG692" i="1"/>
  <c r="L693" i="1"/>
  <c r="N693" i="1" s="1"/>
  <c r="BG693" i="1" s="1"/>
  <c r="AO693" i="1"/>
  <c r="E693" i="1" s="1"/>
  <c r="AQ693" i="1"/>
  <c r="AR693" i="1"/>
  <c r="AS693" i="1"/>
  <c r="AX693" i="1"/>
  <c r="AY693" i="1"/>
  <c r="BB693" i="1" s="1"/>
  <c r="BA693" i="1"/>
  <c r="L694" i="1"/>
  <c r="N694" i="1" s="1"/>
  <c r="AO694" i="1"/>
  <c r="E694" i="1" s="1"/>
  <c r="AQ694" i="1"/>
  <c r="AR694" i="1"/>
  <c r="AS694" i="1"/>
  <c r="AX694" i="1"/>
  <c r="AY694" i="1"/>
  <c r="BB694" i="1" s="1"/>
  <c r="BA694" i="1"/>
  <c r="BG694" i="1"/>
  <c r="L695" i="1"/>
  <c r="N695" i="1" s="1"/>
  <c r="AO695" i="1"/>
  <c r="AP695" i="1" s="1"/>
  <c r="AQ695" i="1"/>
  <c r="AR695" i="1"/>
  <c r="AS695" i="1"/>
  <c r="AT695" i="1" s="1"/>
  <c r="J695" i="1" s="1"/>
  <c r="AU695" i="1" s="1"/>
  <c r="AX695" i="1"/>
  <c r="AY695" i="1"/>
  <c r="BB695" i="1" s="1"/>
  <c r="BA695" i="1"/>
  <c r="L696" i="1"/>
  <c r="N696" i="1" s="1"/>
  <c r="AO696" i="1"/>
  <c r="AP696" i="1" s="1"/>
  <c r="AQ696" i="1"/>
  <c r="AR696" i="1"/>
  <c r="AS696" i="1"/>
  <c r="AT696" i="1" s="1"/>
  <c r="J696" i="1" s="1"/>
  <c r="AU696" i="1" s="1"/>
  <c r="AX696" i="1"/>
  <c r="AY696" i="1"/>
  <c r="BB696" i="1" s="1"/>
  <c r="BA696" i="1"/>
  <c r="L708" i="1"/>
  <c r="N708" i="1" s="1"/>
  <c r="AO708" i="1"/>
  <c r="AP708" i="1" s="1"/>
  <c r="AQ708" i="1"/>
  <c r="AR708" i="1"/>
  <c r="AS708" i="1"/>
  <c r="AT708" i="1" s="1"/>
  <c r="J708" i="1" s="1"/>
  <c r="AU708" i="1" s="1"/>
  <c r="AX708" i="1"/>
  <c r="AY708" i="1"/>
  <c r="BB708" i="1" s="1"/>
  <c r="BA708" i="1"/>
  <c r="L709" i="1"/>
  <c r="N709" i="1" s="1"/>
  <c r="AO709" i="1"/>
  <c r="AP709" i="1" s="1"/>
  <c r="H709" i="1" s="1"/>
  <c r="AQ709" i="1"/>
  <c r="AR709" i="1"/>
  <c r="AS709" i="1"/>
  <c r="AT709" i="1" s="1"/>
  <c r="J709" i="1" s="1"/>
  <c r="AU709" i="1" s="1"/>
  <c r="AX709" i="1"/>
  <c r="AY709" i="1" s="1"/>
  <c r="BB709" i="1" s="1"/>
  <c r="BA709" i="1"/>
  <c r="H710" i="1"/>
  <c r="L710" i="1"/>
  <c r="N710" i="1"/>
  <c r="AO710" i="1"/>
  <c r="E710" i="1" s="1"/>
  <c r="AP710" i="1"/>
  <c r="AQ710" i="1"/>
  <c r="AR710" i="1"/>
  <c r="AT710" i="1" s="1"/>
  <c r="J710" i="1" s="1"/>
  <c r="AU710" i="1" s="1"/>
  <c r="AS710" i="1"/>
  <c r="AX710" i="1"/>
  <c r="AY710" i="1" s="1"/>
  <c r="BB710" i="1" s="1"/>
  <c r="BA710" i="1"/>
  <c r="H711" i="1"/>
  <c r="L711" i="1"/>
  <c r="N711" i="1"/>
  <c r="AO711" i="1"/>
  <c r="E711" i="1" s="1"/>
  <c r="AP711" i="1"/>
  <c r="AQ711" i="1"/>
  <c r="AR711" i="1"/>
  <c r="AT711" i="1" s="1"/>
  <c r="J711" i="1" s="1"/>
  <c r="AU711" i="1" s="1"/>
  <c r="AS711" i="1"/>
  <c r="AX711" i="1"/>
  <c r="AY711" i="1" s="1"/>
  <c r="BB711" i="1" s="1"/>
  <c r="BA711" i="1"/>
  <c r="H712" i="1"/>
  <c r="L712" i="1"/>
  <c r="N712" i="1"/>
  <c r="AO712" i="1"/>
  <c r="E712" i="1" s="1"/>
  <c r="AP712" i="1"/>
  <c r="AQ712" i="1"/>
  <c r="AR712" i="1"/>
  <c r="AT712" i="1" s="1"/>
  <c r="J712" i="1" s="1"/>
  <c r="AU712" i="1" s="1"/>
  <c r="AS712" i="1"/>
  <c r="AX712" i="1"/>
  <c r="AY712" i="1" s="1"/>
  <c r="BB712" i="1" s="1"/>
  <c r="BA712" i="1"/>
  <c r="H724" i="1"/>
  <c r="L724" i="1"/>
  <c r="N724" i="1"/>
  <c r="AO724" i="1"/>
  <c r="E724" i="1" s="1"/>
  <c r="AP724" i="1"/>
  <c r="AQ724" i="1"/>
  <c r="AR724" i="1"/>
  <c r="AT724" i="1" s="1"/>
  <c r="J724" i="1" s="1"/>
  <c r="AU724" i="1" s="1"/>
  <c r="AS724" i="1"/>
  <c r="AX724" i="1"/>
  <c r="AY724" i="1" s="1"/>
  <c r="BB724" i="1" s="1"/>
  <c r="BA724" i="1"/>
  <c r="H725" i="1"/>
  <c r="L725" i="1"/>
  <c r="N725" i="1"/>
  <c r="AO725" i="1"/>
  <c r="E725" i="1" s="1"/>
  <c r="AP725" i="1"/>
  <c r="AQ725" i="1"/>
  <c r="AR725" i="1"/>
  <c r="AT725" i="1" s="1"/>
  <c r="J725" i="1" s="1"/>
  <c r="AU725" i="1" s="1"/>
  <c r="AS725" i="1"/>
  <c r="AX725" i="1"/>
  <c r="AY725" i="1" s="1"/>
  <c r="BB725" i="1" s="1"/>
  <c r="BA725" i="1"/>
  <c r="H726" i="1"/>
  <c r="L726" i="1"/>
  <c r="N726" i="1"/>
  <c r="AO726" i="1"/>
  <c r="E726" i="1" s="1"/>
  <c r="AP726" i="1"/>
  <c r="AQ726" i="1"/>
  <c r="AR726" i="1"/>
  <c r="AT726" i="1" s="1"/>
  <c r="J726" i="1" s="1"/>
  <c r="AU726" i="1" s="1"/>
  <c r="AS726" i="1"/>
  <c r="AX726" i="1"/>
  <c r="AY726" i="1" s="1"/>
  <c r="BB726" i="1" s="1"/>
  <c r="BA726" i="1"/>
  <c r="H727" i="1"/>
  <c r="L727" i="1"/>
  <c r="N727" i="1"/>
  <c r="AO727" i="1"/>
  <c r="E727" i="1" s="1"/>
  <c r="AP727" i="1"/>
  <c r="AQ727" i="1"/>
  <c r="AR727" i="1"/>
  <c r="AT727" i="1" s="1"/>
  <c r="J727" i="1" s="1"/>
  <c r="AU727" i="1" s="1"/>
  <c r="AS727" i="1"/>
  <c r="AX727" i="1"/>
  <c r="AY727" i="1" s="1"/>
  <c r="BB727" i="1" s="1"/>
  <c r="BA727" i="1"/>
  <c r="H728" i="1"/>
  <c r="L728" i="1"/>
  <c r="N728" i="1"/>
  <c r="AO728" i="1"/>
  <c r="E728" i="1" s="1"/>
  <c r="AP728" i="1"/>
  <c r="AQ728" i="1"/>
  <c r="AR728" i="1"/>
  <c r="AT728" i="1" s="1"/>
  <c r="J728" i="1" s="1"/>
  <c r="AU728" i="1" s="1"/>
  <c r="AS728" i="1"/>
  <c r="AX728" i="1"/>
  <c r="AY728" i="1" s="1"/>
  <c r="BB728" i="1" s="1"/>
  <c r="BA728" i="1"/>
  <c r="H740" i="1"/>
  <c r="L740" i="1"/>
  <c r="N740" i="1"/>
  <c r="AO740" i="1"/>
  <c r="E740" i="1" s="1"/>
  <c r="AP740" i="1"/>
  <c r="AQ740" i="1"/>
  <c r="AR740" i="1"/>
  <c r="AT740" i="1" s="1"/>
  <c r="J740" i="1" s="1"/>
  <c r="AU740" i="1" s="1"/>
  <c r="AS740" i="1"/>
  <c r="AX740" i="1"/>
  <c r="AY740" i="1" s="1"/>
  <c r="BB740" i="1" s="1"/>
  <c r="BA740" i="1"/>
  <c r="H741" i="1"/>
  <c r="L741" i="1"/>
  <c r="N741" i="1"/>
  <c r="AO741" i="1"/>
  <c r="E741" i="1" s="1"/>
  <c r="AP741" i="1"/>
  <c r="AQ741" i="1"/>
  <c r="AR741" i="1"/>
  <c r="AT741" i="1" s="1"/>
  <c r="J741" i="1" s="1"/>
  <c r="AU741" i="1" s="1"/>
  <c r="AS741" i="1"/>
  <c r="AX741" i="1"/>
  <c r="AY741" i="1" s="1"/>
  <c r="BB741" i="1" s="1"/>
  <c r="BA741" i="1"/>
  <c r="H742" i="1"/>
  <c r="L742" i="1"/>
  <c r="N742" i="1"/>
  <c r="AO742" i="1"/>
  <c r="E742" i="1" s="1"/>
  <c r="AP742" i="1"/>
  <c r="AQ742" i="1"/>
  <c r="AR742" i="1"/>
  <c r="AT742" i="1" s="1"/>
  <c r="J742" i="1" s="1"/>
  <c r="AU742" i="1" s="1"/>
  <c r="AS742" i="1"/>
  <c r="AX742" i="1"/>
  <c r="AY742" i="1" s="1"/>
  <c r="BB742" i="1" s="1"/>
  <c r="BA742" i="1"/>
  <c r="H743" i="1"/>
  <c r="L743" i="1"/>
  <c r="N743" i="1"/>
  <c r="AO743" i="1"/>
  <c r="E743" i="1" s="1"/>
  <c r="AP743" i="1"/>
  <c r="AQ743" i="1"/>
  <c r="AR743" i="1"/>
  <c r="AT743" i="1" s="1"/>
  <c r="J743" i="1" s="1"/>
  <c r="AU743" i="1" s="1"/>
  <c r="AS743" i="1"/>
  <c r="AX743" i="1"/>
  <c r="AY743" i="1" s="1"/>
  <c r="BB743" i="1" s="1"/>
  <c r="BA743" i="1"/>
  <c r="H744" i="1"/>
  <c r="L744" i="1"/>
  <c r="N744" i="1"/>
  <c r="AO744" i="1"/>
  <c r="E744" i="1" s="1"/>
  <c r="AP744" i="1"/>
  <c r="AQ744" i="1"/>
  <c r="AR744" i="1"/>
  <c r="AT744" i="1" s="1"/>
  <c r="J744" i="1" s="1"/>
  <c r="AU744" i="1" s="1"/>
  <c r="AS744" i="1"/>
  <c r="AX744" i="1"/>
  <c r="AY744" i="1" s="1"/>
  <c r="BB744" i="1" s="1"/>
  <c r="BA744" i="1"/>
  <c r="H756" i="1"/>
  <c r="L756" i="1"/>
  <c r="N756" i="1"/>
  <c r="AO756" i="1"/>
  <c r="E756" i="1" s="1"/>
  <c r="AP756" i="1"/>
  <c r="AQ756" i="1"/>
  <c r="AR756" i="1"/>
  <c r="AT756" i="1" s="1"/>
  <c r="J756" i="1" s="1"/>
  <c r="AU756" i="1" s="1"/>
  <c r="AS756" i="1"/>
  <c r="AX756" i="1"/>
  <c r="AY756" i="1" s="1"/>
  <c r="BB756" i="1" s="1"/>
  <c r="BA756" i="1"/>
  <c r="H757" i="1"/>
  <c r="L757" i="1"/>
  <c r="N757" i="1"/>
  <c r="AO757" i="1"/>
  <c r="E757" i="1" s="1"/>
  <c r="AP757" i="1"/>
  <c r="AQ757" i="1"/>
  <c r="AR757" i="1"/>
  <c r="AT757" i="1" s="1"/>
  <c r="J757" i="1" s="1"/>
  <c r="AU757" i="1" s="1"/>
  <c r="AS757" i="1"/>
  <c r="AX757" i="1"/>
  <c r="AY757" i="1" s="1"/>
  <c r="BB757" i="1" s="1"/>
  <c r="BA757" i="1"/>
  <c r="H758" i="1"/>
  <c r="L758" i="1"/>
  <c r="N758" i="1"/>
  <c r="AO758" i="1"/>
  <c r="E758" i="1" s="1"/>
  <c r="AP758" i="1"/>
  <c r="AQ758" i="1"/>
  <c r="AR758" i="1"/>
  <c r="AT758" i="1" s="1"/>
  <c r="J758" i="1" s="1"/>
  <c r="AU758" i="1" s="1"/>
  <c r="AS758" i="1"/>
  <c r="AX758" i="1"/>
  <c r="AY758" i="1" s="1"/>
  <c r="BB758" i="1" s="1"/>
  <c r="BA758" i="1"/>
  <c r="H759" i="1"/>
  <c r="L759" i="1"/>
  <c r="N759" i="1"/>
  <c r="AO759" i="1"/>
  <c r="E759" i="1" s="1"/>
  <c r="AP759" i="1"/>
  <c r="AQ759" i="1"/>
  <c r="AR759" i="1"/>
  <c r="AT759" i="1" s="1"/>
  <c r="J759" i="1" s="1"/>
  <c r="AU759" i="1" s="1"/>
  <c r="AS759" i="1"/>
  <c r="AX759" i="1"/>
  <c r="AY759" i="1" s="1"/>
  <c r="BB759" i="1" s="1"/>
  <c r="BA759" i="1"/>
  <c r="H760" i="1"/>
  <c r="L760" i="1"/>
  <c r="N760" i="1"/>
  <c r="AO760" i="1"/>
  <c r="E760" i="1" s="1"/>
  <c r="AP760" i="1"/>
  <c r="AQ760" i="1"/>
  <c r="AR760" i="1"/>
  <c r="AT760" i="1" s="1"/>
  <c r="J760" i="1" s="1"/>
  <c r="AU760" i="1" s="1"/>
  <c r="AS760" i="1"/>
  <c r="AX760" i="1"/>
  <c r="AY760" i="1" s="1"/>
  <c r="BB760" i="1" s="1"/>
  <c r="BA760" i="1"/>
  <c r="H772" i="1"/>
  <c r="L772" i="1"/>
  <c r="N772" i="1"/>
  <c r="AO772" i="1"/>
  <c r="E772" i="1" s="1"/>
  <c r="AP772" i="1"/>
  <c r="AQ772" i="1"/>
  <c r="AR772" i="1"/>
  <c r="AT772" i="1" s="1"/>
  <c r="J772" i="1" s="1"/>
  <c r="AU772" i="1" s="1"/>
  <c r="AS772" i="1"/>
  <c r="AX772" i="1"/>
  <c r="AY772" i="1" s="1"/>
  <c r="BB772" i="1" s="1"/>
  <c r="BA772" i="1"/>
  <c r="H773" i="1"/>
  <c r="L773" i="1"/>
  <c r="N773" i="1"/>
  <c r="AO773" i="1"/>
  <c r="E773" i="1" s="1"/>
  <c r="AP773" i="1"/>
  <c r="AQ773" i="1"/>
  <c r="AR773" i="1"/>
  <c r="AT773" i="1" s="1"/>
  <c r="J773" i="1" s="1"/>
  <c r="AU773" i="1" s="1"/>
  <c r="AS773" i="1"/>
  <c r="AX773" i="1"/>
  <c r="AY773" i="1" s="1"/>
  <c r="BB773" i="1" s="1"/>
  <c r="BA773" i="1"/>
  <c r="H774" i="1"/>
  <c r="L774" i="1"/>
  <c r="N774" i="1"/>
  <c r="AO774" i="1"/>
  <c r="E774" i="1" s="1"/>
  <c r="AP774" i="1"/>
  <c r="AQ774" i="1"/>
  <c r="AR774" i="1"/>
  <c r="AT774" i="1" s="1"/>
  <c r="J774" i="1" s="1"/>
  <c r="AU774" i="1" s="1"/>
  <c r="AS774" i="1"/>
  <c r="AX774" i="1"/>
  <c r="AY774" i="1" s="1"/>
  <c r="BB774" i="1" s="1"/>
  <c r="BA774" i="1"/>
  <c r="H775" i="1"/>
  <c r="L775" i="1"/>
  <c r="N775" i="1"/>
  <c r="AO775" i="1"/>
  <c r="E775" i="1" s="1"/>
  <c r="AP775" i="1"/>
  <c r="AQ775" i="1"/>
  <c r="AR775" i="1"/>
  <c r="AT775" i="1" s="1"/>
  <c r="J775" i="1" s="1"/>
  <c r="AU775" i="1" s="1"/>
  <c r="AS775" i="1"/>
  <c r="AX775" i="1"/>
  <c r="AY775" i="1" s="1"/>
  <c r="BB775" i="1" s="1"/>
  <c r="BA775" i="1"/>
  <c r="H776" i="1"/>
  <c r="L776" i="1"/>
  <c r="N776" i="1"/>
  <c r="AO776" i="1"/>
  <c r="E776" i="1" s="1"/>
  <c r="AP776" i="1"/>
  <c r="AQ776" i="1"/>
  <c r="AR776" i="1"/>
  <c r="AT776" i="1" s="1"/>
  <c r="J776" i="1" s="1"/>
  <c r="AU776" i="1" s="1"/>
  <c r="AS776" i="1"/>
  <c r="AX776" i="1"/>
  <c r="AY776" i="1" s="1"/>
  <c r="BB776" i="1" s="1"/>
  <c r="BA776" i="1"/>
  <c r="H788" i="1"/>
  <c r="L788" i="1"/>
  <c r="N788" i="1"/>
  <c r="AO788" i="1"/>
  <c r="E788" i="1" s="1"/>
  <c r="AP788" i="1"/>
  <c r="AQ788" i="1"/>
  <c r="AR788" i="1"/>
  <c r="AT788" i="1" s="1"/>
  <c r="J788" i="1" s="1"/>
  <c r="AU788" i="1" s="1"/>
  <c r="AS788" i="1"/>
  <c r="AX788" i="1"/>
  <c r="AY788" i="1" s="1"/>
  <c r="BB788" i="1" s="1"/>
  <c r="BA788" i="1"/>
  <c r="H789" i="1"/>
  <c r="L789" i="1"/>
  <c r="N789" i="1"/>
  <c r="AO789" i="1"/>
  <c r="E789" i="1" s="1"/>
  <c r="AP789" i="1"/>
  <c r="AQ789" i="1"/>
  <c r="AR789" i="1"/>
  <c r="AT789" i="1" s="1"/>
  <c r="J789" i="1" s="1"/>
  <c r="AU789" i="1" s="1"/>
  <c r="AS789" i="1"/>
  <c r="AX789" i="1"/>
  <c r="AY789" i="1" s="1"/>
  <c r="BB789" i="1" s="1"/>
  <c r="BA789" i="1"/>
  <c r="H790" i="1"/>
  <c r="L790" i="1"/>
  <c r="N790" i="1"/>
  <c r="AO790" i="1"/>
  <c r="E790" i="1" s="1"/>
  <c r="AP790" i="1"/>
  <c r="AQ790" i="1"/>
  <c r="AR790" i="1"/>
  <c r="AT790" i="1" s="1"/>
  <c r="J790" i="1" s="1"/>
  <c r="AU790" i="1" s="1"/>
  <c r="AS790" i="1"/>
  <c r="AX790" i="1"/>
  <c r="AY790" i="1" s="1"/>
  <c r="BB790" i="1" s="1"/>
  <c r="BA790" i="1"/>
  <c r="H791" i="1"/>
  <c r="L791" i="1"/>
  <c r="N791" i="1"/>
  <c r="AO791" i="1"/>
  <c r="E791" i="1" s="1"/>
  <c r="AP791" i="1"/>
  <c r="AQ791" i="1"/>
  <c r="AR791" i="1"/>
  <c r="AT791" i="1" s="1"/>
  <c r="J791" i="1" s="1"/>
  <c r="AU791" i="1" s="1"/>
  <c r="AS791" i="1"/>
  <c r="AX791" i="1"/>
  <c r="AY791" i="1" s="1"/>
  <c r="BB791" i="1" s="1"/>
  <c r="BA791" i="1"/>
  <c r="H792" i="1"/>
  <c r="L792" i="1"/>
  <c r="N792" i="1"/>
  <c r="AO792" i="1"/>
  <c r="E792" i="1" s="1"/>
  <c r="AP792" i="1"/>
  <c r="AQ792" i="1"/>
  <c r="AR792" i="1"/>
  <c r="AT792" i="1" s="1"/>
  <c r="J792" i="1" s="1"/>
  <c r="AU792" i="1" s="1"/>
  <c r="AS792" i="1"/>
  <c r="AX792" i="1"/>
  <c r="AY792" i="1" s="1"/>
  <c r="BB792" i="1" s="1"/>
  <c r="BA792" i="1"/>
  <c r="H804" i="1"/>
  <c r="L804" i="1"/>
  <c r="N804" i="1"/>
  <c r="AO804" i="1"/>
  <c r="E804" i="1" s="1"/>
  <c r="AP804" i="1"/>
  <c r="AQ804" i="1"/>
  <c r="AR804" i="1"/>
  <c r="AT804" i="1" s="1"/>
  <c r="J804" i="1" s="1"/>
  <c r="AU804" i="1" s="1"/>
  <c r="AS804" i="1"/>
  <c r="AX804" i="1"/>
  <c r="AY804" i="1" s="1"/>
  <c r="BB804" i="1" s="1"/>
  <c r="BA804" i="1"/>
  <c r="H805" i="1"/>
  <c r="L805" i="1"/>
  <c r="N805" i="1"/>
  <c r="AO805" i="1"/>
  <c r="E805" i="1" s="1"/>
  <c r="AP805" i="1"/>
  <c r="AQ805" i="1"/>
  <c r="AR805" i="1"/>
  <c r="AT805" i="1" s="1"/>
  <c r="J805" i="1" s="1"/>
  <c r="AU805" i="1" s="1"/>
  <c r="AS805" i="1"/>
  <c r="AX805" i="1"/>
  <c r="AY805" i="1" s="1"/>
  <c r="BB805" i="1" s="1"/>
  <c r="BA805" i="1"/>
  <c r="H806" i="1"/>
  <c r="L806" i="1"/>
  <c r="N806" i="1"/>
  <c r="AO806" i="1"/>
  <c r="E806" i="1" s="1"/>
  <c r="AP806" i="1"/>
  <c r="AQ806" i="1"/>
  <c r="AR806" i="1"/>
  <c r="AT806" i="1" s="1"/>
  <c r="J806" i="1" s="1"/>
  <c r="AU806" i="1" s="1"/>
  <c r="AS806" i="1"/>
  <c r="AX806" i="1"/>
  <c r="AY806" i="1" s="1"/>
  <c r="BB806" i="1" s="1"/>
  <c r="BA806" i="1"/>
  <c r="H807" i="1"/>
  <c r="L807" i="1"/>
  <c r="N807" i="1"/>
  <c r="AO807" i="1"/>
  <c r="E807" i="1" s="1"/>
  <c r="AP807" i="1"/>
  <c r="AQ807" i="1"/>
  <c r="AR807" i="1"/>
  <c r="AT807" i="1" s="1"/>
  <c r="J807" i="1" s="1"/>
  <c r="AU807" i="1" s="1"/>
  <c r="AS807" i="1"/>
  <c r="AX807" i="1"/>
  <c r="AY807" i="1" s="1"/>
  <c r="BB807" i="1" s="1"/>
  <c r="BA807" i="1"/>
  <c r="H808" i="1"/>
  <c r="L808" i="1"/>
  <c r="N808" i="1"/>
  <c r="AO808" i="1"/>
  <c r="E808" i="1" s="1"/>
  <c r="AP808" i="1"/>
  <c r="AQ808" i="1"/>
  <c r="AR808" i="1"/>
  <c r="AT808" i="1" s="1"/>
  <c r="J808" i="1" s="1"/>
  <c r="AU808" i="1" s="1"/>
  <c r="AS808" i="1"/>
  <c r="AX808" i="1"/>
  <c r="AY808" i="1" s="1"/>
  <c r="BB808" i="1" s="1"/>
  <c r="BA808" i="1"/>
  <c r="H809" i="1"/>
  <c r="L809" i="1"/>
  <c r="N809" i="1"/>
  <c r="AO809" i="1"/>
  <c r="E809" i="1" s="1"/>
  <c r="AP809" i="1"/>
  <c r="AQ809" i="1"/>
  <c r="AR809" i="1"/>
  <c r="AT809" i="1" s="1"/>
  <c r="J809" i="1" s="1"/>
  <c r="AU809" i="1" s="1"/>
  <c r="AS809" i="1"/>
  <c r="AX809" i="1"/>
  <c r="AY809" i="1" s="1"/>
  <c r="BB809" i="1" s="1"/>
  <c r="BA809" i="1"/>
  <c r="L823" i="1"/>
  <c r="N823" i="1"/>
  <c r="AO823" i="1"/>
  <c r="E823" i="1" s="1"/>
  <c r="AQ823" i="1"/>
  <c r="AR823" i="1"/>
  <c r="AS823" i="1"/>
  <c r="AX823" i="1"/>
  <c r="AY823" i="1" s="1"/>
  <c r="BB823" i="1" s="1"/>
  <c r="BA823" i="1"/>
  <c r="L824" i="1"/>
  <c r="N824" i="1"/>
  <c r="AO824" i="1"/>
  <c r="E824" i="1" s="1"/>
  <c r="AQ824" i="1"/>
  <c r="AR824" i="1"/>
  <c r="AS824" i="1"/>
  <c r="AX824" i="1"/>
  <c r="AY824" i="1" s="1"/>
  <c r="BB824" i="1" s="1"/>
  <c r="BA824" i="1"/>
  <c r="L825" i="1"/>
  <c r="N825" i="1"/>
  <c r="AO825" i="1"/>
  <c r="E825" i="1" s="1"/>
  <c r="AQ825" i="1"/>
  <c r="AR825" i="1"/>
  <c r="AS825" i="1"/>
  <c r="AX825" i="1"/>
  <c r="AY825" i="1" s="1"/>
  <c r="BB825" i="1" s="1"/>
  <c r="BA825" i="1"/>
  <c r="L826" i="1"/>
  <c r="N826" i="1"/>
  <c r="AO826" i="1"/>
  <c r="E826" i="1" s="1"/>
  <c r="AQ826" i="1"/>
  <c r="AR826" i="1"/>
  <c r="AS826" i="1"/>
  <c r="AX826" i="1"/>
  <c r="AY826" i="1" s="1"/>
  <c r="BB826" i="1" s="1"/>
  <c r="BA826" i="1"/>
  <c r="L827" i="1"/>
  <c r="N827" i="1"/>
  <c r="AO827" i="1"/>
  <c r="E827" i="1" s="1"/>
  <c r="AQ827" i="1"/>
  <c r="AR827" i="1"/>
  <c r="AS827" i="1"/>
  <c r="AX827" i="1"/>
  <c r="AY827" i="1" s="1"/>
  <c r="BB827" i="1" s="1"/>
  <c r="BA827" i="1"/>
  <c r="L839" i="1"/>
  <c r="N839" i="1"/>
  <c r="AO839" i="1"/>
  <c r="E839" i="1" s="1"/>
  <c r="AQ839" i="1"/>
  <c r="AR839" i="1"/>
  <c r="AS839" i="1"/>
  <c r="AX839" i="1"/>
  <c r="AY839" i="1" s="1"/>
  <c r="BB839" i="1" s="1"/>
  <c r="BA839" i="1"/>
  <c r="L840" i="1"/>
  <c r="N840" i="1"/>
  <c r="AO840" i="1"/>
  <c r="E840" i="1" s="1"/>
  <c r="AQ840" i="1"/>
  <c r="AR840" i="1"/>
  <c r="AS840" i="1"/>
  <c r="AX840" i="1"/>
  <c r="AY840" i="1" s="1"/>
  <c r="BB840" i="1" s="1"/>
  <c r="BA840" i="1"/>
  <c r="L841" i="1"/>
  <c r="N841" i="1"/>
  <c r="AO841" i="1"/>
  <c r="E841" i="1" s="1"/>
  <c r="AQ841" i="1"/>
  <c r="AR841" i="1"/>
  <c r="AS841" i="1"/>
  <c r="AX841" i="1"/>
  <c r="AY841" i="1" s="1"/>
  <c r="BB841" i="1" s="1"/>
  <c r="BA841" i="1"/>
  <c r="L842" i="1"/>
  <c r="N842" i="1"/>
  <c r="AO842" i="1"/>
  <c r="E842" i="1" s="1"/>
  <c r="AQ842" i="1"/>
  <c r="AR842" i="1"/>
  <c r="AS842" i="1"/>
  <c r="AX842" i="1"/>
  <c r="AY842" i="1" s="1"/>
  <c r="BB842" i="1" s="1"/>
  <c r="BA842" i="1"/>
  <c r="L843" i="1"/>
  <c r="N843" i="1"/>
  <c r="AO843" i="1"/>
  <c r="E843" i="1" s="1"/>
  <c r="AQ843" i="1"/>
  <c r="AR843" i="1"/>
  <c r="AS843" i="1"/>
  <c r="AX843" i="1"/>
  <c r="AY843" i="1" s="1"/>
  <c r="BB843" i="1" s="1"/>
  <c r="BA843" i="1"/>
  <c r="L855" i="1"/>
  <c r="N855" i="1"/>
  <c r="AO855" i="1"/>
  <c r="E855" i="1" s="1"/>
  <c r="AQ855" i="1"/>
  <c r="AR855" i="1"/>
  <c r="AS855" i="1"/>
  <c r="AX855" i="1"/>
  <c r="AY855" i="1" s="1"/>
  <c r="BB855" i="1" s="1"/>
  <c r="BA855" i="1"/>
  <c r="L856" i="1"/>
  <c r="N856" i="1"/>
  <c r="AO856" i="1"/>
  <c r="E856" i="1" s="1"/>
  <c r="AQ856" i="1"/>
  <c r="AR856" i="1"/>
  <c r="AS856" i="1"/>
  <c r="AX856" i="1"/>
  <c r="AY856" i="1" s="1"/>
  <c r="BB856" i="1" s="1"/>
  <c r="BA856" i="1"/>
  <c r="L857" i="1"/>
  <c r="N857" i="1"/>
  <c r="AO857" i="1"/>
  <c r="E857" i="1" s="1"/>
  <c r="AQ857" i="1"/>
  <c r="AR857" i="1"/>
  <c r="AS857" i="1"/>
  <c r="AX857" i="1"/>
  <c r="AY857" i="1" s="1"/>
  <c r="BB857" i="1" s="1"/>
  <c r="BA857" i="1"/>
  <c r="L858" i="1"/>
  <c r="N858" i="1"/>
  <c r="AO858" i="1"/>
  <c r="E858" i="1" s="1"/>
  <c r="AQ858" i="1"/>
  <c r="AR858" i="1"/>
  <c r="AS858" i="1"/>
  <c r="AX858" i="1"/>
  <c r="AY858" i="1" s="1"/>
  <c r="BB858" i="1" s="1"/>
  <c r="BA858" i="1"/>
  <c r="L859" i="1"/>
  <c r="N859" i="1"/>
  <c r="AO859" i="1"/>
  <c r="E859" i="1" s="1"/>
  <c r="AQ859" i="1"/>
  <c r="AR859" i="1"/>
  <c r="AS859" i="1"/>
  <c r="AX859" i="1"/>
  <c r="AY859" i="1" s="1"/>
  <c r="BB859" i="1" s="1"/>
  <c r="BA859" i="1"/>
  <c r="L871" i="1"/>
  <c r="N871" i="1"/>
  <c r="AO871" i="1"/>
  <c r="E871" i="1" s="1"/>
  <c r="AQ871" i="1"/>
  <c r="AR871" i="1"/>
  <c r="AS871" i="1"/>
  <c r="AX871" i="1"/>
  <c r="AY871" i="1" s="1"/>
  <c r="BB871" i="1" s="1"/>
  <c r="BA871" i="1"/>
  <c r="L872" i="1"/>
  <c r="N872" i="1"/>
  <c r="AO872" i="1"/>
  <c r="E872" i="1" s="1"/>
  <c r="AQ872" i="1"/>
  <c r="AR872" i="1"/>
  <c r="AS872" i="1"/>
  <c r="AX872" i="1"/>
  <c r="AY872" i="1" s="1"/>
  <c r="BB872" i="1" s="1"/>
  <c r="BA872" i="1"/>
  <c r="L873" i="1"/>
  <c r="N873" i="1"/>
  <c r="AO873" i="1"/>
  <c r="E873" i="1" s="1"/>
  <c r="AQ873" i="1"/>
  <c r="AR873" i="1"/>
  <c r="AS873" i="1"/>
  <c r="AX873" i="1"/>
  <c r="AY873" i="1" s="1"/>
  <c r="BB873" i="1" s="1"/>
  <c r="BA873" i="1"/>
  <c r="L874" i="1"/>
  <c r="N874" i="1"/>
  <c r="AO874" i="1"/>
  <c r="E874" i="1" s="1"/>
  <c r="AQ874" i="1"/>
  <c r="AR874" i="1"/>
  <c r="AS874" i="1"/>
  <c r="AX874" i="1"/>
  <c r="AY874" i="1" s="1"/>
  <c r="BB874" i="1" s="1"/>
  <c r="BA874" i="1"/>
  <c r="L875" i="1"/>
  <c r="N875" i="1"/>
  <c r="AO875" i="1"/>
  <c r="E875" i="1" s="1"/>
  <c r="AQ875" i="1"/>
  <c r="AR875" i="1"/>
  <c r="AS875" i="1"/>
  <c r="AX875" i="1"/>
  <c r="AY875" i="1" s="1"/>
  <c r="BB875" i="1" s="1"/>
  <c r="BA875" i="1"/>
  <c r="L887" i="1"/>
  <c r="N887" i="1"/>
  <c r="AO887" i="1"/>
  <c r="E887" i="1" s="1"/>
  <c r="BG887" i="1" s="1"/>
  <c r="AQ887" i="1"/>
  <c r="AR887" i="1"/>
  <c r="AS887" i="1"/>
  <c r="AX887" i="1"/>
  <c r="AY887" i="1" s="1"/>
  <c r="BA887" i="1"/>
  <c r="E888" i="1"/>
  <c r="L888" i="1"/>
  <c r="N888" i="1"/>
  <c r="AO888" i="1"/>
  <c r="AP888" i="1" s="1"/>
  <c r="AQ888" i="1"/>
  <c r="AR888" i="1"/>
  <c r="AS888" i="1"/>
  <c r="AT888" i="1" s="1"/>
  <c r="J888" i="1" s="1"/>
  <c r="AU888" i="1" s="1"/>
  <c r="AV888" i="1" s="1"/>
  <c r="AW888" i="1" s="1"/>
  <c r="AZ888" i="1" s="1"/>
  <c r="F888" i="1" s="1"/>
  <c r="BC888" i="1" s="1"/>
  <c r="G888" i="1" s="1"/>
  <c r="AX888" i="1"/>
  <c r="AY888" i="1" s="1"/>
  <c r="BB888" i="1" s="1"/>
  <c r="BA888" i="1"/>
  <c r="L889" i="1"/>
  <c r="N889" i="1"/>
  <c r="AO889" i="1"/>
  <c r="AP889" i="1" s="1"/>
  <c r="AQ889" i="1"/>
  <c r="AR889" i="1"/>
  <c r="AS889" i="1"/>
  <c r="AX889" i="1"/>
  <c r="AY889" i="1" s="1"/>
  <c r="BB889" i="1" s="1"/>
  <c r="BA889" i="1"/>
  <c r="E890" i="1"/>
  <c r="I890" i="1"/>
  <c r="L890" i="1"/>
  <c r="N890" i="1"/>
  <c r="AO890" i="1"/>
  <c r="AP890" i="1" s="1"/>
  <c r="AQ890" i="1"/>
  <c r="AR890" i="1"/>
  <c r="AS890" i="1"/>
  <c r="AT890" i="1" s="1"/>
  <c r="J890" i="1" s="1"/>
  <c r="AU890" i="1" s="1"/>
  <c r="AV890" i="1" s="1"/>
  <c r="AW890" i="1" s="1"/>
  <c r="AZ890" i="1" s="1"/>
  <c r="F890" i="1" s="1"/>
  <c r="BC890" i="1" s="1"/>
  <c r="G890" i="1" s="1"/>
  <c r="AX890" i="1"/>
  <c r="AY890" i="1" s="1"/>
  <c r="BA890" i="1"/>
  <c r="L891" i="1"/>
  <c r="N891" i="1"/>
  <c r="AO891" i="1"/>
  <c r="AP891" i="1" s="1"/>
  <c r="AQ891" i="1"/>
  <c r="AR891" i="1"/>
  <c r="AS891" i="1"/>
  <c r="AX891" i="1"/>
  <c r="AY891" i="1" s="1"/>
  <c r="BA891" i="1"/>
  <c r="E903" i="1"/>
  <c r="BG903" i="1" s="1"/>
  <c r="L903" i="1"/>
  <c r="N903" i="1"/>
  <c r="AO903" i="1"/>
  <c r="AP903" i="1" s="1"/>
  <c r="AQ903" i="1"/>
  <c r="AR903" i="1"/>
  <c r="AS903" i="1"/>
  <c r="AX903" i="1"/>
  <c r="AY903" i="1" s="1"/>
  <c r="BB903" i="1" s="1"/>
  <c r="BA903" i="1"/>
  <c r="E904" i="1"/>
  <c r="H904" i="1"/>
  <c r="L904" i="1"/>
  <c r="N904" i="1"/>
  <c r="AO904" i="1"/>
  <c r="AP904" i="1"/>
  <c r="AQ904" i="1"/>
  <c r="AR904" i="1"/>
  <c r="AT904" i="1" s="1"/>
  <c r="J904" i="1" s="1"/>
  <c r="AU904" i="1" s="1"/>
  <c r="AS904" i="1"/>
  <c r="AX904" i="1"/>
  <c r="AY904" i="1" s="1"/>
  <c r="BA904" i="1"/>
  <c r="BB904" i="1"/>
  <c r="L905" i="1"/>
  <c r="N905" i="1"/>
  <c r="AO905" i="1"/>
  <c r="E905" i="1" s="1"/>
  <c r="AQ905" i="1"/>
  <c r="AR905" i="1"/>
  <c r="AS905" i="1"/>
  <c r="AX905" i="1"/>
  <c r="AY905" i="1" s="1"/>
  <c r="BB905" i="1" s="1"/>
  <c r="BA905" i="1"/>
  <c r="E906" i="1"/>
  <c r="BG906" i="1" s="1"/>
  <c r="L906" i="1"/>
  <c r="N906" i="1"/>
  <c r="AO906" i="1"/>
  <c r="AP906" i="1"/>
  <c r="AQ906" i="1"/>
  <c r="AR906" i="1"/>
  <c r="AS906" i="1"/>
  <c r="AT906" i="1"/>
  <c r="J906" i="1" s="1"/>
  <c r="AU906" i="1" s="1"/>
  <c r="AX906" i="1"/>
  <c r="AY906" i="1" s="1"/>
  <c r="BA906" i="1"/>
  <c r="BB906" i="1"/>
  <c r="L907" i="1"/>
  <c r="N907" i="1"/>
  <c r="AO907" i="1"/>
  <c r="E907" i="1" s="1"/>
  <c r="AQ907" i="1"/>
  <c r="AR907" i="1"/>
  <c r="AS907" i="1"/>
  <c r="AX907" i="1"/>
  <c r="AY907" i="1" s="1"/>
  <c r="BB907" i="1" s="1"/>
  <c r="BA907" i="1"/>
  <c r="E908" i="1"/>
  <c r="BG908" i="1" s="1"/>
  <c r="H908" i="1"/>
  <c r="L908" i="1"/>
  <c r="N908" i="1"/>
  <c r="AO908" i="1"/>
  <c r="AP908" i="1"/>
  <c r="AQ908" i="1"/>
  <c r="AR908" i="1"/>
  <c r="AT908" i="1" s="1"/>
  <c r="J908" i="1" s="1"/>
  <c r="AU908" i="1" s="1"/>
  <c r="AS908" i="1"/>
  <c r="AX908" i="1"/>
  <c r="AY908" i="1" s="1"/>
  <c r="BB908" i="1" s="1"/>
  <c r="BA908" i="1"/>
  <c r="H920" i="1"/>
  <c r="L920" i="1"/>
  <c r="N920" i="1"/>
  <c r="AO920" i="1"/>
  <c r="E920" i="1" s="1"/>
  <c r="AP920" i="1"/>
  <c r="AQ920" i="1"/>
  <c r="AR920" i="1"/>
  <c r="AT920" i="1" s="1"/>
  <c r="J920" i="1" s="1"/>
  <c r="AU920" i="1" s="1"/>
  <c r="AS920" i="1"/>
  <c r="AX920" i="1"/>
  <c r="AY920" i="1" s="1"/>
  <c r="BB920" i="1" s="1"/>
  <c r="BA920" i="1"/>
  <c r="H921" i="1"/>
  <c r="L921" i="1"/>
  <c r="N921" i="1"/>
  <c r="AO921" i="1"/>
  <c r="E921" i="1" s="1"/>
  <c r="AP921" i="1"/>
  <c r="AQ921" i="1"/>
  <c r="AR921" i="1"/>
  <c r="AT921" i="1" s="1"/>
  <c r="J921" i="1" s="1"/>
  <c r="AU921" i="1" s="1"/>
  <c r="AS921" i="1"/>
  <c r="AX921" i="1"/>
  <c r="AY921" i="1" s="1"/>
  <c r="BB921" i="1" s="1"/>
  <c r="BA921" i="1"/>
  <c r="H922" i="1"/>
  <c r="L922" i="1"/>
  <c r="N922" i="1"/>
  <c r="AO922" i="1"/>
  <c r="E922" i="1" s="1"/>
  <c r="AP922" i="1"/>
  <c r="AQ922" i="1"/>
  <c r="AR922" i="1"/>
  <c r="AT922" i="1" s="1"/>
  <c r="J922" i="1" s="1"/>
  <c r="AU922" i="1" s="1"/>
  <c r="AS922" i="1"/>
  <c r="AX922" i="1"/>
  <c r="AY922" i="1" s="1"/>
  <c r="BB922" i="1" s="1"/>
  <c r="BA922" i="1"/>
  <c r="H923" i="1"/>
  <c r="L923" i="1"/>
  <c r="N923" i="1"/>
  <c r="AO923" i="1"/>
  <c r="E923" i="1" s="1"/>
  <c r="AP923" i="1"/>
  <c r="AQ923" i="1"/>
  <c r="AR923" i="1"/>
  <c r="AT923" i="1" s="1"/>
  <c r="J923" i="1" s="1"/>
  <c r="AU923" i="1" s="1"/>
  <c r="AS923" i="1"/>
  <c r="AX923" i="1"/>
  <c r="AY923" i="1" s="1"/>
  <c r="BB923" i="1" s="1"/>
  <c r="BA923" i="1"/>
  <c r="H924" i="1"/>
  <c r="L924" i="1"/>
  <c r="N924" i="1"/>
  <c r="AO924" i="1"/>
  <c r="E924" i="1" s="1"/>
  <c r="AP924" i="1"/>
  <c r="AQ924" i="1"/>
  <c r="AR924" i="1"/>
  <c r="AT924" i="1" s="1"/>
  <c r="J924" i="1" s="1"/>
  <c r="AU924" i="1" s="1"/>
  <c r="AS924" i="1"/>
  <c r="AX924" i="1"/>
  <c r="AY924" i="1" s="1"/>
  <c r="BB924" i="1" s="1"/>
  <c r="BA924" i="1"/>
  <c r="H936" i="1"/>
  <c r="L936" i="1"/>
  <c r="N936" i="1"/>
  <c r="AO936" i="1"/>
  <c r="E936" i="1" s="1"/>
  <c r="AP936" i="1"/>
  <c r="AQ936" i="1"/>
  <c r="AR936" i="1"/>
  <c r="AT936" i="1" s="1"/>
  <c r="J936" i="1" s="1"/>
  <c r="AU936" i="1" s="1"/>
  <c r="AS936" i="1"/>
  <c r="AX936" i="1"/>
  <c r="AY936" i="1" s="1"/>
  <c r="BB936" i="1" s="1"/>
  <c r="BA936" i="1"/>
  <c r="H937" i="1"/>
  <c r="L937" i="1"/>
  <c r="N937" i="1"/>
  <c r="AO937" i="1"/>
  <c r="E937" i="1" s="1"/>
  <c r="AP937" i="1"/>
  <c r="AQ937" i="1"/>
  <c r="AR937" i="1"/>
  <c r="AT937" i="1" s="1"/>
  <c r="J937" i="1" s="1"/>
  <c r="AU937" i="1" s="1"/>
  <c r="AS937" i="1"/>
  <c r="AX937" i="1"/>
  <c r="AY937" i="1" s="1"/>
  <c r="BB937" i="1" s="1"/>
  <c r="BA937" i="1"/>
  <c r="H938" i="1"/>
  <c r="L938" i="1"/>
  <c r="N938" i="1"/>
  <c r="AO938" i="1"/>
  <c r="E938" i="1" s="1"/>
  <c r="AP938" i="1"/>
  <c r="AQ938" i="1"/>
  <c r="AR938" i="1"/>
  <c r="AT938" i="1" s="1"/>
  <c r="J938" i="1" s="1"/>
  <c r="AU938" i="1" s="1"/>
  <c r="AS938" i="1"/>
  <c r="AX938" i="1"/>
  <c r="AY938" i="1" s="1"/>
  <c r="BB938" i="1" s="1"/>
  <c r="BA938" i="1"/>
  <c r="H939" i="1"/>
  <c r="L939" i="1"/>
  <c r="N939" i="1"/>
  <c r="AO939" i="1"/>
  <c r="E939" i="1" s="1"/>
  <c r="AP939" i="1"/>
  <c r="AQ939" i="1"/>
  <c r="AR939" i="1"/>
  <c r="AT939" i="1" s="1"/>
  <c r="J939" i="1" s="1"/>
  <c r="AU939" i="1" s="1"/>
  <c r="AS939" i="1"/>
  <c r="AX939" i="1"/>
  <c r="AY939" i="1" s="1"/>
  <c r="BB939" i="1" s="1"/>
  <c r="BA939" i="1"/>
  <c r="H940" i="1"/>
  <c r="L940" i="1"/>
  <c r="N940" i="1"/>
  <c r="AO940" i="1"/>
  <c r="E940" i="1" s="1"/>
  <c r="AP940" i="1"/>
  <c r="AQ940" i="1"/>
  <c r="AR940" i="1"/>
  <c r="AT940" i="1" s="1"/>
  <c r="J940" i="1" s="1"/>
  <c r="AU940" i="1" s="1"/>
  <c r="AS940" i="1"/>
  <c r="AX940" i="1"/>
  <c r="AY940" i="1" s="1"/>
  <c r="BB940" i="1" s="1"/>
  <c r="BA940" i="1"/>
  <c r="H952" i="1"/>
  <c r="L952" i="1"/>
  <c r="N952" i="1"/>
  <c r="AO952" i="1"/>
  <c r="E952" i="1" s="1"/>
  <c r="AP952" i="1"/>
  <c r="AQ952" i="1"/>
  <c r="AR952" i="1"/>
  <c r="AT952" i="1" s="1"/>
  <c r="J952" i="1" s="1"/>
  <c r="AU952" i="1" s="1"/>
  <c r="AS952" i="1"/>
  <c r="AX952" i="1"/>
  <c r="AY952" i="1" s="1"/>
  <c r="BB952" i="1" s="1"/>
  <c r="BA952" i="1"/>
  <c r="H953" i="1"/>
  <c r="L953" i="1"/>
  <c r="N953" i="1"/>
  <c r="AO953" i="1"/>
  <c r="E953" i="1" s="1"/>
  <c r="AP953" i="1"/>
  <c r="AQ953" i="1"/>
  <c r="AR953" i="1"/>
  <c r="AT953" i="1" s="1"/>
  <c r="J953" i="1" s="1"/>
  <c r="AU953" i="1" s="1"/>
  <c r="AS953" i="1"/>
  <c r="AX953" i="1"/>
  <c r="AY953" i="1" s="1"/>
  <c r="BB953" i="1" s="1"/>
  <c r="BA953" i="1"/>
  <c r="H954" i="1"/>
  <c r="L954" i="1"/>
  <c r="N954" i="1"/>
  <c r="AO954" i="1"/>
  <c r="E954" i="1" s="1"/>
  <c r="AP954" i="1"/>
  <c r="AQ954" i="1"/>
  <c r="AR954" i="1"/>
  <c r="AT954" i="1" s="1"/>
  <c r="J954" i="1" s="1"/>
  <c r="AU954" i="1" s="1"/>
  <c r="AS954" i="1"/>
  <c r="AX954" i="1"/>
  <c r="AY954" i="1" s="1"/>
  <c r="BB954" i="1" s="1"/>
  <c r="BA954" i="1"/>
  <c r="H955" i="1"/>
  <c r="L955" i="1"/>
  <c r="N955" i="1"/>
  <c r="AO955" i="1"/>
  <c r="E955" i="1" s="1"/>
  <c r="AP955" i="1"/>
  <c r="AQ955" i="1"/>
  <c r="AR955" i="1"/>
  <c r="AT955" i="1" s="1"/>
  <c r="J955" i="1" s="1"/>
  <c r="AU955" i="1" s="1"/>
  <c r="AS955" i="1"/>
  <c r="AX955" i="1"/>
  <c r="AY955" i="1" s="1"/>
  <c r="BB955" i="1" s="1"/>
  <c r="BA955" i="1"/>
  <c r="H956" i="1"/>
  <c r="L956" i="1"/>
  <c r="N956" i="1"/>
  <c r="AO956" i="1"/>
  <c r="E956" i="1" s="1"/>
  <c r="AP956" i="1"/>
  <c r="AQ956" i="1"/>
  <c r="AR956" i="1"/>
  <c r="AT956" i="1" s="1"/>
  <c r="J956" i="1" s="1"/>
  <c r="AU956" i="1" s="1"/>
  <c r="AS956" i="1"/>
  <c r="AX956" i="1"/>
  <c r="AY956" i="1" s="1"/>
  <c r="BB956" i="1" s="1"/>
  <c r="BA956" i="1"/>
  <c r="H968" i="1"/>
  <c r="L968" i="1"/>
  <c r="N968" i="1"/>
  <c r="AO968" i="1"/>
  <c r="E968" i="1" s="1"/>
  <c r="AP968" i="1"/>
  <c r="AQ968" i="1"/>
  <c r="AR968" i="1"/>
  <c r="AT968" i="1" s="1"/>
  <c r="J968" i="1" s="1"/>
  <c r="AU968" i="1" s="1"/>
  <c r="AS968" i="1"/>
  <c r="AX968" i="1"/>
  <c r="AY968" i="1" s="1"/>
  <c r="BB968" i="1" s="1"/>
  <c r="BA968" i="1"/>
  <c r="H969" i="1"/>
  <c r="L969" i="1"/>
  <c r="N969" i="1"/>
  <c r="AO969" i="1"/>
  <c r="E969" i="1" s="1"/>
  <c r="AP969" i="1"/>
  <c r="AQ969" i="1"/>
  <c r="AR969" i="1"/>
  <c r="AT969" i="1" s="1"/>
  <c r="J969" i="1" s="1"/>
  <c r="AU969" i="1" s="1"/>
  <c r="AS969" i="1"/>
  <c r="AX969" i="1"/>
  <c r="AY969" i="1" s="1"/>
  <c r="BB969" i="1" s="1"/>
  <c r="BA969" i="1"/>
  <c r="H970" i="1"/>
  <c r="L970" i="1"/>
  <c r="N970" i="1"/>
  <c r="AO970" i="1"/>
  <c r="E970" i="1" s="1"/>
  <c r="AP970" i="1"/>
  <c r="AQ970" i="1"/>
  <c r="AR970" i="1"/>
  <c r="AT970" i="1" s="1"/>
  <c r="J970" i="1" s="1"/>
  <c r="AU970" i="1" s="1"/>
  <c r="AS970" i="1"/>
  <c r="AX970" i="1"/>
  <c r="AY970" i="1" s="1"/>
  <c r="BB970" i="1" s="1"/>
  <c r="BA970" i="1"/>
  <c r="H971" i="1"/>
  <c r="L971" i="1"/>
  <c r="N971" i="1"/>
  <c r="AO971" i="1"/>
  <c r="E971" i="1" s="1"/>
  <c r="AP971" i="1"/>
  <c r="AQ971" i="1"/>
  <c r="AR971" i="1"/>
  <c r="AT971" i="1" s="1"/>
  <c r="J971" i="1" s="1"/>
  <c r="AU971" i="1" s="1"/>
  <c r="AS971" i="1"/>
  <c r="AX971" i="1"/>
  <c r="AY971" i="1" s="1"/>
  <c r="BB971" i="1" s="1"/>
  <c r="BA971" i="1"/>
  <c r="H972" i="1"/>
  <c r="L972" i="1"/>
  <c r="N972" i="1"/>
  <c r="AO972" i="1"/>
  <c r="E972" i="1" s="1"/>
  <c r="AP972" i="1"/>
  <c r="AQ972" i="1"/>
  <c r="AR972" i="1"/>
  <c r="AT972" i="1" s="1"/>
  <c r="J972" i="1" s="1"/>
  <c r="AU972" i="1" s="1"/>
  <c r="AS972" i="1"/>
  <c r="AX972" i="1"/>
  <c r="AY972" i="1" s="1"/>
  <c r="BB972" i="1" s="1"/>
  <c r="BA972" i="1"/>
  <c r="H984" i="1"/>
  <c r="L984" i="1"/>
  <c r="N984" i="1"/>
  <c r="AO984" i="1"/>
  <c r="E984" i="1" s="1"/>
  <c r="AP984" i="1"/>
  <c r="AQ984" i="1"/>
  <c r="AR984" i="1"/>
  <c r="AT984" i="1" s="1"/>
  <c r="J984" i="1" s="1"/>
  <c r="AU984" i="1" s="1"/>
  <c r="AS984" i="1"/>
  <c r="AX984" i="1"/>
  <c r="AY984" i="1" s="1"/>
  <c r="BB984" i="1" s="1"/>
  <c r="BA984" i="1"/>
  <c r="H985" i="1"/>
  <c r="L985" i="1"/>
  <c r="N985" i="1"/>
  <c r="AO985" i="1"/>
  <c r="E985" i="1" s="1"/>
  <c r="AP985" i="1"/>
  <c r="AQ985" i="1"/>
  <c r="AR985" i="1"/>
  <c r="AT985" i="1" s="1"/>
  <c r="J985" i="1" s="1"/>
  <c r="AU985" i="1" s="1"/>
  <c r="AS985" i="1"/>
  <c r="AX985" i="1"/>
  <c r="AY985" i="1" s="1"/>
  <c r="BB985" i="1" s="1"/>
  <c r="BA985" i="1"/>
  <c r="H986" i="1"/>
  <c r="L986" i="1"/>
  <c r="N986" i="1"/>
  <c r="AO986" i="1"/>
  <c r="E986" i="1" s="1"/>
  <c r="AP986" i="1"/>
  <c r="AQ986" i="1"/>
  <c r="AR986" i="1"/>
  <c r="AT986" i="1" s="1"/>
  <c r="J986" i="1" s="1"/>
  <c r="AU986" i="1" s="1"/>
  <c r="AS986" i="1"/>
  <c r="AX986" i="1"/>
  <c r="AY986" i="1" s="1"/>
  <c r="BB986" i="1" s="1"/>
  <c r="BA986" i="1"/>
  <c r="H987" i="1"/>
  <c r="L987" i="1"/>
  <c r="N987" i="1"/>
  <c r="AO987" i="1"/>
  <c r="E987" i="1" s="1"/>
  <c r="AP987" i="1"/>
  <c r="AQ987" i="1"/>
  <c r="AR987" i="1"/>
  <c r="AT987" i="1" s="1"/>
  <c r="J987" i="1" s="1"/>
  <c r="AU987" i="1" s="1"/>
  <c r="AS987" i="1"/>
  <c r="AX987" i="1"/>
  <c r="AY987" i="1" s="1"/>
  <c r="BB987" i="1" s="1"/>
  <c r="BA987" i="1"/>
  <c r="H988" i="1"/>
  <c r="L988" i="1"/>
  <c r="N988" i="1"/>
  <c r="AO988" i="1"/>
  <c r="E988" i="1" s="1"/>
  <c r="AP988" i="1"/>
  <c r="AQ988" i="1"/>
  <c r="AR988" i="1"/>
  <c r="AT988" i="1" s="1"/>
  <c r="J988" i="1" s="1"/>
  <c r="AU988" i="1" s="1"/>
  <c r="AS988" i="1"/>
  <c r="AX988" i="1"/>
  <c r="AY988" i="1" s="1"/>
  <c r="BB988" i="1" s="1"/>
  <c r="BA988" i="1"/>
  <c r="H1001" i="1"/>
  <c r="L1001" i="1"/>
  <c r="N1001" i="1"/>
  <c r="AO1001" i="1"/>
  <c r="E1001" i="1" s="1"/>
  <c r="AP1001" i="1"/>
  <c r="AQ1001" i="1"/>
  <c r="AR1001" i="1"/>
  <c r="AT1001" i="1" s="1"/>
  <c r="J1001" i="1" s="1"/>
  <c r="AU1001" i="1" s="1"/>
  <c r="AS1001" i="1"/>
  <c r="AX1001" i="1"/>
  <c r="AY1001" i="1" s="1"/>
  <c r="BB1001" i="1" s="1"/>
  <c r="BA1001" i="1"/>
  <c r="H1002" i="1"/>
  <c r="L1002" i="1"/>
  <c r="N1002" i="1"/>
  <c r="AO1002" i="1"/>
  <c r="E1002" i="1" s="1"/>
  <c r="AP1002" i="1"/>
  <c r="AQ1002" i="1"/>
  <c r="AR1002" i="1"/>
  <c r="AT1002" i="1" s="1"/>
  <c r="J1002" i="1" s="1"/>
  <c r="AU1002" i="1" s="1"/>
  <c r="AS1002" i="1"/>
  <c r="AX1002" i="1"/>
  <c r="AY1002" i="1" s="1"/>
  <c r="BB1002" i="1" s="1"/>
  <c r="BA1002" i="1"/>
  <c r="H1003" i="1"/>
  <c r="L1003" i="1"/>
  <c r="N1003" i="1"/>
  <c r="AO1003" i="1"/>
  <c r="E1003" i="1" s="1"/>
  <c r="AP1003" i="1"/>
  <c r="AQ1003" i="1"/>
  <c r="AR1003" i="1"/>
  <c r="AT1003" i="1" s="1"/>
  <c r="J1003" i="1" s="1"/>
  <c r="AU1003" i="1" s="1"/>
  <c r="AS1003" i="1"/>
  <c r="AX1003" i="1"/>
  <c r="AY1003" i="1" s="1"/>
  <c r="BB1003" i="1" s="1"/>
  <c r="BA1003" i="1"/>
  <c r="H1004" i="1"/>
  <c r="L1004" i="1"/>
  <c r="N1004" i="1"/>
  <c r="AO1004" i="1"/>
  <c r="E1004" i="1" s="1"/>
  <c r="AP1004" i="1"/>
  <c r="AQ1004" i="1"/>
  <c r="AR1004" i="1"/>
  <c r="AT1004" i="1" s="1"/>
  <c r="J1004" i="1" s="1"/>
  <c r="AU1004" i="1" s="1"/>
  <c r="AS1004" i="1"/>
  <c r="AX1004" i="1"/>
  <c r="AY1004" i="1" s="1"/>
  <c r="BB1004" i="1" s="1"/>
  <c r="BA1004" i="1"/>
  <c r="H1005" i="1"/>
  <c r="L1005" i="1"/>
  <c r="N1005" i="1"/>
  <c r="AO1005" i="1"/>
  <c r="E1005" i="1" s="1"/>
  <c r="AP1005" i="1"/>
  <c r="AQ1005" i="1"/>
  <c r="AR1005" i="1"/>
  <c r="AT1005" i="1" s="1"/>
  <c r="J1005" i="1" s="1"/>
  <c r="AU1005" i="1" s="1"/>
  <c r="AS1005" i="1"/>
  <c r="AX1005" i="1"/>
  <c r="AY1005" i="1" s="1"/>
  <c r="BB1005" i="1" s="1"/>
  <c r="BA1005" i="1"/>
  <c r="I1002" i="1" l="1"/>
  <c r="AV1002" i="1"/>
  <c r="AW1002" i="1" s="1"/>
  <c r="AZ1002" i="1" s="1"/>
  <c r="F1002" i="1" s="1"/>
  <c r="BC1002" i="1" s="1"/>
  <c r="G1002" i="1" s="1"/>
  <c r="AV988" i="1"/>
  <c r="AW988" i="1" s="1"/>
  <c r="AZ988" i="1" s="1"/>
  <c r="F988" i="1" s="1"/>
  <c r="BC988" i="1" s="1"/>
  <c r="G988" i="1" s="1"/>
  <c r="I988" i="1"/>
  <c r="I984" i="1"/>
  <c r="BF984" i="1"/>
  <c r="AV984" i="1"/>
  <c r="AW984" i="1" s="1"/>
  <c r="AZ984" i="1" s="1"/>
  <c r="F984" i="1" s="1"/>
  <c r="BC984" i="1" s="1"/>
  <c r="G984" i="1" s="1"/>
  <c r="AV969" i="1"/>
  <c r="AW969" i="1" s="1"/>
  <c r="AZ969" i="1" s="1"/>
  <c r="F969" i="1" s="1"/>
  <c r="BC969" i="1" s="1"/>
  <c r="G969" i="1" s="1"/>
  <c r="I969" i="1"/>
  <c r="BF969" i="1"/>
  <c r="AV954" i="1"/>
  <c r="AW954" i="1" s="1"/>
  <c r="AZ954" i="1" s="1"/>
  <c r="F954" i="1" s="1"/>
  <c r="BC954" i="1" s="1"/>
  <c r="G954" i="1" s="1"/>
  <c r="I954" i="1"/>
  <c r="BF954" i="1"/>
  <c r="AV939" i="1"/>
  <c r="AW939" i="1" s="1"/>
  <c r="AZ939" i="1" s="1"/>
  <c r="F939" i="1" s="1"/>
  <c r="BC939" i="1" s="1"/>
  <c r="G939" i="1" s="1"/>
  <c r="I939" i="1"/>
  <c r="AV924" i="1"/>
  <c r="AW924" i="1" s="1"/>
  <c r="AZ924" i="1" s="1"/>
  <c r="F924" i="1" s="1"/>
  <c r="BC924" i="1" s="1"/>
  <c r="G924" i="1" s="1"/>
  <c r="I924" i="1"/>
  <c r="AV920" i="1"/>
  <c r="AW920" i="1" s="1"/>
  <c r="AZ920" i="1" s="1"/>
  <c r="F920" i="1" s="1"/>
  <c r="BC920" i="1" s="1"/>
  <c r="G920" i="1" s="1"/>
  <c r="I920" i="1"/>
  <c r="BF920" i="1"/>
  <c r="BG1005" i="1"/>
  <c r="BG1003" i="1"/>
  <c r="BG987" i="1"/>
  <c r="BG972" i="1"/>
  <c r="BG970" i="1"/>
  <c r="BG968" i="1"/>
  <c r="BH968" i="1"/>
  <c r="BG955" i="1"/>
  <c r="BG953" i="1"/>
  <c r="BG940" i="1"/>
  <c r="BG938" i="1"/>
  <c r="BH938" i="1"/>
  <c r="BG936" i="1"/>
  <c r="BG923" i="1"/>
  <c r="BG921" i="1"/>
  <c r="I906" i="1"/>
  <c r="AV906" i="1"/>
  <c r="AW906" i="1" s="1"/>
  <c r="AZ906" i="1" s="1"/>
  <c r="F906" i="1" s="1"/>
  <c r="BC906" i="1" s="1"/>
  <c r="G906" i="1" s="1"/>
  <c r="BD890" i="1"/>
  <c r="BE890" i="1"/>
  <c r="AV1005" i="1"/>
  <c r="AW1005" i="1" s="1"/>
  <c r="AZ1005" i="1" s="1"/>
  <c r="F1005" i="1" s="1"/>
  <c r="BC1005" i="1" s="1"/>
  <c r="G1005" i="1" s="1"/>
  <c r="I1005" i="1"/>
  <c r="I1003" i="1"/>
  <c r="BF1003" i="1"/>
  <c r="BH1003" i="1" s="1"/>
  <c r="AV1003" i="1"/>
  <c r="AW1003" i="1" s="1"/>
  <c r="AZ1003" i="1" s="1"/>
  <c r="F1003" i="1" s="1"/>
  <c r="BC1003" i="1" s="1"/>
  <c r="G1003" i="1" s="1"/>
  <c r="I1001" i="1"/>
  <c r="AV1001" i="1"/>
  <c r="AW1001" i="1" s="1"/>
  <c r="AZ1001" i="1" s="1"/>
  <c r="F1001" i="1" s="1"/>
  <c r="BC1001" i="1" s="1"/>
  <c r="G1001" i="1" s="1"/>
  <c r="AV987" i="1"/>
  <c r="AW987" i="1" s="1"/>
  <c r="AZ987" i="1" s="1"/>
  <c r="F987" i="1" s="1"/>
  <c r="BC987" i="1" s="1"/>
  <c r="G987" i="1" s="1"/>
  <c r="I987" i="1"/>
  <c r="BF987" i="1"/>
  <c r="BH987" i="1" s="1"/>
  <c r="I985" i="1"/>
  <c r="BF985" i="1"/>
  <c r="AV985" i="1"/>
  <c r="AW985" i="1" s="1"/>
  <c r="AZ985" i="1" s="1"/>
  <c r="F985" i="1" s="1"/>
  <c r="BC985" i="1" s="1"/>
  <c r="G985" i="1" s="1"/>
  <c r="AV972" i="1"/>
  <c r="AW972" i="1" s="1"/>
  <c r="AZ972" i="1" s="1"/>
  <c r="F972" i="1" s="1"/>
  <c r="BC972" i="1" s="1"/>
  <c r="G972" i="1" s="1"/>
  <c r="I972" i="1"/>
  <c r="AV970" i="1"/>
  <c r="AW970" i="1" s="1"/>
  <c r="AZ970" i="1" s="1"/>
  <c r="F970" i="1" s="1"/>
  <c r="BC970" i="1" s="1"/>
  <c r="G970" i="1" s="1"/>
  <c r="I970" i="1"/>
  <c r="BF970" i="1"/>
  <c r="BH970" i="1" s="1"/>
  <c r="AV968" i="1"/>
  <c r="AW968" i="1" s="1"/>
  <c r="AZ968" i="1" s="1"/>
  <c r="F968" i="1" s="1"/>
  <c r="BC968" i="1" s="1"/>
  <c r="G968" i="1" s="1"/>
  <c r="I968" i="1"/>
  <c r="BF968" i="1"/>
  <c r="AV955" i="1"/>
  <c r="AW955" i="1" s="1"/>
  <c r="AZ955" i="1" s="1"/>
  <c r="F955" i="1" s="1"/>
  <c r="BC955" i="1" s="1"/>
  <c r="G955" i="1" s="1"/>
  <c r="I955" i="1"/>
  <c r="AV953" i="1"/>
  <c r="AW953" i="1" s="1"/>
  <c r="AZ953" i="1" s="1"/>
  <c r="F953" i="1" s="1"/>
  <c r="BC953" i="1" s="1"/>
  <c r="G953" i="1" s="1"/>
  <c r="I953" i="1"/>
  <c r="AV940" i="1"/>
  <c r="AW940" i="1" s="1"/>
  <c r="AZ940" i="1" s="1"/>
  <c r="F940" i="1" s="1"/>
  <c r="BC940" i="1" s="1"/>
  <c r="G940" i="1" s="1"/>
  <c r="I940" i="1"/>
  <c r="BF940" i="1"/>
  <c r="BH940" i="1" s="1"/>
  <c r="AV938" i="1"/>
  <c r="AW938" i="1" s="1"/>
  <c r="AZ938" i="1" s="1"/>
  <c r="F938" i="1" s="1"/>
  <c r="BC938" i="1" s="1"/>
  <c r="G938" i="1" s="1"/>
  <c r="I938" i="1"/>
  <c r="BF938" i="1"/>
  <c r="AV936" i="1"/>
  <c r="AW936" i="1" s="1"/>
  <c r="AZ936" i="1" s="1"/>
  <c r="F936" i="1" s="1"/>
  <c r="BC936" i="1" s="1"/>
  <c r="G936" i="1" s="1"/>
  <c r="I936" i="1"/>
  <c r="AV923" i="1"/>
  <c r="AW923" i="1" s="1"/>
  <c r="AZ923" i="1" s="1"/>
  <c r="F923" i="1" s="1"/>
  <c r="BC923" i="1" s="1"/>
  <c r="G923" i="1" s="1"/>
  <c r="I923" i="1"/>
  <c r="AV921" i="1"/>
  <c r="AW921" i="1" s="1"/>
  <c r="AZ921" i="1" s="1"/>
  <c r="F921" i="1" s="1"/>
  <c r="BC921" i="1" s="1"/>
  <c r="G921" i="1" s="1"/>
  <c r="I921" i="1"/>
  <c r="BF921" i="1"/>
  <c r="BH921" i="1" s="1"/>
  <c r="AV908" i="1"/>
  <c r="AW908" i="1" s="1"/>
  <c r="AZ908" i="1" s="1"/>
  <c r="F908" i="1" s="1"/>
  <c r="BC908" i="1" s="1"/>
  <c r="G908" i="1" s="1"/>
  <c r="I908" i="1"/>
  <c r="BF908" i="1"/>
  <c r="BH908" i="1" s="1"/>
  <c r="AV904" i="1"/>
  <c r="AW904" i="1" s="1"/>
  <c r="AZ904" i="1" s="1"/>
  <c r="F904" i="1" s="1"/>
  <c r="BC904" i="1" s="1"/>
  <c r="G904" i="1" s="1"/>
  <c r="I904" i="1"/>
  <c r="I1004" i="1"/>
  <c r="AV1004" i="1"/>
  <c r="AW1004" i="1" s="1"/>
  <c r="AZ1004" i="1" s="1"/>
  <c r="F1004" i="1" s="1"/>
  <c r="BC1004" i="1" s="1"/>
  <c r="G1004" i="1" s="1"/>
  <c r="AV986" i="1"/>
  <c r="AW986" i="1" s="1"/>
  <c r="AZ986" i="1" s="1"/>
  <c r="F986" i="1" s="1"/>
  <c r="BC986" i="1" s="1"/>
  <c r="G986" i="1" s="1"/>
  <c r="I986" i="1"/>
  <c r="BF986" i="1"/>
  <c r="BH986" i="1" s="1"/>
  <c r="AV971" i="1"/>
  <c r="AW971" i="1" s="1"/>
  <c r="AZ971" i="1" s="1"/>
  <c r="F971" i="1" s="1"/>
  <c r="BC971" i="1" s="1"/>
  <c r="G971" i="1" s="1"/>
  <c r="I971" i="1"/>
  <c r="AV956" i="1"/>
  <c r="AW956" i="1" s="1"/>
  <c r="AZ956" i="1" s="1"/>
  <c r="F956" i="1" s="1"/>
  <c r="BC956" i="1" s="1"/>
  <c r="G956" i="1" s="1"/>
  <c r="I956" i="1"/>
  <c r="AV952" i="1"/>
  <c r="AW952" i="1" s="1"/>
  <c r="AZ952" i="1" s="1"/>
  <c r="F952" i="1" s="1"/>
  <c r="BC952" i="1" s="1"/>
  <c r="G952" i="1" s="1"/>
  <c r="I952" i="1"/>
  <c r="BF952" i="1"/>
  <c r="BH952" i="1" s="1"/>
  <c r="AV937" i="1"/>
  <c r="AW937" i="1" s="1"/>
  <c r="AZ937" i="1" s="1"/>
  <c r="F937" i="1" s="1"/>
  <c r="BC937" i="1" s="1"/>
  <c r="G937" i="1" s="1"/>
  <c r="I937" i="1"/>
  <c r="BF937" i="1"/>
  <c r="BH937" i="1" s="1"/>
  <c r="AV922" i="1"/>
  <c r="AW922" i="1" s="1"/>
  <c r="AZ922" i="1" s="1"/>
  <c r="F922" i="1" s="1"/>
  <c r="BC922" i="1" s="1"/>
  <c r="G922" i="1" s="1"/>
  <c r="I922" i="1"/>
  <c r="BG1001" i="1"/>
  <c r="BG985" i="1"/>
  <c r="BH985" i="1" s="1"/>
  <c r="BG1004" i="1"/>
  <c r="BG1002" i="1"/>
  <c r="BG988" i="1"/>
  <c r="BG986" i="1"/>
  <c r="BG984" i="1"/>
  <c r="BH984" i="1"/>
  <c r="BG971" i="1"/>
  <c r="BG969" i="1"/>
  <c r="BH969" i="1"/>
  <c r="BG956" i="1"/>
  <c r="BG954" i="1"/>
  <c r="BH954" i="1"/>
  <c r="BG952" i="1"/>
  <c r="BG939" i="1"/>
  <c r="BG937" i="1"/>
  <c r="BG924" i="1"/>
  <c r="BG922" i="1"/>
  <c r="BG920" i="1"/>
  <c r="BH920" i="1"/>
  <c r="BG907" i="1"/>
  <c r="BG905" i="1"/>
  <c r="H903" i="1"/>
  <c r="BE888" i="1"/>
  <c r="BD888" i="1"/>
  <c r="AT903" i="1"/>
  <c r="J903" i="1" s="1"/>
  <c r="AU903" i="1" s="1"/>
  <c r="H906" i="1"/>
  <c r="BG904" i="1"/>
  <c r="BB891" i="1"/>
  <c r="BG890" i="1"/>
  <c r="H889" i="1"/>
  <c r="I888" i="1"/>
  <c r="BB887" i="1"/>
  <c r="I809" i="1"/>
  <c r="AV809" i="1"/>
  <c r="AW809" i="1" s="1"/>
  <c r="AZ809" i="1" s="1"/>
  <c r="F809" i="1" s="1"/>
  <c r="BC809" i="1" s="1"/>
  <c r="G809" i="1" s="1"/>
  <c r="I807" i="1"/>
  <c r="AV807" i="1"/>
  <c r="AW807" i="1" s="1"/>
  <c r="AZ807" i="1" s="1"/>
  <c r="F807" i="1" s="1"/>
  <c r="BC807" i="1" s="1"/>
  <c r="G807" i="1" s="1"/>
  <c r="I805" i="1"/>
  <c r="BF805" i="1"/>
  <c r="AV805" i="1"/>
  <c r="AW805" i="1" s="1"/>
  <c r="AZ805" i="1" s="1"/>
  <c r="F805" i="1" s="1"/>
  <c r="BC805" i="1" s="1"/>
  <c r="G805" i="1" s="1"/>
  <c r="I792" i="1"/>
  <c r="BF792" i="1"/>
  <c r="BH792" i="1" s="1"/>
  <c r="AV792" i="1"/>
  <c r="AW792" i="1" s="1"/>
  <c r="AZ792" i="1" s="1"/>
  <c r="F792" i="1" s="1"/>
  <c r="BC792" i="1" s="1"/>
  <c r="G792" i="1" s="1"/>
  <c r="I790" i="1"/>
  <c r="AV790" i="1"/>
  <c r="AW790" i="1" s="1"/>
  <c r="AZ790" i="1" s="1"/>
  <c r="F790" i="1" s="1"/>
  <c r="BC790" i="1" s="1"/>
  <c r="G790" i="1" s="1"/>
  <c r="I788" i="1"/>
  <c r="AV788" i="1"/>
  <c r="AW788" i="1" s="1"/>
  <c r="AZ788" i="1" s="1"/>
  <c r="F788" i="1" s="1"/>
  <c r="BC788" i="1" s="1"/>
  <c r="G788" i="1" s="1"/>
  <c r="I775" i="1"/>
  <c r="BF775" i="1"/>
  <c r="AV775" i="1"/>
  <c r="AW775" i="1" s="1"/>
  <c r="AZ775" i="1" s="1"/>
  <c r="F775" i="1" s="1"/>
  <c r="BC775" i="1" s="1"/>
  <c r="G775" i="1" s="1"/>
  <c r="I773" i="1"/>
  <c r="BF773" i="1"/>
  <c r="BH773" i="1" s="1"/>
  <c r="AV773" i="1"/>
  <c r="AW773" i="1" s="1"/>
  <c r="AZ773" i="1" s="1"/>
  <c r="F773" i="1" s="1"/>
  <c r="BC773" i="1" s="1"/>
  <c r="G773" i="1" s="1"/>
  <c r="I760" i="1"/>
  <c r="AV760" i="1"/>
  <c r="AW760" i="1" s="1"/>
  <c r="AZ760" i="1" s="1"/>
  <c r="F760" i="1" s="1"/>
  <c r="BC760" i="1" s="1"/>
  <c r="G760" i="1" s="1"/>
  <c r="I758" i="1"/>
  <c r="AV758" i="1"/>
  <c r="AW758" i="1" s="1"/>
  <c r="AZ758" i="1" s="1"/>
  <c r="F758" i="1" s="1"/>
  <c r="BC758" i="1" s="1"/>
  <c r="G758" i="1" s="1"/>
  <c r="I756" i="1"/>
  <c r="BF756" i="1"/>
  <c r="AV756" i="1"/>
  <c r="AW756" i="1" s="1"/>
  <c r="AZ756" i="1" s="1"/>
  <c r="F756" i="1" s="1"/>
  <c r="BC756" i="1" s="1"/>
  <c r="G756" i="1" s="1"/>
  <c r="I743" i="1"/>
  <c r="BF743" i="1"/>
  <c r="BH743" i="1" s="1"/>
  <c r="AV743" i="1"/>
  <c r="AW743" i="1" s="1"/>
  <c r="AZ743" i="1" s="1"/>
  <c r="F743" i="1" s="1"/>
  <c r="BC743" i="1" s="1"/>
  <c r="G743" i="1" s="1"/>
  <c r="I741" i="1"/>
  <c r="AV741" i="1"/>
  <c r="AW741" i="1" s="1"/>
  <c r="AZ741" i="1" s="1"/>
  <c r="F741" i="1" s="1"/>
  <c r="BC741" i="1" s="1"/>
  <c r="G741" i="1" s="1"/>
  <c r="I728" i="1"/>
  <c r="AV728" i="1"/>
  <c r="AW728" i="1" s="1"/>
  <c r="AZ728" i="1" s="1"/>
  <c r="F728" i="1" s="1"/>
  <c r="BC728" i="1" s="1"/>
  <c r="G728" i="1" s="1"/>
  <c r="I726" i="1"/>
  <c r="BF726" i="1"/>
  <c r="AV726" i="1"/>
  <c r="AW726" i="1" s="1"/>
  <c r="AZ726" i="1" s="1"/>
  <c r="F726" i="1" s="1"/>
  <c r="BC726" i="1" s="1"/>
  <c r="G726" i="1" s="1"/>
  <c r="I724" i="1"/>
  <c r="BF724" i="1"/>
  <c r="BH724" i="1" s="1"/>
  <c r="AV724" i="1"/>
  <c r="AW724" i="1" s="1"/>
  <c r="AZ724" i="1" s="1"/>
  <c r="F724" i="1" s="1"/>
  <c r="BC724" i="1" s="1"/>
  <c r="G724" i="1" s="1"/>
  <c r="I711" i="1"/>
  <c r="AV711" i="1"/>
  <c r="AW711" i="1" s="1"/>
  <c r="AZ711" i="1" s="1"/>
  <c r="F711" i="1" s="1"/>
  <c r="BC711" i="1" s="1"/>
  <c r="G711" i="1" s="1"/>
  <c r="AP905" i="1"/>
  <c r="AT905" i="1" s="1"/>
  <c r="J905" i="1" s="1"/>
  <c r="AU905" i="1" s="1"/>
  <c r="BB890" i="1"/>
  <c r="AT889" i="1"/>
  <c r="J889" i="1" s="1"/>
  <c r="AU889" i="1" s="1"/>
  <c r="E889" i="1"/>
  <c r="BF888" i="1"/>
  <c r="H888" i="1"/>
  <c r="BG808" i="1"/>
  <c r="BG806" i="1"/>
  <c r="BH806" i="1"/>
  <c r="BG804" i="1"/>
  <c r="BG791" i="1"/>
  <c r="BG789" i="1"/>
  <c r="BG776" i="1"/>
  <c r="BH776" i="1"/>
  <c r="BG774" i="1"/>
  <c r="BG772" i="1"/>
  <c r="BG759" i="1"/>
  <c r="BG757" i="1"/>
  <c r="BH757" i="1"/>
  <c r="BG744" i="1"/>
  <c r="BG742" i="1"/>
  <c r="BG740" i="1"/>
  <c r="BG727" i="1"/>
  <c r="BH727" i="1"/>
  <c r="BG725" i="1"/>
  <c r="BG712" i="1"/>
  <c r="BG710" i="1"/>
  <c r="H891" i="1"/>
  <c r="BG888" i="1"/>
  <c r="BG875" i="1"/>
  <c r="BG874" i="1"/>
  <c r="BG873" i="1"/>
  <c r="BG872" i="1"/>
  <c r="BG871" i="1"/>
  <c r="BG859" i="1"/>
  <c r="BG858" i="1"/>
  <c r="BG857" i="1"/>
  <c r="BG856" i="1"/>
  <c r="BG855" i="1"/>
  <c r="BG843" i="1"/>
  <c r="BG842" i="1"/>
  <c r="BG841" i="1"/>
  <c r="BG840" i="1"/>
  <c r="BG839" i="1"/>
  <c r="BG827" i="1"/>
  <c r="BG826" i="1"/>
  <c r="BG825" i="1"/>
  <c r="BG824" i="1"/>
  <c r="BG823" i="1"/>
  <c r="I808" i="1"/>
  <c r="AV808" i="1"/>
  <c r="AW808" i="1" s="1"/>
  <c r="AZ808" i="1" s="1"/>
  <c r="F808" i="1" s="1"/>
  <c r="BC808" i="1" s="1"/>
  <c r="G808" i="1" s="1"/>
  <c r="I806" i="1"/>
  <c r="BF806" i="1"/>
  <c r="AV806" i="1"/>
  <c r="AW806" i="1" s="1"/>
  <c r="AZ806" i="1" s="1"/>
  <c r="F806" i="1" s="1"/>
  <c r="BC806" i="1" s="1"/>
  <c r="G806" i="1" s="1"/>
  <c r="I804" i="1"/>
  <c r="BF804" i="1"/>
  <c r="BH804" i="1" s="1"/>
  <c r="AV804" i="1"/>
  <c r="AW804" i="1" s="1"/>
  <c r="AZ804" i="1" s="1"/>
  <c r="F804" i="1" s="1"/>
  <c r="BC804" i="1" s="1"/>
  <c r="G804" i="1" s="1"/>
  <c r="I791" i="1"/>
  <c r="AV791" i="1"/>
  <c r="AW791" i="1" s="1"/>
  <c r="AZ791" i="1" s="1"/>
  <c r="F791" i="1" s="1"/>
  <c r="BC791" i="1" s="1"/>
  <c r="G791" i="1" s="1"/>
  <c r="I789" i="1"/>
  <c r="AV789" i="1"/>
  <c r="AW789" i="1" s="1"/>
  <c r="AZ789" i="1" s="1"/>
  <c r="F789" i="1" s="1"/>
  <c r="BC789" i="1" s="1"/>
  <c r="G789" i="1" s="1"/>
  <c r="I776" i="1"/>
  <c r="BF776" i="1"/>
  <c r="AV776" i="1"/>
  <c r="AW776" i="1" s="1"/>
  <c r="AZ776" i="1" s="1"/>
  <c r="F776" i="1" s="1"/>
  <c r="BC776" i="1" s="1"/>
  <c r="G776" i="1" s="1"/>
  <c r="I774" i="1"/>
  <c r="BF774" i="1"/>
  <c r="BH774" i="1" s="1"/>
  <c r="AV774" i="1"/>
  <c r="AW774" i="1" s="1"/>
  <c r="AZ774" i="1" s="1"/>
  <c r="F774" i="1" s="1"/>
  <c r="BC774" i="1" s="1"/>
  <c r="G774" i="1" s="1"/>
  <c r="I772" i="1"/>
  <c r="AV772" i="1"/>
  <c r="AW772" i="1" s="1"/>
  <c r="AZ772" i="1" s="1"/>
  <c r="F772" i="1" s="1"/>
  <c r="BC772" i="1" s="1"/>
  <c r="G772" i="1" s="1"/>
  <c r="I759" i="1"/>
  <c r="AV759" i="1"/>
  <c r="AW759" i="1" s="1"/>
  <c r="AZ759" i="1" s="1"/>
  <c r="F759" i="1" s="1"/>
  <c r="BC759" i="1" s="1"/>
  <c r="G759" i="1" s="1"/>
  <c r="I757" i="1"/>
  <c r="BF757" i="1"/>
  <c r="AV757" i="1"/>
  <c r="AW757" i="1" s="1"/>
  <c r="AZ757" i="1" s="1"/>
  <c r="F757" i="1" s="1"/>
  <c r="BC757" i="1" s="1"/>
  <c r="G757" i="1" s="1"/>
  <c r="I744" i="1"/>
  <c r="BF744" i="1"/>
  <c r="BH744" i="1" s="1"/>
  <c r="AV744" i="1"/>
  <c r="AW744" i="1" s="1"/>
  <c r="AZ744" i="1" s="1"/>
  <c r="F744" i="1" s="1"/>
  <c r="BC744" i="1" s="1"/>
  <c r="G744" i="1" s="1"/>
  <c r="I742" i="1"/>
  <c r="AV742" i="1"/>
  <c r="AW742" i="1" s="1"/>
  <c r="AZ742" i="1" s="1"/>
  <c r="F742" i="1" s="1"/>
  <c r="BC742" i="1" s="1"/>
  <c r="G742" i="1" s="1"/>
  <c r="I740" i="1"/>
  <c r="AV740" i="1"/>
  <c r="AW740" i="1" s="1"/>
  <c r="AZ740" i="1" s="1"/>
  <c r="F740" i="1" s="1"/>
  <c r="BC740" i="1" s="1"/>
  <c r="G740" i="1" s="1"/>
  <c r="I727" i="1"/>
  <c r="BF727" i="1"/>
  <c r="AV727" i="1"/>
  <c r="AW727" i="1" s="1"/>
  <c r="AZ727" i="1" s="1"/>
  <c r="F727" i="1" s="1"/>
  <c r="BC727" i="1" s="1"/>
  <c r="G727" i="1" s="1"/>
  <c r="I725" i="1"/>
  <c r="BF725" i="1"/>
  <c r="BH725" i="1" s="1"/>
  <c r="AV725" i="1"/>
  <c r="AW725" i="1" s="1"/>
  <c r="AZ725" i="1" s="1"/>
  <c r="F725" i="1" s="1"/>
  <c r="BC725" i="1" s="1"/>
  <c r="G725" i="1" s="1"/>
  <c r="I712" i="1"/>
  <c r="AV712" i="1"/>
  <c r="AW712" i="1" s="1"/>
  <c r="AZ712" i="1" s="1"/>
  <c r="F712" i="1" s="1"/>
  <c r="BC712" i="1" s="1"/>
  <c r="G712" i="1" s="1"/>
  <c r="I710" i="1"/>
  <c r="AV710" i="1"/>
  <c r="AW710" i="1" s="1"/>
  <c r="AZ710" i="1" s="1"/>
  <c r="F710" i="1" s="1"/>
  <c r="BC710" i="1" s="1"/>
  <c r="G710" i="1" s="1"/>
  <c r="AP907" i="1"/>
  <c r="AT891" i="1"/>
  <c r="J891" i="1" s="1"/>
  <c r="AU891" i="1" s="1"/>
  <c r="E891" i="1"/>
  <c r="BF890" i="1"/>
  <c r="BH890" i="1" s="1"/>
  <c r="H890" i="1"/>
  <c r="AT875" i="1"/>
  <c r="J875" i="1" s="1"/>
  <c r="AU875" i="1" s="1"/>
  <c r="AT874" i="1"/>
  <c r="J874" i="1" s="1"/>
  <c r="AU874" i="1" s="1"/>
  <c r="AT871" i="1"/>
  <c r="J871" i="1" s="1"/>
  <c r="AU871" i="1" s="1"/>
  <c r="AT859" i="1"/>
  <c r="J859" i="1" s="1"/>
  <c r="AU859" i="1" s="1"/>
  <c r="AT856" i="1"/>
  <c r="J856" i="1" s="1"/>
  <c r="AU856" i="1" s="1"/>
  <c r="AT855" i="1"/>
  <c r="J855" i="1" s="1"/>
  <c r="AU855" i="1" s="1"/>
  <c r="AT841" i="1"/>
  <c r="J841" i="1" s="1"/>
  <c r="AU841" i="1" s="1"/>
  <c r="AT840" i="1"/>
  <c r="J840" i="1" s="1"/>
  <c r="AU840" i="1" s="1"/>
  <c r="AT826" i="1"/>
  <c r="J826" i="1" s="1"/>
  <c r="AU826" i="1" s="1"/>
  <c r="AT825" i="1"/>
  <c r="J825" i="1" s="1"/>
  <c r="AU825" i="1" s="1"/>
  <c r="BG809" i="1"/>
  <c r="BG807" i="1"/>
  <c r="BG805" i="1"/>
  <c r="BH805" i="1"/>
  <c r="BG792" i="1"/>
  <c r="BG790" i="1"/>
  <c r="BG788" i="1"/>
  <c r="BG775" i="1"/>
  <c r="BH775" i="1"/>
  <c r="BG773" i="1"/>
  <c r="BG760" i="1"/>
  <c r="BG758" i="1"/>
  <c r="BG756" i="1"/>
  <c r="BH756" i="1"/>
  <c r="BG743" i="1"/>
  <c r="BG741" i="1"/>
  <c r="BG728" i="1"/>
  <c r="BG726" i="1"/>
  <c r="BH726" i="1"/>
  <c r="BG724" i="1"/>
  <c r="BG711" i="1"/>
  <c r="AV709" i="1"/>
  <c r="AW709" i="1" s="1"/>
  <c r="AZ709" i="1" s="1"/>
  <c r="F709" i="1" s="1"/>
  <c r="BC709" i="1" s="1"/>
  <c r="I709" i="1"/>
  <c r="AV708" i="1"/>
  <c r="AW708" i="1" s="1"/>
  <c r="AZ708" i="1" s="1"/>
  <c r="F708" i="1" s="1"/>
  <c r="BC708" i="1" s="1"/>
  <c r="G708" i="1" s="1"/>
  <c r="I708" i="1"/>
  <c r="AV696" i="1"/>
  <c r="AW696" i="1" s="1"/>
  <c r="AZ696" i="1" s="1"/>
  <c r="F696" i="1" s="1"/>
  <c r="BC696" i="1" s="1"/>
  <c r="I696" i="1"/>
  <c r="AV695" i="1"/>
  <c r="AW695" i="1" s="1"/>
  <c r="AZ695" i="1" s="1"/>
  <c r="F695" i="1" s="1"/>
  <c r="BC695" i="1" s="1"/>
  <c r="G695" i="1" s="1"/>
  <c r="I695" i="1"/>
  <c r="AT693" i="1"/>
  <c r="J693" i="1" s="1"/>
  <c r="AU693" i="1" s="1"/>
  <c r="AT692" i="1"/>
  <c r="J692" i="1" s="1"/>
  <c r="AU692" i="1" s="1"/>
  <c r="BG680" i="1"/>
  <c r="BG679" i="1"/>
  <c r="BG678" i="1"/>
  <c r="BG677" i="1"/>
  <c r="AV676" i="1"/>
  <c r="AW676" i="1" s="1"/>
  <c r="AZ676" i="1" s="1"/>
  <c r="F676" i="1" s="1"/>
  <c r="BC676" i="1" s="1"/>
  <c r="G676" i="1" s="1"/>
  <c r="I676" i="1"/>
  <c r="AV675" i="1"/>
  <c r="AW675" i="1" s="1"/>
  <c r="AZ675" i="1" s="1"/>
  <c r="F675" i="1" s="1"/>
  <c r="BC675" i="1" s="1"/>
  <c r="I675" i="1"/>
  <c r="H659" i="1"/>
  <c r="H649" i="1"/>
  <c r="AV648" i="1"/>
  <c r="AW648" i="1" s="1"/>
  <c r="AZ648" i="1" s="1"/>
  <c r="F648" i="1" s="1"/>
  <c r="BC648" i="1" s="1"/>
  <c r="G648" i="1" s="1"/>
  <c r="I648" i="1"/>
  <c r="AV647" i="1"/>
  <c r="AW647" i="1" s="1"/>
  <c r="AZ647" i="1" s="1"/>
  <c r="F647" i="1" s="1"/>
  <c r="BC647" i="1" s="1"/>
  <c r="I647" i="1"/>
  <c r="H631" i="1"/>
  <c r="H630" i="1"/>
  <c r="H616" i="1"/>
  <c r="AV615" i="1"/>
  <c r="AW615" i="1" s="1"/>
  <c r="AZ615" i="1" s="1"/>
  <c r="F615" i="1" s="1"/>
  <c r="BC615" i="1" s="1"/>
  <c r="G615" i="1" s="1"/>
  <c r="I615" i="1"/>
  <c r="AV598" i="1"/>
  <c r="AW598" i="1" s="1"/>
  <c r="AZ598" i="1" s="1"/>
  <c r="F598" i="1" s="1"/>
  <c r="BC598" i="1" s="1"/>
  <c r="G598" i="1" s="1"/>
  <c r="I598" i="1"/>
  <c r="AV583" i="1"/>
  <c r="AW583" i="1" s="1"/>
  <c r="AZ583" i="1" s="1"/>
  <c r="F583" i="1" s="1"/>
  <c r="BC583" i="1" s="1"/>
  <c r="G583" i="1" s="1"/>
  <c r="I583" i="1"/>
  <c r="AV579" i="1"/>
  <c r="AW579" i="1" s="1"/>
  <c r="AZ579" i="1" s="1"/>
  <c r="F579" i="1" s="1"/>
  <c r="BC579" i="1" s="1"/>
  <c r="G579" i="1" s="1"/>
  <c r="I579" i="1"/>
  <c r="AT679" i="1"/>
  <c r="J679" i="1" s="1"/>
  <c r="AU679" i="1" s="1"/>
  <c r="AT678" i="1"/>
  <c r="J678" i="1" s="1"/>
  <c r="AU678" i="1" s="1"/>
  <c r="H661" i="1"/>
  <c r="BF661" i="1"/>
  <c r="H660" i="1"/>
  <c r="AT659" i="1"/>
  <c r="J659" i="1" s="1"/>
  <c r="AU659" i="1" s="1"/>
  <c r="AT649" i="1"/>
  <c r="J649" i="1" s="1"/>
  <c r="AU649" i="1" s="1"/>
  <c r="H633" i="1"/>
  <c r="H632" i="1"/>
  <c r="AT631" i="1"/>
  <c r="J631" i="1" s="1"/>
  <c r="AU631" i="1" s="1"/>
  <c r="AT630" i="1"/>
  <c r="J630" i="1" s="1"/>
  <c r="AU630" i="1" s="1"/>
  <c r="AT616" i="1"/>
  <c r="J616" i="1" s="1"/>
  <c r="AU616" i="1" s="1"/>
  <c r="BG614" i="1"/>
  <c r="AV613" i="1"/>
  <c r="AW613" i="1" s="1"/>
  <c r="AZ613" i="1" s="1"/>
  <c r="F613" i="1" s="1"/>
  <c r="BC613" i="1" s="1"/>
  <c r="G613" i="1" s="1"/>
  <c r="I613" i="1"/>
  <c r="AP887" i="1"/>
  <c r="AT887" i="1" s="1"/>
  <c r="J887" i="1" s="1"/>
  <c r="AU887" i="1" s="1"/>
  <c r="AP875" i="1"/>
  <c r="AP874" i="1"/>
  <c r="AP873" i="1"/>
  <c r="AP872" i="1"/>
  <c r="AP871" i="1"/>
  <c r="AP859" i="1"/>
  <c r="AP858" i="1"/>
  <c r="AP857" i="1"/>
  <c r="AP856" i="1"/>
  <c r="AP855" i="1"/>
  <c r="AP843" i="1"/>
  <c r="AP842" i="1"/>
  <c r="AT842" i="1" s="1"/>
  <c r="J842" i="1" s="1"/>
  <c r="AU842" i="1" s="1"/>
  <c r="AP841" i="1"/>
  <c r="AP840" i="1"/>
  <c r="AP839" i="1"/>
  <c r="AP827" i="1"/>
  <c r="AP826" i="1"/>
  <c r="AP825" i="1"/>
  <c r="AP824" i="1"/>
  <c r="AP823" i="1"/>
  <c r="AT823" i="1" s="1"/>
  <c r="J823" i="1" s="1"/>
  <c r="AU823" i="1" s="1"/>
  <c r="H663" i="1"/>
  <c r="H662" i="1"/>
  <c r="AV661" i="1"/>
  <c r="AW661" i="1" s="1"/>
  <c r="AZ661" i="1" s="1"/>
  <c r="F661" i="1" s="1"/>
  <c r="BC661" i="1" s="1"/>
  <c r="G661" i="1" s="1"/>
  <c r="I661" i="1"/>
  <c r="AV660" i="1"/>
  <c r="AW660" i="1" s="1"/>
  <c r="AZ660" i="1" s="1"/>
  <c r="F660" i="1" s="1"/>
  <c r="BC660" i="1" s="1"/>
  <c r="G660" i="1" s="1"/>
  <c r="I660" i="1"/>
  <c r="H646" i="1"/>
  <c r="H645" i="1"/>
  <c r="AV633" i="1"/>
  <c r="AW633" i="1" s="1"/>
  <c r="AZ633" i="1" s="1"/>
  <c r="F633" i="1" s="1"/>
  <c r="BC633" i="1" s="1"/>
  <c r="G633" i="1" s="1"/>
  <c r="I633" i="1"/>
  <c r="AV632" i="1"/>
  <c r="AW632" i="1" s="1"/>
  <c r="AZ632" i="1" s="1"/>
  <c r="F632" i="1" s="1"/>
  <c r="BC632" i="1" s="1"/>
  <c r="G632" i="1" s="1"/>
  <c r="I632" i="1"/>
  <c r="H612" i="1"/>
  <c r="AV599" i="1"/>
  <c r="AW599" i="1" s="1"/>
  <c r="AZ599" i="1" s="1"/>
  <c r="F599" i="1" s="1"/>
  <c r="BC599" i="1" s="1"/>
  <c r="G599" i="1" s="1"/>
  <c r="I599" i="1"/>
  <c r="AV597" i="1"/>
  <c r="AW597" i="1" s="1"/>
  <c r="AZ597" i="1" s="1"/>
  <c r="F597" i="1" s="1"/>
  <c r="BC597" i="1" s="1"/>
  <c r="G597" i="1" s="1"/>
  <c r="I597" i="1"/>
  <c r="AV582" i="1"/>
  <c r="AW582" i="1" s="1"/>
  <c r="AZ582" i="1" s="1"/>
  <c r="F582" i="1" s="1"/>
  <c r="BC582" i="1" s="1"/>
  <c r="G582" i="1" s="1"/>
  <c r="I582" i="1"/>
  <c r="BF582" i="1"/>
  <c r="BH582" i="1" s="1"/>
  <c r="AV567" i="1"/>
  <c r="AW567" i="1" s="1"/>
  <c r="AZ567" i="1" s="1"/>
  <c r="F567" i="1" s="1"/>
  <c r="BC567" i="1" s="1"/>
  <c r="G567" i="1" s="1"/>
  <c r="I567" i="1"/>
  <c r="BF567" i="1"/>
  <c r="E709" i="1"/>
  <c r="H708" i="1"/>
  <c r="E708" i="1"/>
  <c r="H696" i="1"/>
  <c r="BF696" i="1"/>
  <c r="E696" i="1"/>
  <c r="H695" i="1"/>
  <c r="BF695" i="1"/>
  <c r="E695" i="1"/>
  <c r="H676" i="1"/>
  <c r="BF676" i="1"/>
  <c r="H675" i="1"/>
  <c r="BF675" i="1"/>
  <c r="AT663" i="1"/>
  <c r="J663" i="1" s="1"/>
  <c r="AU663" i="1" s="1"/>
  <c r="AT662" i="1"/>
  <c r="J662" i="1" s="1"/>
  <c r="AU662" i="1" s="1"/>
  <c r="H648" i="1"/>
  <c r="BF648" i="1"/>
  <c r="BH648" i="1" s="1"/>
  <c r="H647" i="1"/>
  <c r="AT646" i="1"/>
  <c r="J646" i="1" s="1"/>
  <c r="AU646" i="1" s="1"/>
  <c r="AT645" i="1"/>
  <c r="J645" i="1" s="1"/>
  <c r="AU645" i="1" s="1"/>
  <c r="BG629" i="1"/>
  <c r="AV628" i="1"/>
  <c r="AW628" i="1" s="1"/>
  <c r="AZ628" i="1" s="1"/>
  <c r="F628" i="1" s="1"/>
  <c r="BC628" i="1" s="1"/>
  <c r="G628" i="1" s="1"/>
  <c r="BF628" i="1"/>
  <c r="BH628" i="1" s="1"/>
  <c r="I628" i="1"/>
  <c r="AT612" i="1"/>
  <c r="J612" i="1" s="1"/>
  <c r="AU612" i="1" s="1"/>
  <c r="AV596" i="1"/>
  <c r="AW596" i="1" s="1"/>
  <c r="AZ596" i="1" s="1"/>
  <c r="F596" i="1" s="1"/>
  <c r="BC596" i="1" s="1"/>
  <c r="G596" i="1" s="1"/>
  <c r="I596" i="1"/>
  <c r="AV581" i="1"/>
  <c r="AW581" i="1" s="1"/>
  <c r="AZ581" i="1" s="1"/>
  <c r="F581" i="1" s="1"/>
  <c r="BC581" i="1" s="1"/>
  <c r="G581" i="1" s="1"/>
  <c r="I581" i="1"/>
  <c r="BF581" i="1"/>
  <c r="BH581" i="1" s="1"/>
  <c r="AP694" i="1"/>
  <c r="AT694" i="1" s="1"/>
  <c r="J694" i="1" s="1"/>
  <c r="AU694" i="1" s="1"/>
  <c r="AP693" i="1"/>
  <c r="AP692" i="1"/>
  <c r="AP680" i="1"/>
  <c r="AT680" i="1" s="1"/>
  <c r="J680" i="1" s="1"/>
  <c r="AU680" i="1" s="1"/>
  <c r="AP679" i="1"/>
  <c r="AP678" i="1"/>
  <c r="AP677" i="1"/>
  <c r="AP629" i="1"/>
  <c r="E616" i="1"/>
  <c r="AP614" i="1"/>
  <c r="E612" i="1"/>
  <c r="BG599" i="1"/>
  <c r="BG596" i="1"/>
  <c r="BG581" i="1"/>
  <c r="BG566" i="1"/>
  <c r="BF565" i="1"/>
  <c r="BH565" i="1" s="1"/>
  <c r="AV565" i="1"/>
  <c r="AW565" i="1" s="1"/>
  <c r="AZ565" i="1" s="1"/>
  <c r="F565" i="1" s="1"/>
  <c r="BC565" i="1" s="1"/>
  <c r="G565" i="1" s="1"/>
  <c r="I565" i="1"/>
  <c r="BG551" i="1"/>
  <c r="BF550" i="1"/>
  <c r="AV550" i="1"/>
  <c r="AW550" i="1" s="1"/>
  <c r="AZ550" i="1" s="1"/>
  <c r="F550" i="1" s="1"/>
  <c r="BC550" i="1" s="1"/>
  <c r="G550" i="1" s="1"/>
  <c r="I550" i="1"/>
  <c r="BG547" i="1"/>
  <c r="AV535" i="1"/>
  <c r="AW535" i="1" s="1"/>
  <c r="AZ535" i="1" s="1"/>
  <c r="F535" i="1" s="1"/>
  <c r="BC535" i="1" s="1"/>
  <c r="G535" i="1" s="1"/>
  <c r="I535" i="1"/>
  <c r="BG532" i="1"/>
  <c r="AV531" i="1"/>
  <c r="AW531" i="1" s="1"/>
  <c r="AZ531" i="1" s="1"/>
  <c r="F531" i="1" s="1"/>
  <c r="BC531" i="1" s="1"/>
  <c r="G531" i="1" s="1"/>
  <c r="I531" i="1"/>
  <c r="BG517" i="1"/>
  <c r="E675" i="1"/>
  <c r="E662" i="1"/>
  <c r="E660" i="1"/>
  <c r="E649" i="1"/>
  <c r="E647" i="1"/>
  <c r="E645" i="1"/>
  <c r="E632" i="1"/>
  <c r="E630" i="1"/>
  <c r="BG615" i="1"/>
  <c r="BG595" i="1"/>
  <c r="BG580" i="1"/>
  <c r="BG565" i="1"/>
  <c r="BF564" i="1"/>
  <c r="BH564" i="1" s="1"/>
  <c r="AV564" i="1"/>
  <c r="AW564" i="1" s="1"/>
  <c r="AZ564" i="1" s="1"/>
  <c r="F564" i="1" s="1"/>
  <c r="BC564" i="1" s="1"/>
  <c r="G564" i="1" s="1"/>
  <c r="I564" i="1"/>
  <c r="BG550" i="1"/>
  <c r="BH550" i="1"/>
  <c r="BF549" i="1"/>
  <c r="AV549" i="1"/>
  <c r="AW549" i="1" s="1"/>
  <c r="AZ549" i="1" s="1"/>
  <c r="F549" i="1" s="1"/>
  <c r="BC549" i="1" s="1"/>
  <c r="G549" i="1" s="1"/>
  <c r="I549" i="1"/>
  <c r="BG535" i="1"/>
  <c r="AV534" i="1"/>
  <c r="AW534" i="1" s="1"/>
  <c r="AZ534" i="1" s="1"/>
  <c r="F534" i="1" s="1"/>
  <c r="BC534" i="1" s="1"/>
  <c r="G534" i="1" s="1"/>
  <c r="I534" i="1"/>
  <c r="BG531" i="1"/>
  <c r="AV519" i="1"/>
  <c r="AW519" i="1" s="1"/>
  <c r="AZ519" i="1" s="1"/>
  <c r="F519" i="1" s="1"/>
  <c r="BC519" i="1" s="1"/>
  <c r="G519" i="1" s="1"/>
  <c r="I519" i="1"/>
  <c r="AV516" i="1"/>
  <c r="AW516" i="1" s="1"/>
  <c r="AZ516" i="1" s="1"/>
  <c r="F516" i="1" s="1"/>
  <c r="BC516" i="1" s="1"/>
  <c r="G516" i="1" s="1"/>
  <c r="I516" i="1"/>
  <c r="BG598" i="1"/>
  <c r="BG583" i="1"/>
  <c r="BG579" i="1"/>
  <c r="BG564" i="1"/>
  <c r="BF563" i="1"/>
  <c r="BH563" i="1" s="1"/>
  <c r="AV563" i="1"/>
  <c r="AW563" i="1" s="1"/>
  <c r="AZ563" i="1" s="1"/>
  <c r="F563" i="1" s="1"/>
  <c r="BC563" i="1" s="1"/>
  <c r="G563" i="1" s="1"/>
  <c r="I563" i="1"/>
  <c r="BG549" i="1"/>
  <c r="BH549" i="1"/>
  <c r="BF548" i="1"/>
  <c r="AV548" i="1"/>
  <c r="AW548" i="1" s="1"/>
  <c r="AZ548" i="1" s="1"/>
  <c r="F548" i="1" s="1"/>
  <c r="BC548" i="1" s="1"/>
  <c r="G548" i="1" s="1"/>
  <c r="I548" i="1"/>
  <c r="BG534" i="1"/>
  <c r="AV533" i="1"/>
  <c r="AW533" i="1" s="1"/>
  <c r="AZ533" i="1" s="1"/>
  <c r="F533" i="1" s="1"/>
  <c r="BC533" i="1" s="1"/>
  <c r="G533" i="1" s="1"/>
  <c r="I533" i="1"/>
  <c r="BG519" i="1"/>
  <c r="AV518" i="1"/>
  <c r="AW518" i="1" s="1"/>
  <c r="AZ518" i="1" s="1"/>
  <c r="F518" i="1" s="1"/>
  <c r="BC518" i="1" s="1"/>
  <c r="G518" i="1" s="1"/>
  <c r="I518" i="1"/>
  <c r="BH676" i="1"/>
  <c r="BH661" i="1"/>
  <c r="BG628" i="1"/>
  <c r="BG613" i="1"/>
  <c r="BG597" i="1"/>
  <c r="AV595" i="1"/>
  <c r="AW595" i="1" s="1"/>
  <c r="AZ595" i="1" s="1"/>
  <c r="F595" i="1" s="1"/>
  <c r="BC595" i="1" s="1"/>
  <c r="G595" i="1" s="1"/>
  <c r="I595" i="1"/>
  <c r="BG582" i="1"/>
  <c r="AV580" i="1"/>
  <c r="AW580" i="1" s="1"/>
  <c r="AZ580" i="1" s="1"/>
  <c r="F580" i="1" s="1"/>
  <c r="BC580" i="1" s="1"/>
  <c r="G580" i="1" s="1"/>
  <c r="I580" i="1"/>
  <c r="BG567" i="1"/>
  <c r="BH567" i="1"/>
  <c r="AV566" i="1"/>
  <c r="AW566" i="1" s="1"/>
  <c r="AZ566" i="1" s="1"/>
  <c r="F566" i="1" s="1"/>
  <c r="I566" i="1"/>
  <c r="BG563" i="1"/>
  <c r="BF551" i="1"/>
  <c r="BH551" i="1" s="1"/>
  <c r="AV551" i="1"/>
  <c r="AW551" i="1" s="1"/>
  <c r="AZ551" i="1" s="1"/>
  <c r="F551" i="1" s="1"/>
  <c r="BC551" i="1" s="1"/>
  <c r="G551" i="1" s="1"/>
  <c r="I551" i="1"/>
  <c r="BG548" i="1"/>
  <c r="BH548" i="1"/>
  <c r="BF547" i="1"/>
  <c r="BH547" i="1" s="1"/>
  <c r="AV547" i="1"/>
  <c r="AW547" i="1" s="1"/>
  <c r="AZ547" i="1" s="1"/>
  <c r="F547" i="1" s="1"/>
  <c r="BC547" i="1" s="1"/>
  <c r="G547" i="1" s="1"/>
  <c r="I547" i="1"/>
  <c r="BG533" i="1"/>
  <c r="AV532" i="1"/>
  <c r="AW532" i="1" s="1"/>
  <c r="AZ532" i="1" s="1"/>
  <c r="F532" i="1" s="1"/>
  <c r="BC532" i="1" s="1"/>
  <c r="G532" i="1" s="1"/>
  <c r="I532" i="1"/>
  <c r="BG518" i="1"/>
  <c r="AV517" i="1"/>
  <c r="AW517" i="1" s="1"/>
  <c r="AZ517" i="1" s="1"/>
  <c r="F517" i="1" s="1"/>
  <c r="BC517" i="1" s="1"/>
  <c r="G517" i="1" s="1"/>
  <c r="I517" i="1"/>
  <c r="BB515" i="1"/>
  <c r="AT515" i="1"/>
  <c r="J515" i="1" s="1"/>
  <c r="AU515" i="1" s="1"/>
  <c r="BB503" i="1"/>
  <c r="AT503" i="1"/>
  <c r="J503" i="1" s="1"/>
  <c r="AU503" i="1" s="1"/>
  <c r="BB502" i="1"/>
  <c r="AT502" i="1"/>
  <c r="J502" i="1" s="1"/>
  <c r="AU502" i="1" s="1"/>
  <c r="BB501" i="1"/>
  <c r="AT501" i="1"/>
  <c r="J501" i="1" s="1"/>
  <c r="AU501" i="1" s="1"/>
  <c r="BB500" i="1"/>
  <c r="AT500" i="1"/>
  <c r="J500" i="1" s="1"/>
  <c r="AU500" i="1" s="1"/>
  <c r="BB499" i="1"/>
  <c r="AT499" i="1"/>
  <c r="J499" i="1" s="1"/>
  <c r="AU499" i="1" s="1"/>
  <c r="BB487" i="1"/>
  <c r="BB486" i="1"/>
  <c r="BB485" i="1"/>
  <c r="BB484" i="1"/>
  <c r="BB483" i="1"/>
  <c r="BB471" i="1"/>
  <c r="BB470" i="1"/>
  <c r="BB469" i="1"/>
  <c r="BB468" i="1"/>
  <c r="BB467" i="1"/>
  <c r="AV438" i="1"/>
  <c r="AW438" i="1" s="1"/>
  <c r="AZ438" i="1" s="1"/>
  <c r="F438" i="1" s="1"/>
  <c r="BC438" i="1" s="1"/>
  <c r="I438" i="1"/>
  <c r="AV435" i="1"/>
  <c r="AW435" i="1" s="1"/>
  <c r="AZ435" i="1" s="1"/>
  <c r="F435" i="1" s="1"/>
  <c r="BC435" i="1" s="1"/>
  <c r="G435" i="1" s="1"/>
  <c r="I435" i="1"/>
  <c r="AV420" i="1"/>
  <c r="AW420" i="1" s="1"/>
  <c r="AZ420" i="1" s="1"/>
  <c r="F420" i="1" s="1"/>
  <c r="BC420" i="1" s="1"/>
  <c r="G420" i="1" s="1"/>
  <c r="I420" i="1"/>
  <c r="AV404" i="1"/>
  <c r="AW404" i="1" s="1"/>
  <c r="AZ404" i="1" s="1"/>
  <c r="F404" i="1" s="1"/>
  <c r="BC404" i="1" s="1"/>
  <c r="G404" i="1" s="1"/>
  <c r="I404" i="1"/>
  <c r="AV389" i="1"/>
  <c r="AW389" i="1" s="1"/>
  <c r="AZ389" i="1" s="1"/>
  <c r="F389" i="1" s="1"/>
  <c r="BC389" i="1" s="1"/>
  <c r="G389" i="1" s="1"/>
  <c r="I389" i="1"/>
  <c r="AV386" i="1"/>
  <c r="AW386" i="1" s="1"/>
  <c r="AZ386" i="1" s="1"/>
  <c r="F386" i="1" s="1"/>
  <c r="BC386" i="1" s="1"/>
  <c r="G386" i="1" s="1"/>
  <c r="I386" i="1"/>
  <c r="AV371" i="1"/>
  <c r="AW371" i="1" s="1"/>
  <c r="AZ371" i="1" s="1"/>
  <c r="F371" i="1" s="1"/>
  <c r="BC371" i="1" s="1"/>
  <c r="G371" i="1" s="1"/>
  <c r="I371" i="1"/>
  <c r="AV356" i="1"/>
  <c r="AW356" i="1" s="1"/>
  <c r="AZ356" i="1" s="1"/>
  <c r="F356" i="1" s="1"/>
  <c r="BC356" i="1" s="1"/>
  <c r="G356" i="1" s="1"/>
  <c r="I356" i="1"/>
  <c r="AV340" i="1"/>
  <c r="AW340" i="1" s="1"/>
  <c r="AZ340" i="1" s="1"/>
  <c r="F340" i="1" s="1"/>
  <c r="BC340" i="1" s="1"/>
  <c r="G340" i="1" s="1"/>
  <c r="I340" i="1"/>
  <c r="AV339" i="1"/>
  <c r="AW339" i="1" s="1"/>
  <c r="AZ339" i="1" s="1"/>
  <c r="F339" i="1" s="1"/>
  <c r="BC339" i="1" s="1"/>
  <c r="G339" i="1" s="1"/>
  <c r="I339" i="1"/>
  <c r="AV310" i="1"/>
  <c r="AW310" i="1" s="1"/>
  <c r="AZ310" i="1" s="1"/>
  <c r="F310" i="1" s="1"/>
  <c r="BC310" i="1" s="1"/>
  <c r="G310" i="1" s="1"/>
  <c r="I310" i="1"/>
  <c r="AV309" i="1"/>
  <c r="AW309" i="1" s="1"/>
  <c r="AZ309" i="1" s="1"/>
  <c r="F309" i="1" s="1"/>
  <c r="BC309" i="1" s="1"/>
  <c r="G309" i="1" s="1"/>
  <c r="I309" i="1"/>
  <c r="I291" i="1"/>
  <c r="AV291" i="1"/>
  <c r="AW291" i="1" s="1"/>
  <c r="AZ291" i="1" s="1"/>
  <c r="F291" i="1" s="1"/>
  <c r="BC291" i="1" s="1"/>
  <c r="G291" i="1" s="1"/>
  <c r="BF291" i="1"/>
  <c r="AV245" i="1"/>
  <c r="AW245" i="1" s="1"/>
  <c r="AZ245" i="1" s="1"/>
  <c r="F245" i="1" s="1"/>
  <c r="BC245" i="1" s="1"/>
  <c r="G245" i="1" s="1"/>
  <c r="I245" i="1"/>
  <c r="BF245" i="1"/>
  <c r="AV228" i="1"/>
  <c r="AW228" i="1" s="1"/>
  <c r="AZ228" i="1" s="1"/>
  <c r="F228" i="1" s="1"/>
  <c r="BC228" i="1" s="1"/>
  <c r="G228" i="1" s="1"/>
  <c r="I228" i="1"/>
  <c r="E487" i="1"/>
  <c r="E486" i="1"/>
  <c r="E485" i="1"/>
  <c r="E484" i="1"/>
  <c r="E483" i="1"/>
  <c r="E471" i="1"/>
  <c r="E470" i="1"/>
  <c r="E469" i="1"/>
  <c r="E468" i="1"/>
  <c r="E467" i="1"/>
  <c r="E455" i="1"/>
  <c r="E454" i="1"/>
  <c r="E453" i="1"/>
  <c r="E452" i="1"/>
  <c r="E451" i="1"/>
  <c r="BG435" i="1"/>
  <c r="BH420" i="1"/>
  <c r="BG420" i="1"/>
  <c r="BG404" i="1"/>
  <c r="BH389" i="1"/>
  <c r="BG389" i="1"/>
  <c r="AV341" i="1"/>
  <c r="AW341" i="1" s="1"/>
  <c r="AZ341" i="1" s="1"/>
  <c r="F341" i="1" s="1"/>
  <c r="BC341" i="1" s="1"/>
  <c r="G341" i="1" s="1"/>
  <c r="I341" i="1"/>
  <c r="AV323" i="1"/>
  <c r="AW323" i="1" s="1"/>
  <c r="AZ323" i="1" s="1"/>
  <c r="F323" i="1" s="1"/>
  <c r="BC323" i="1" s="1"/>
  <c r="G323" i="1" s="1"/>
  <c r="I323" i="1"/>
  <c r="AV322" i="1"/>
  <c r="AW322" i="1" s="1"/>
  <c r="AZ322" i="1" s="1"/>
  <c r="F322" i="1" s="1"/>
  <c r="BC322" i="1" s="1"/>
  <c r="G322" i="1" s="1"/>
  <c r="I322" i="1"/>
  <c r="I275" i="1"/>
  <c r="AV275" i="1"/>
  <c r="AW275" i="1" s="1"/>
  <c r="AZ275" i="1" s="1"/>
  <c r="F275" i="1" s="1"/>
  <c r="BC275" i="1" s="1"/>
  <c r="G275" i="1" s="1"/>
  <c r="AV226" i="1"/>
  <c r="AW226" i="1" s="1"/>
  <c r="AZ226" i="1" s="1"/>
  <c r="F226" i="1" s="1"/>
  <c r="BC226" i="1" s="1"/>
  <c r="G226" i="1" s="1"/>
  <c r="I226" i="1"/>
  <c r="BF226" i="1"/>
  <c r="BH226" i="1" s="1"/>
  <c r="BF516" i="1"/>
  <c r="BH516" i="1"/>
  <c r="H487" i="1"/>
  <c r="H486" i="1"/>
  <c r="H485" i="1"/>
  <c r="H484" i="1"/>
  <c r="H483" i="1"/>
  <c r="H471" i="1"/>
  <c r="H470" i="1"/>
  <c r="H469" i="1"/>
  <c r="H468" i="1"/>
  <c r="H467" i="1"/>
  <c r="H455" i="1"/>
  <c r="H454" i="1"/>
  <c r="H453" i="1"/>
  <c r="H452" i="1"/>
  <c r="H451" i="1"/>
  <c r="AP439" i="1"/>
  <c r="E439" i="1"/>
  <c r="AV422" i="1"/>
  <c r="AW422" i="1" s="1"/>
  <c r="AZ422" i="1" s="1"/>
  <c r="F422" i="1" s="1"/>
  <c r="BC422" i="1" s="1"/>
  <c r="G422" i="1" s="1"/>
  <c r="I422" i="1"/>
  <c r="AV406" i="1"/>
  <c r="AW406" i="1" s="1"/>
  <c r="AZ406" i="1" s="1"/>
  <c r="F406" i="1" s="1"/>
  <c r="BC406" i="1" s="1"/>
  <c r="G406" i="1" s="1"/>
  <c r="I406" i="1"/>
  <c r="AV402" i="1"/>
  <c r="AW402" i="1" s="1"/>
  <c r="AZ402" i="1" s="1"/>
  <c r="F402" i="1" s="1"/>
  <c r="BC402" i="1" s="1"/>
  <c r="G402" i="1" s="1"/>
  <c r="I402" i="1"/>
  <c r="AV387" i="1"/>
  <c r="AW387" i="1" s="1"/>
  <c r="AZ387" i="1" s="1"/>
  <c r="F387" i="1" s="1"/>
  <c r="BC387" i="1" s="1"/>
  <c r="G387" i="1" s="1"/>
  <c r="I387" i="1"/>
  <c r="AV373" i="1"/>
  <c r="AW373" i="1" s="1"/>
  <c r="AZ373" i="1" s="1"/>
  <c r="F373" i="1" s="1"/>
  <c r="BC373" i="1" s="1"/>
  <c r="G373" i="1" s="1"/>
  <c r="I373" i="1"/>
  <c r="AV358" i="1"/>
  <c r="AW358" i="1" s="1"/>
  <c r="AZ358" i="1" s="1"/>
  <c r="F358" i="1" s="1"/>
  <c r="BC358" i="1" s="1"/>
  <c r="G358" i="1" s="1"/>
  <c r="I358" i="1"/>
  <c r="AV354" i="1"/>
  <c r="AW354" i="1" s="1"/>
  <c r="AZ354" i="1" s="1"/>
  <c r="F354" i="1" s="1"/>
  <c r="BC354" i="1" s="1"/>
  <c r="G354" i="1" s="1"/>
  <c r="I354" i="1"/>
  <c r="AV325" i="1"/>
  <c r="AW325" i="1" s="1"/>
  <c r="AZ325" i="1" s="1"/>
  <c r="F325" i="1" s="1"/>
  <c r="BC325" i="1" s="1"/>
  <c r="G325" i="1" s="1"/>
  <c r="I325" i="1"/>
  <c r="AV324" i="1"/>
  <c r="AW324" i="1" s="1"/>
  <c r="AZ324" i="1" s="1"/>
  <c r="F324" i="1" s="1"/>
  <c r="BC324" i="1" s="1"/>
  <c r="G324" i="1" s="1"/>
  <c r="I324" i="1"/>
  <c r="AV306" i="1"/>
  <c r="AW306" i="1" s="1"/>
  <c r="AZ306" i="1" s="1"/>
  <c r="F306" i="1" s="1"/>
  <c r="BC306" i="1" s="1"/>
  <c r="G306" i="1" s="1"/>
  <c r="I306" i="1"/>
  <c r="BF306" i="1"/>
  <c r="AV294" i="1"/>
  <c r="AW294" i="1" s="1"/>
  <c r="AZ294" i="1" s="1"/>
  <c r="F294" i="1" s="1"/>
  <c r="BC294" i="1" s="1"/>
  <c r="G294" i="1" s="1"/>
  <c r="I294" i="1"/>
  <c r="H290" i="1"/>
  <c r="I260" i="1"/>
  <c r="AV260" i="1"/>
  <c r="AW260" i="1" s="1"/>
  <c r="AZ260" i="1" s="1"/>
  <c r="F260" i="1" s="1"/>
  <c r="BC260" i="1" s="1"/>
  <c r="G260" i="1" s="1"/>
  <c r="AV243" i="1"/>
  <c r="AW243" i="1" s="1"/>
  <c r="AZ243" i="1" s="1"/>
  <c r="F243" i="1" s="1"/>
  <c r="BC243" i="1" s="1"/>
  <c r="G243" i="1" s="1"/>
  <c r="I243" i="1"/>
  <c r="AV212" i="1"/>
  <c r="AW212" i="1" s="1"/>
  <c r="AZ212" i="1" s="1"/>
  <c r="F212" i="1" s="1"/>
  <c r="BC212" i="1" s="1"/>
  <c r="G212" i="1" s="1"/>
  <c r="I212" i="1"/>
  <c r="BF212" i="1"/>
  <c r="BH212" i="1" s="1"/>
  <c r="E515" i="1"/>
  <c r="H503" i="1"/>
  <c r="E503" i="1"/>
  <c r="H502" i="1"/>
  <c r="E502" i="1"/>
  <c r="H501" i="1"/>
  <c r="E501" i="1"/>
  <c r="H500" i="1"/>
  <c r="E500" i="1"/>
  <c r="H499" i="1"/>
  <c r="E499" i="1"/>
  <c r="AT487" i="1"/>
  <c r="J487" i="1" s="1"/>
  <c r="AU487" i="1" s="1"/>
  <c r="AT486" i="1"/>
  <c r="J486" i="1" s="1"/>
  <c r="AU486" i="1" s="1"/>
  <c r="AT485" i="1"/>
  <c r="J485" i="1" s="1"/>
  <c r="AU485" i="1" s="1"/>
  <c r="AT484" i="1"/>
  <c r="J484" i="1" s="1"/>
  <c r="AU484" i="1" s="1"/>
  <c r="AT483" i="1"/>
  <c r="J483" i="1" s="1"/>
  <c r="AU483" i="1" s="1"/>
  <c r="AT471" i="1"/>
  <c r="J471" i="1" s="1"/>
  <c r="AU471" i="1" s="1"/>
  <c r="AT470" i="1"/>
  <c r="J470" i="1" s="1"/>
  <c r="AU470" i="1" s="1"/>
  <c r="AT469" i="1"/>
  <c r="J469" i="1" s="1"/>
  <c r="AU469" i="1" s="1"/>
  <c r="AT468" i="1"/>
  <c r="J468" i="1" s="1"/>
  <c r="AU468" i="1" s="1"/>
  <c r="AT467" i="1"/>
  <c r="J467" i="1" s="1"/>
  <c r="AU467" i="1" s="1"/>
  <c r="AT455" i="1"/>
  <c r="J455" i="1" s="1"/>
  <c r="AU455" i="1" s="1"/>
  <c r="AT454" i="1"/>
  <c r="J454" i="1" s="1"/>
  <c r="AU454" i="1" s="1"/>
  <c r="AT453" i="1"/>
  <c r="J453" i="1" s="1"/>
  <c r="AU453" i="1" s="1"/>
  <c r="AT452" i="1"/>
  <c r="J452" i="1" s="1"/>
  <c r="AU452" i="1" s="1"/>
  <c r="AT451" i="1"/>
  <c r="J451" i="1" s="1"/>
  <c r="AU451" i="1" s="1"/>
  <c r="AT439" i="1"/>
  <c r="J439" i="1" s="1"/>
  <c r="AU439" i="1" s="1"/>
  <c r="BF438" i="1"/>
  <c r="H438" i="1"/>
  <c r="BG437" i="1"/>
  <c r="BG422" i="1"/>
  <c r="BG406" i="1"/>
  <c r="BG402" i="1"/>
  <c r="BG387" i="1"/>
  <c r="AV338" i="1"/>
  <c r="AW338" i="1" s="1"/>
  <c r="AZ338" i="1" s="1"/>
  <c r="F338" i="1" s="1"/>
  <c r="BC338" i="1" s="1"/>
  <c r="G338" i="1" s="1"/>
  <c r="I338" i="1"/>
  <c r="AV326" i="1"/>
  <c r="AW326" i="1" s="1"/>
  <c r="AZ326" i="1" s="1"/>
  <c r="F326" i="1" s="1"/>
  <c r="BC326" i="1" s="1"/>
  <c r="G326" i="1" s="1"/>
  <c r="I326" i="1"/>
  <c r="AV308" i="1"/>
  <c r="AW308" i="1" s="1"/>
  <c r="AZ308" i="1" s="1"/>
  <c r="F308" i="1" s="1"/>
  <c r="BC308" i="1" s="1"/>
  <c r="G308" i="1" s="1"/>
  <c r="I308" i="1"/>
  <c r="AV307" i="1"/>
  <c r="AW307" i="1" s="1"/>
  <c r="AZ307" i="1" s="1"/>
  <c r="F307" i="1" s="1"/>
  <c r="BC307" i="1" s="1"/>
  <c r="G307" i="1" s="1"/>
  <c r="I307" i="1"/>
  <c r="AT290" i="1"/>
  <c r="J290" i="1" s="1"/>
  <c r="AU290" i="1" s="1"/>
  <c r="AV258" i="1"/>
  <c r="AW258" i="1" s="1"/>
  <c r="AZ258" i="1" s="1"/>
  <c r="F258" i="1" s="1"/>
  <c r="BC258" i="1" s="1"/>
  <c r="G258" i="1" s="1"/>
  <c r="I258" i="1"/>
  <c r="AV230" i="1"/>
  <c r="AW230" i="1" s="1"/>
  <c r="AZ230" i="1" s="1"/>
  <c r="F230" i="1" s="1"/>
  <c r="BC230" i="1" s="1"/>
  <c r="G230" i="1" s="1"/>
  <c r="I230" i="1"/>
  <c r="E438" i="1"/>
  <c r="E293" i="1"/>
  <c r="AP293" i="1"/>
  <c r="BG291" i="1"/>
  <c r="BH291" i="1"/>
  <c r="BG290" i="1"/>
  <c r="I274" i="1"/>
  <c r="AV274" i="1"/>
  <c r="AW274" i="1" s="1"/>
  <c r="AZ274" i="1" s="1"/>
  <c r="F274" i="1" s="1"/>
  <c r="BC274" i="1" s="1"/>
  <c r="G274" i="1" s="1"/>
  <c r="BE261" i="1"/>
  <c r="BD261" i="1"/>
  <c r="AV246" i="1"/>
  <c r="AW246" i="1" s="1"/>
  <c r="AZ246" i="1" s="1"/>
  <c r="F246" i="1" s="1"/>
  <c r="BC246" i="1" s="1"/>
  <c r="G246" i="1" s="1"/>
  <c r="I246" i="1"/>
  <c r="AV227" i="1"/>
  <c r="AW227" i="1" s="1"/>
  <c r="AZ227" i="1" s="1"/>
  <c r="F227" i="1" s="1"/>
  <c r="BC227" i="1" s="1"/>
  <c r="G227" i="1" s="1"/>
  <c r="I227" i="1"/>
  <c r="AV176" i="1"/>
  <c r="AW176" i="1" s="1"/>
  <c r="AZ176" i="1" s="1"/>
  <c r="F176" i="1" s="1"/>
  <c r="I176" i="1"/>
  <c r="AV144" i="1"/>
  <c r="AW144" i="1" s="1"/>
  <c r="AZ144" i="1" s="1"/>
  <c r="F144" i="1" s="1"/>
  <c r="BC144" i="1" s="1"/>
  <c r="G144" i="1" s="1"/>
  <c r="I144" i="1"/>
  <c r="BF371" i="1"/>
  <c r="BH371" i="1"/>
  <c r="BF358" i="1"/>
  <c r="BH358" i="1" s="1"/>
  <c r="BF341" i="1"/>
  <c r="BH341" i="1"/>
  <c r="BF326" i="1"/>
  <c r="BH326" i="1"/>
  <c r="BF322" i="1"/>
  <c r="BH322" i="1"/>
  <c r="BF307" i="1"/>
  <c r="BH307" i="1"/>
  <c r="AT293" i="1"/>
  <c r="J293" i="1" s="1"/>
  <c r="AU293" i="1" s="1"/>
  <c r="BE276" i="1"/>
  <c r="BD276" i="1"/>
  <c r="BG274" i="1"/>
  <c r="I262" i="1"/>
  <c r="BF262" i="1"/>
  <c r="BH262" i="1" s="1"/>
  <c r="AV262" i="1"/>
  <c r="AW262" i="1" s="1"/>
  <c r="AZ262" i="1" s="1"/>
  <c r="F262" i="1" s="1"/>
  <c r="BC262" i="1" s="1"/>
  <c r="G262" i="1" s="1"/>
  <c r="H260" i="1"/>
  <c r="BF260" i="1"/>
  <c r="BH260" i="1" s="1"/>
  <c r="AV259" i="1"/>
  <c r="AW259" i="1" s="1"/>
  <c r="AZ259" i="1" s="1"/>
  <c r="F259" i="1" s="1"/>
  <c r="BC259" i="1" s="1"/>
  <c r="G259" i="1" s="1"/>
  <c r="I259" i="1"/>
  <c r="BF259" i="1"/>
  <c r="BH259" i="1" s="1"/>
  <c r="BF258" i="1"/>
  <c r="BH258" i="1" s="1"/>
  <c r="AV229" i="1"/>
  <c r="AW229" i="1" s="1"/>
  <c r="AZ229" i="1" s="1"/>
  <c r="F229" i="1" s="1"/>
  <c r="BC229" i="1" s="1"/>
  <c r="G229" i="1" s="1"/>
  <c r="I229" i="1"/>
  <c r="BF229" i="1"/>
  <c r="BH229" i="1" s="1"/>
  <c r="AV146" i="1"/>
  <c r="AW146" i="1" s="1"/>
  <c r="AZ146" i="1" s="1"/>
  <c r="F146" i="1" s="1"/>
  <c r="I146" i="1"/>
  <c r="AT436" i="1"/>
  <c r="J436" i="1" s="1"/>
  <c r="AU436" i="1" s="1"/>
  <c r="AT423" i="1"/>
  <c r="J423" i="1" s="1"/>
  <c r="AU423" i="1" s="1"/>
  <c r="AT421" i="1"/>
  <c r="J421" i="1" s="1"/>
  <c r="AU421" i="1" s="1"/>
  <c r="AT419" i="1"/>
  <c r="J419" i="1" s="1"/>
  <c r="AU419" i="1" s="1"/>
  <c r="AT405" i="1"/>
  <c r="J405" i="1" s="1"/>
  <c r="AU405" i="1" s="1"/>
  <c r="AT403" i="1"/>
  <c r="J403" i="1" s="1"/>
  <c r="AU403" i="1" s="1"/>
  <c r="AT390" i="1"/>
  <c r="J390" i="1" s="1"/>
  <c r="AU390" i="1" s="1"/>
  <c r="AT388" i="1"/>
  <c r="J388" i="1" s="1"/>
  <c r="AU388" i="1" s="1"/>
  <c r="AT374" i="1"/>
  <c r="J374" i="1" s="1"/>
  <c r="AU374" i="1" s="1"/>
  <c r="AT372" i="1"/>
  <c r="J372" i="1" s="1"/>
  <c r="AU372" i="1" s="1"/>
  <c r="AT370" i="1"/>
  <c r="J370" i="1" s="1"/>
  <c r="AU370" i="1" s="1"/>
  <c r="AT357" i="1"/>
  <c r="J357" i="1" s="1"/>
  <c r="AU357" i="1" s="1"/>
  <c r="AT355" i="1"/>
  <c r="J355" i="1" s="1"/>
  <c r="AU355" i="1" s="1"/>
  <c r="AT342" i="1"/>
  <c r="J342" i="1" s="1"/>
  <c r="AU342" i="1" s="1"/>
  <c r="E278" i="1"/>
  <c r="AP278" i="1"/>
  <c r="H275" i="1"/>
  <c r="BF275" i="1"/>
  <c r="BH275" i="1" s="1"/>
  <c r="I261" i="1"/>
  <c r="BF261" i="1"/>
  <c r="BH261" i="1" s="1"/>
  <c r="AV242" i="1"/>
  <c r="AW242" i="1" s="1"/>
  <c r="AZ242" i="1" s="1"/>
  <c r="F242" i="1" s="1"/>
  <c r="BC242" i="1" s="1"/>
  <c r="G242" i="1" s="1"/>
  <c r="I242" i="1"/>
  <c r="AV209" i="1"/>
  <c r="AW209" i="1" s="1"/>
  <c r="AZ209" i="1" s="1"/>
  <c r="F209" i="1" s="1"/>
  <c r="BC209" i="1" s="1"/>
  <c r="G209" i="1" s="1"/>
  <c r="I209" i="1"/>
  <c r="H209" i="1"/>
  <c r="BF209" i="1"/>
  <c r="AV194" i="1"/>
  <c r="AW194" i="1" s="1"/>
  <c r="AZ194" i="1" s="1"/>
  <c r="F194" i="1" s="1"/>
  <c r="BC194" i="1" s="1"/>
  <c r="G194" i="1" s="1"/>
  <c r="I194" i="1"/>
  <c r="BF194" i="1"/>
  <c r="BH194" i="1" s="1"/>
  <c r="I83" i="1"/>
  <c r="AV83" i="1"/>
  <c r="AW83" i="1" s="1"/>
  <c r="AZ83" i="1" s="1"/>
  <c r="F83" i="1" s="1"/>
  <c r="BC83" i="1" s="1"/>
  <c r="G83" i="1" s="1"/>
  <c r="AP437" i="1"/>
  <c r="BF435" i="1"/>
  <c r="BH435" i="1" s="1"/>
  <c r="BF420" i="1"/>
  <c r="BF406" i="1"/>
  <c r="BH406" i="1" s="1"/>
  <c r="BF404" i="1"/>
  <c r="BH404" i="1" s="1"/>
  <c r="BF389" i="1"/>
  <c r="BF387" i="1"/>
  <c r="BH387" i="1" s="1"/>
  <c r="BF340" i="1"/>
  <c r="BH340" i="1" s="1"/>
  <c r="BF338" i="1"/>
  <c r="BH338" i="1"/>
  <c r="BF325" i="1"/>
  <c r="BH325" i="1" s="1"/>
  <c r="BF310" i="1"/>
  <c r="BH310" i="1" s="1"/>
  <c r="BF308" i="1"/>
  <c r="BH308" i="1"/>
  <c r="BH306" i="1"/>
  <c r="BG292" i="1"/>
  <c r="AT278" i="1"/>
  <c r="J278" i="1" s="1"/>
  <c r="AU278" i="1" s="1"/>
  <c r="AT277" i="1"/>
  <c r="J277" i="1" s="1"/>
  <c r="AU277" i="1" s="1"/>
  <c r="I276" i="1"/>
  <c r="BF276" i="1"/>
  <c r="BH276" i="1" s="1"/>
  <c r="AV244" i="1"/>
  <c r="AW244" i="1" s="1"/>
  <c r="AZ244" i="1" s="1"/>
  <c r="F244" i="1" s="1"/>
  <c r="BC244" i="1" s="1"/>
  <c r="G244" i="1" s="1"/>
  <c r="I244" i="1"/>
  <c r="AV213" i="1"/>
  <c r="AW213" i="1" s="1"/>
  <c r="AZ213" i="1" s="1"/>
  <c r="F213" i="1" s="1"/>
  <c r="BC213" i="1" s="1"/>
  <c r="G213" i="1" s="1"/>
  <c r="I213" i="1"/>
  <c r="BF213" i="1"/>
  <c r="BH213" i="1" s="1"/>
  <c r="AV163" i="1"/>
  <c r="AW163" i="1" s="1"/>
  <c r="AZ163" i="1" s="1"/>
  <c r="F163" i="1" s="1"/>
  <c r="BC163" i="1" s="1"/>
  <c r="G163" i="1" s="1"/>
  <c r="I163" i="1"/>
  <c r="BF163" i="1"/>
  <c r="AP292" i="1"/>
  <c r="AT292" i="1" s="1"/>
  <c r="J292" i="1" s="1"/>
  <c r="AU292" i="1" s="1"/>
  <c r="AP277" i="1"/>
  <c r="BG275" i="1"/>
  <c r="BG258" i="1"/>
  <c r="BG245" i="1"/>
  <c r="BH245" i="1"/>
  <c r="BG243" i="1"/>
  <c r="BG230" i="1"/>
  <c r="BG228" i="1"/>
  <c r="BG226" i="1"/>
  <c r="BG212" i="1"/>
  <c r="I211" i="1"/>
  <c r="N210" i="1"/>
  <c r="BG210" i="1" s="1"/>
  <c r="AT210" i="1"/>
  <c r="J210" i="1" s="1"/>
  <c r="AU210" i="1" s="1"/>
  <c r="BG209" i="1"/>
  <c r="BH209" i="1" s="1"/>
  <c r="BG177" i="1"/>
  <c r="AV164" i="1"/>
  <c r="AW164" i="1" s="1"/>
  <c r="AZ164" i="1" s="1"/>
  <c r="F164" i="1" s="1"/>
  <c r="BC164" i="1" s="1"/>
  <c r="G164" i="1" s="1"/>
  <c r="I164" i="1"/>
  <c r="BF164" i="1"/>
  <c r="BG147" i="1"/>
  <c r="AV145" i="1"/>
  <c r="AW145" i="1" s="1"/>
  <c r="AZ145" i="1" s="1"/>
  <c r="F145" i="1" s="1"/>
  <c r="BC145" i="1" s="1"/>
  <c r="G145" i="1" s="1"/>
  <c r="I145" i="1"/>
  <c r="BF145" i="1"/>
  <c r="BH145" i="1" s="1"/>
  <c r="BE115" i="1"/>
  <c r="BD115" i="1"/>
  <c r="BE113" i="1"/>
  <c r="BD113" i="1"/>
  <c r="BG113" i="1"/>
  <c r="H83" i="1"/>
  <c r="BF83" i="1"/>
  <c r="BH83" i="1" s="1"/>
  <c r="BG277" i="1"/>
  <c r="BG276" i="1"/>
  <c r="BG261" i="1"/>
  <c r="H211" i="1"/>
  <c r="BF211" i="1"/>
  <c r="AV180" i="1"/>
  <c r="AW180" i="1" s="1"/>
  <c r="AZ180" i="1" s="1"/>
  <c r="F180" i="1" s="1"/>
  <c r="I180" i="1"/>
  <c r="AV178" i="1"/>
  <c r="AW178" i="1" s="1"/>
  <c r="AZ178" i="1" s="1"/>
  <c r="F178" i="1" s="1"/>
  <c r="BC178" i="1" s="1"/>
  <c r="G178" i="1" s="1"/>
  <c r="I178" i="1"/>
  <c r="AV161" i="1"/>
  <c r="AW161" i="1" s="1"/>
  <c r="AZ161" i="1" s="1"/>
  <c r="F161" i="1" s="1"/>
  <c r="I161" i="1"/>
  <c r="AV148" i="1"/>
  <c r="AW148" i="1" s="1"/>
  <c r="AZ148" i="1" s="1"/>
  <c r="F148" i="1" s="1"/>
  <c r="BC148" i="1" s="1"/>
  <c r="G148" i="1" s="1"/>
  <c r="I148" i="1"/>
  <c r="BF148" i="1"/>
  <c r="I131" i="1"/>
  <c r="AV131" i="1"/>
  <c r="AW131" i="1" s="1"/>
  <c r="AZ131" i="1" s="1"/>
  <c r="F131" i="1" s="1"/>
  <c r="BC131" i="1" s="1"/>
  <c r="G131" i="1" s="1"/>
  <c r="BF131" i="1"/>
  <c r="BH131" i="1" s="1"/>
  <c r="H131" i="1"/>
  <c r="I116" i="1"/>
  <c r="AV116" i="1"/>
  <c r="AW116" i="1" s="1"/>
  <c r="AZ116" i="1" s="1"/>
  <c r="F116" i="1" s="1"/>
  <c r="BC116" i="1" s="1"/>
  <c r="G116" i="1" s="1"/>
  <c r="BG262" i="1"/>
  <c r="BG259" i="1"/>
  <c r="BG246" i="1"/>
  <c r="BG244" i="1"/>
  <c r="BG242" i="1"/>
  <c r="BG229" i="1"/>
  <c r="BG227" i="1"/>
  <c r="BG213" i="1"/>
  <c r="BG211" i="1"/>
  <c r="BH211" i="1" s="1"/>
  <c r="N197" i="1"/>
  <c r="BG197" i="1" s="1"/>
  <c r="AT197" i="1"/>
  <c r="J197" i="1" s="1"/>
  <c r="AU197" i="1" s="1"/>
  <c r="H196" i="1"/>
  <c r="BF196" i="1"/>
  <c r="BH196" i="1" s="1"/>
  <c r="BG193" i="1"/>
  <c r="AV179" i="1"/>
  <c r="AW179" i="1" s="1"/>
  <c r="AZ179" i="1" s="1"/>
  <c r="F179" i="1" s="1"/>
  <c r="BC179" i="1" s="1"/>
  <c r="G179" i="1" s="1"/>
  <c r="I179" i="1"/>
  <c r="BF179" i="1"/>
  <c r="BH179" i="1" s="1"/>
  <c r="BG162" i="1"/>
  <c r="AV160" i="1"/>
  <c r="AW160" i="1" s="1"/>
  <c r="AZ160" i="1" s="1"/>
  <c r="F160" i="1" s="1"/>
  <c r="BC160" i="1" s="1"/>
  <c r="G160" i="1" s="1"/>
  <c r="I160" i="1"/>
  <c r="AV95" i="1"/>
  <c r="AW95" i="1" s="1"/>
  <c r="AZ95" i="1" s="1"/>
  <c r="F95" i="1" s="1"/>
  <c r="BC95" i="1" s="1"/>
  <c r="G95" i="1" s="1"/>
  <c r="I95" i="1"/>
  <c r="AP195" i="1"/>
  <c r="BG180" i="1"/>
  <c r="BG176" i="1"/>
  <c r="BG161" i="1"/>
  <c r="BG146" i="1"/>
  <c r="BE129" i="1"/>
  <c r="BD129" i="1"/>
  <c r="I112" i="1"/>
  <c r="BF112" i="1"/>
  <c r="BH112" i="1" s="1"/>
  <c r="AV112" i="1"/>
  <c r="AW112" i="1" s="1"/>
  <c r="AZ112" i="1" s="1"/>
  <c r="F112" i="1" s="1"/>
  <c r="BC112" i="1" s="1"/>
  <c r="G112" i="1" s="1"/>
  <c r="BE98" i="1"/>
  <c r="BD98" i="1"/>
  <c r="BG98" i="1"/>
  <c r="BD96" i="1"/>
  <c r="H95" i="1"/>
  <c r="BF95" i="1"/>
  <c r="BH95" i="1" s="1"/>
  <c r="BG195" i="1"/>
  <c r="AV193" i="1"/>
  <c r="AW193" i="1" s="1"/>
  <c r="AZ193" i="1" s="1"/>
  <c r="F193" i="1" s="1"/>
  <c r="BC193" i="1" s="1"/>
  <c r="G193" i="1" s="1"/>
  <c r="I193" i="1"/>
  <c r="BG179" i="1"/>
  <c r="AV177" i="1"/>
  <c r="AW177" i="1" s="1"/>
  <c r="AZ177" i="1" s="1"/>
  <c r="F177" i="1" s="1"/>
  <c r="BC177" i="1" s="1"/>
  <c r="G177" i="1" s="1"/>
  <c r="I177" i="1"/>
  <c r="BG164" i="1"/>
  <c r="BH164" i="1"/>
  <c r="AV162" i="1"/>
  <c r="AW162" i="1" s="1"/>
  <c r="AZ162" i="1" s="1"/>
  <c r="F162" i="1" s="1"/>
  <c r="BC162" i="1" s="1"/>
  <c r="G162" i="1" s="1"/>
  <c r="I162" i="1"/>
  <c r="BG160" i="1"/>
  <c r="AV147" i="1"/>
  <c r="AW147" i="1" s="1"/>
  <c r="AZ147" i="1" s="1"/>
  <c r="F147" i="1" s="1"/>
  <c r="BC147" i="1" s="1"/>
  <c r="G147" i="1" s="1"/>
  <c r="I147" i="1"/>
  <c r="BG145" i="1"/>
  <c r="I132" i="1"/>
  <c r="AV132" i="1"/>
  <c r="AW132" i="1" s="1"/>
  <c r="AZ132" i="1" s="1"/>
  <c r="F132" i="1" s="1"/>
  <c r="BC132" i="1" s="1"/>
  <c r="G132" i="1" s="1"/>
  <c r="BG130" i="1"/>
  <c r="BE128" i="1"/>
  <c r="BD128" i="1"/>
  <c r="BE114" i="1"/>
  <c r="BD114" i="1"/>
  <c r="I97" i="1"/>
  <c r="AV97" i="1"/>
  <c r="AW97" i="1" s="1"/>
  <c r="AZ97" i="1" s="1"/>
  <c r="F97" i="1" s="1"/>
  <c r="BC97" i="1" s="1"/>
  <c r="G97" i="1" s="1"/>
  <c r="I79" i="1"/>
  <c r="AV79" i="1"/>
  <c r="AW79" i="1" s="1"/>
  <c r="AZ79" i="1" s="1"/>
  <c r="F79" i="1" s="1"/>
  <c r="BC79" i="1" s="1"/>
  <c r="G79" i="1" s="1"/>
  <c r="BG194" i="1"/>
  <c r="BG178" i="1"/>
  <c r="BG163" i="1"/>
  <c r="BH163" i="1"/>
  <c r="BG148" i="1"/>
  <c r="BH148" i="1"/>
  <c r="BF147" i="1"/>
  <c r="BH147" i="1" s="1"/>
  <c r="BG144" i="1"/>
  <c r="BF132" i="1"/>
  <c r="BH132" i="1" s="1"/>
  <c r="BG128" i="1"/>
  <c r="BE99" i="1"/>
  <c r="BD99" i="1"/>
  <c r="I80" i="1"/>
  <c r="AV80" i="1"/>
  <c r="AW80" i="1" s="1"/>
  <c r="AZ80" i="1" s="1"/>
  <c r="F80" i="1" s="1"/>
  <c r="BC80" i="1" s="1"/>
  <c r="G80" i="1" s="1"/>
  <c r="I128" i="1"/>
  <c r="BF128" i="1"/>
  <c r="BH128" i="1" s="1"/>
  <c r="I113" i="1"/>
  <c r="BF113" i="1"/>
  <c r="BH113" i="1" s="1"/>
  <c r="I98" i="1"/>
  <c r="BF98" i="1"/>
  <c r="BH98" i="1" s="1"/>
  <c r="BG82" i="1"/>
  <c r="I81" i="1"/>
  <c r="AV81" i="1"/>
  <c r="AW81" i="1" s="1"/>
  <c r="AZ81" i="1" s="1"/>
  <c r="F81" i="1" s="1"/>
  <c r="BC81" i="1" s="1"/>
  <c r="G81" i="1" s="1"/>
  <c r="AV63" i="1"/>
  <c r="AW63" i="1" s="1"/>
  <c r="AZ63" i="1" s="1"/>
  <c r="F63" i="1" s="1"/>
  <c r="BC63" i="1" s="1"/>
  <c r="G63" i="1" s="1"/>
  <c r="I63" i="1"/>
  <c r="AT47" i="1"/>
  <c r="J47" i="1" s="1"/>
  <c r="AU47" i="1" s="1"/>
  <c r="AP45" i="1"/>
  <c r="E45" i="1"/>
  <c r="AV130" i="1"/>
  <c r="AW130" i="1" s="1"/>
  <c r="AZ130" i="1" s="1"/>
  <c r="F130" i="1" s="1"/>
  <c r="BG129" i="1"/>
  <c r="I114" i="1"/>
  <c r="BF114" i="1"/>
  <c r="BH114" i="1" s="1"/>
  <c r="I99" i="1"/>
  <c r="BF99" i="1"/>
  <c r="BH99" i="1" s="1"/>
  <c r="BG96" i="1"/>
  <c r="I82" i="1"/>
  <c r="AV82" i="1"/>
  <c r="AW82" i="1" s="1"/>
  <c r="AZ82" i="1" s="1"/>
  <c r="F82" i="1" s="1"/>
  <c r="BG64" i="1"/>
  <c r="AV48" i="1"/>
  <c r="AW48" i="1" s="1"/>
  <c r="AZ48" i="1" s="1"/>
  <c r="F48" i="1" s="1"/>
  <c r="BC48" i="1" s="1"/>
  <c r="G48" i="1" s="1"/>
  <c r="I48" i="1"/>
  <c r="BG48" i="1"/>
  <c r="BG31" i="1"/>
  <c r="I129" i="1"/>
  <c r="BF129" i="1"/>
  <c r="BG116" i="1"/>
  <c r="I115" i="1"/>
  <c r="BF115" i="1"/>
  <c r="BH115" i="1" s="1"/>
  <c r="BG112" i="1"/>
  <c r="I106" i="1"/>
  <c r="BF106" i="1"/>
  <c r="BH106" i="1" s="1"/>
  <c r="BG97" i="1"/>
  <c r="I96" i="1"/>
  <c r="BF96" i="1"/>
  <c r="H79" i="1"/>
  <c r="BF79" i="1"/>
  <c r="BH79" i="1" s="1"/>
  <c r="AV67" i="1"/>
  <c r="AW67" i="1" s="1"/>
  <c r="AZ67" i="1" s="1"/>
  <c r="F67" i="1" s="1"/>
  <c r="BC67" i="1" s="1"/>
  <c r="G67" i="1" s="1"/>
  <c r="I67" i="1"/>
  <c r="BG67" i="1"/>
  <c r="BH67" i="1"/>
  <c r="I65" i="1"/>
  <c r="AV65" i="1"/>
  <c r="AW65" i="1" s="1"/>
  <c r="AZ65" i="1" s="1"/>
  <c r="F65" i="1" s="1"/>
  <c r="BC65" i="1" s="1"/>
  <c r="G65" i="1" s="1"/>
  <c r="AT64" i="1"/>
  <c r="J64" i="1" s="1"/>
  <c r="AU64" i="1" s="1"/>
  <c r="BF63" i="1"/>
  <c r="H63" i="1"/>
  <c r="E62" i="1"/>
  <c r="AP62" i="1"/>
  <c r="BB49" i="1"/>
  <c r="I46" i="1"/>
  <c r="AV46" i="1"/>
  <c r="AW46" i="1" s="1"/>
  <c r="AZ46" i="1" s="1"/>
  <c r="F46" i="1" s="1"/>
  <c r="BC46" i="1" s="1"/>
  <c r="G46" i="1" s="1"/>
  <c r="E29" i="1"/>
  <c r="AP29" i="1"/>
  <c r="BF80" i="1"/>
  <c r="BH80" i="1" s="1"/>
  <c r="BG63" i="1"/>
  <c r="BH63" i="1"/>
  <c r="BG49" i="1"/>
  <c r="AV31" i="1"/>
  <c r="AW31" i="1" s="1"/>
  <c r="AZ31" i="1" s="1"/>
  <c r="F31" i="1" s="1"/>
  <c r="BC31" i="1" s="1"/>
  <c r="G31" i="1" s="1"/>
  <c r="I31" i="1"/>
  <c r="BG30" i="1"/>
  <c r="BG81" i="1"/>
  <c r="BF67" i="1"/>
  <c r="H67" i="1"/>
  <c r="E66" i="1"/>
  <c r="AP66" i="1"/>
  <c r="BB64" i="1"/>
  <c r="I50" i="1"/>
  <c r="AV50" i="1"/>
  <c r="AW50" i="1" s="1"/>
  <c r="AZ50" i="1" s="1"/>
  <c r="F50" i="1" s="1"/>
  <c r="BC50" i="1" s="1"/>
  <c r="G50" i="1" s="1"/>
  <c r="BF48" i="1"/>
  <c r="BH48" i="1" s="1"/>
  <c r="H48" i="1"/>
  <c r="E47" i="1"/>
  <c r="AP47" i="1"/>
  <c r="BB45" i="1"/>
  <c r="H30" i="1"/>
  <c r="AP64" i="1"/>
  <c r="AP49" i="1"/>
  <c r="AT45" i="1"/>
  <c r="J45" i="1" s="1"/>
  <c r="AU45" i="1" s="1"/>
  <c r="BF33" i="1"/>
  <c r="H33" i="1"/>
  <c r="AT30" i="1"/>
  <c r="J30" i="1" s="1"/>
  <c r="AU30" i="1" s="1"/>
  <c r="AT29" i="1"/>
  <c r="J29" i="1" s="1"/>
  <c r="AU29" i="1" s="1"/>
  <c r="BG65" i="1"/>
  <c r="BG50" i="1"/>
  <c r="BG46" i="1"/>
  <c r="BG33" i="1"/>
  <c r="H32" i="1"/>
  <c r="BB30" i="1"/>
  <c r="AT32" i="1"/>
  <c r="J32" i="1" s="1"/>
  <c r="AU32" i="1" s="1"/>
  <c r="BG32" i="1"/>
  <c r="H31" i="1"/>
  <c r="AV680" i="1" l="1"/>
  <c r="AW680" i="1" s="1"/>
  <c r="AZ680" i="1" s="1"/>
  <c r="F680" i="1" s="1"/>
  <c r="BC680" i="1" s="1"/>
  <c r="G680" i="1" s="1"/>
  <c r="I680" i="1"/>
  <c r="BF889" i="1"/>
  <c r="BH889" i="1" s="1"/>
  <c r="I292" i="1"/>
  <c r="AV292" i="1"/>
  <c r="AW292" i="1" s="1"/>
  <c r="AZ292" i="1" s="1"/>
  <c r="F292" i="1" s="1"/>
  <c r="BC292" i="1" s="1"/>
  <c r="G292" i="1" s="1"/>
  <c r="BF500" i="1"/>
  <c r="BH500" i="1" s="1"/>
  <c r="I905" i="1"/>
  <c r="AV905" i="1"/>
  <c r="AW905" i="1" s="1"/>
  <c r="AZ905" i="1" s="1"/>
  <c r="F905" i="1" s="1"/>
  <c r="BC905" i="1" s="1"/>
  <c r="G905" i="1" s="1"/>
  <c r="AV694" i="1"/>
  <c r="AW694" i="1" s="1"/>
  <c r="AZ694" i="1" s="1"/>
  <c r="F694" i="1" s="1"/>
  <c r="BC694" i="1" s="1"/>
  <c r="G694" i="1" s="1"/>
  <c r="I694" i="1"/>
  <c r="I823" i="1"/>
  <c r="AV823" i="1"/>
  <c r="AW823" i="1" s="1"/>
  <c r="AZ823" i="1" s="1"/>
  <c r="F823" i="1" s="1"/>
  <c r="BC823" i="1" s="1"/>
  <c r="G823" i="1" s="1"/>
  <c r="I842" i="1"/>
  <c r="AV842" i="1"/>
  <c r="AW842" i="1" s="1"/>
  <c r="AZ842" i="1" s="1"/>
  <c r="F842" i="1" s="1"/>
  <c r="BC842" i="1" s="1"/>
  <c r="G842" i="1" s="1"/>
  <c r="I887" i="1"/>
  <c r="AV887" i="1"/>
  <c r="AW887" i="1" s="1"/>
  <c r="AZ887" i="1" s="1"/>
  <c r="F887" i="1" s="1"/>
  <c r="BC887" i="1" s="1"/>
  <c r="G887" i="1" s="1"/>
  <c r="AV29" i="1"/>
  <c r="AW29" i="1" s="1"/>
  <c r="AZ29" i="1" s="1"/>
  <c r="F29" i="1" s="1"/>
  <c r="BC29" i="1" s="1"/>
  <c r="G29" i="1" s="1"/>
  <c r="I29" i="1"/>
  <c r="BG47" i="1"/>
  <c r="H66" i="1"/>
  <c r="BF50" i="1"/>
  <c r="BH50" i="1" s="1"/>
  <c r="BE81" i="1"/>
  <c r="BD81" i="1"/>
  <c r="BD162" i="1"/>
  <c r="BE162" i="1"/>
  <c r="AV370" i="1"/>
  <c r="AW370" i="1" s="1"/>
  <c r="AZ370" i="1" s="1"/>
  <c r="F370" i="1" s="1"/>
  <c r="BC370" i="1" s="1"/>
  <c r="G370" i="1" s="1"/>
  <c r="I370" i="1"/>
  <c r="BC146" i="1"/>
  <c r="G146" i="1" s="1"/>
  <c r="BF146" i="1"/>
  <c r="BH146" i="1" s="1"/>
  <c r="BD246" i="1"/>
  <c r="BE246" i="1"/>
  <c r="AV439" i="1"/>
  <c r="AW439" i="1" s="1"/>
  <c r="AZ439" i="1" s="1"/>
  <c r="F439" i="1" s="1"/>
  <c r="BC439" i="1" s="1"/>
  <c r="G439" i="1" s="1"/>
  <c r="I439" i="1"/>
  <c r="BD294" i="1"/>
  <c r="BE294" i="1"/>
  <c r="BD309" i="1"/>
  <c r="BE309" i="1"/>
  <c r="BD404" i="1"/>
  <c r="BE404" i="1"/>
  <c r="AV502" i="1"/>
  <c r="AW502" i="1" s="1"/>
  <c r="AZ502" i="1" s="1"/>
  <c r="F502" i="1" s="1"/>
  <c r="BC502" i="1" s="1"/>
  <c r="G502" i="1" s="1"/>
  <c r="I502" i="1"/>
  <c r="BD580" i="1"/>
  <c r="BE580" i="1"/>
  <c r="BG647" i="1"/>
  <c r="H629" i="1"/>
  <c r="BD599" i="1"/>
  <c r="BE599" i="1"/>
  <c r="H857" i="1"/>
  <c r="BD615" i="1"/>
  <c r="BE615" i="1"/>
  <c r="AV692" i="1"/>
  <c r="AW692" i="1" s="1"/>
  <c r="AZ692" i="1" s="1"/>
  <c r="F692" i="1" s="1"/>
  <c r="BC692" i="1" s="1"/>
  <c r="G692" i="1" s="1"/>
  <c r="I692" i="1"/>
  <c r="I859" i="1"/>
  <c r="AV859" i="1"/>
  <c r="AW859" i="1" s="1"/>
  <c r="AZ859" i="1" s="1"/>
  <c r="F859" i="1" s="1"/>
  <c r="BC859" i="1" s="1"/>
  <c r="G859" i="1" s="1"/>
  <c r="H907" i="1"/>
  <c r="BE772" i="1"/>
  <c r="BD772" i="1"/>
  <c r="BE711" i="1"/>
  <c r="BD711" i="1"/>
  <c r="BE809" i="1"/>
  <c r="BD809" i="1"/>
  <c r="BD971" i="1"/>
  <c r="BE971" i="1"/>
  <c r="BE1001" i="1"/>
  <c r="BD1001" i="1"/>
  <c r="BD46" i="1"/>
  <c r="BE46" i="1"/>
  <c r="AT66" i="1"/>
  <c r="J66" i="1" s="1"/>
  <c r="AU66" i="1" s="1"/>
  <c r="H437" i="1"/>
  <c r="AV423" i="1"/>
  <c r="AW423" i="1" s="1"/>
  <c r="AZ423" i="1" s="1"/>
  <c r="F423" i="1" s="1"/>
  <c r="BC423" i="1" s="1"/>
  <c r="G423" i="1" s="1"/>
  <c r="I423" i="1"/>
  <c r="BF356" i="1"/>
  <c r="BH356" i="1" s="1"/>
  <c r="BF386" i="1"/>
  <c r="BH386" i="1" s="1"/>
  <c r="BD326" i="1"/>
  <c r="BE326" i="1"/>
  <c r="AV470" i="1"/>
  <c r="AW470" i="1" s="1"/>
  <c r="AZ470" i="1" s="1"/>
  <c r="F470" i="1" s="1"/>
  <c r="BC470" i="1" s="1"/>
  <c r="G470" i="1" s="1"/>
  <c r="I470" i="1"/>
  <c r="AV485" i="1"/>
  <c r="AW485" i="1" s="1"/>
  <c r="AZ485" i="1" s="1"/>
  <c r="F485" i="1" s="1"/>
  <c r="BC485" i="1" s="1"/>
  <c r="G485" i="1" s="1"/>
  <c r="I485" i="1"/>
  <c r="BG502" i="1"/>
  <c r="BD243" i="1"/>
  <c r="BE243" i="1"/>
  <c r="BD324" i="1"/>
  <c r="BE324" i="1"/>
  <c r="BD354" i="1"/>
  <c r="BE354" i="1"/>
  <c r="BD373" i="1"/>
  <c r="BE373" i="1"/>
  <c r="BD402" i="1"/>
  <c r="BE402" i="1"/>
  <c r="BD422" i="1"/>
  <c r="BE422" i="1"/>
  <c r="BF470" i="1"/>
  <c r="BH470" i="1" s="1"/>
  <c r="BG453" i="1"/>
  <c r="BG468" i="1"/>
  <c r="BG483" i="1"/>
  <c r="BG487" i="1"/>
  <c r="BD291" i="1"/>
  <c r="BE291" i="1"/>
  <c r="AT437" i="1"/>
  <c r="J437" i="1" s="1"/>
  <c r="AU437" i="1" s="1"/>
  <c r="BF517" i="1"/>
  <c r="BH517" i="1" s="1"/>
  <c r="BD532" i="1"/>
  <c r="BE532" i="1"/>
  <c r="BF518" i="1"/>
  <c r="BH518" i="1" s="1"/>
  <c r="BD533" i="1"/>
  <c r="BE533" i="1"/>
  <c r="BF519" i="1"/>
  <c r="BH519" i="1" s="1"/>
  <c r="BD534" i="1"/>
  <c r="BE534" i="1"/>
  <c r="BG630" i="1"/>
  <c r="BG649" i="1"/>
  <c r="BF531" i="1"/>
  <c r="BH531" i="1" s="1"/>
  <c r="BD535" i="1"/>
  <c r="BE535" i="1"/>
  <c r="BG612" i="1"/>
  <c r="H677" i="1"/>
  <c r="H692" i="1"/>
  <c r="BD596" i="1"/>
  <c r="BE596" i="1"/>
  <c r="BD628" i="1"/>
  <c r="BE628" i="1"/>
  <c r="AV646" i="1"/>
  <c r="AW646" i="1" s="1"/>
  <c r="AZ646" i="1" s="1"/>
  <c r="F646" i="1" s="1"/>
  <c r="BC646" i="1" s="1"/>
  <c r="G646" i="1" s="1"/>
  <c r="I646" i="1"/>
  <c r="BG708" i="1"/>
  <c r="BD597" i="1"/>
  <c r="BE597" i="1"/>
  <c r="BD632" i="1"/>
  <c r="BE632" i="1"/>
  <c r="BD660" i="1"/>
  <c r="BE660" i="1"/>
  <c r="H824" i="1"/>
  <c r="H839" i="1"/>
  <c r="H843" i="1"/>
  <c r="H858" i="1"/>
  <c r="H873" i="1"/>
  <c r="BF632" i="1"/>
  <c r="AV649" i="1"/>
  <c r="AW649" i="1" s="1"/>
  <c r="AZ649" i="1" s="1"/>
  <c r="F649" i="1" s="1"/>
  <c r="I649" i="1"/>
  <c r="AV679" i="1"/>
  <c r="AW679" i="1" s="1"/>
  <c r="AZ679" i="1" s="1"/>
  <c r="F679" i="1" s="1"/>
  <c r="BC679" i="1" s="1"/>
  <c r="G679" i="1" s="1"/>
  <c r="I679" i="1"/>
  <c r="BD579" i="1"/>
  <c r="BE579" i="1"/>
  <c r="BD583" i="1"/>
  <c r="BE583" i="1"/>
  <c r="BD598" i="1"/>
  <c r="BE598" i="1"/>
  <c r="G647" i="1"/>
  <c r="G675" i="1"/>
  <c r="AV693" i="1"/>
  <c r="AW693" i="1" s="1"/>
  <c r="AZ693" i="1" s="1"/>
  <c r="F693" i="1" s="1"/>
  <c r="BC693" i="1" s="1"/>
  <c r="G693" i="1" s="1"/>
  <c r="I693" i="1"/>
  <c r="I826" i="1"/>
  <c r="AV826" i="1"/>
  <c r="AW826" i="1" s="1"/>
  <c r="AZ826" i="1" s="1"/>
  <c r="F826" i="1" s="1"/>
  <c r="BC826" i="1" s="1"/>
  <c r="G826" i="1" s="1"/>
  <c r="I841" i="1"/>
  <c r="AV841" i="1"/>
  <c r="AW841" i="1" s="1"/>
  <c r="AZ841" i="1" s="1"/>
  <c r="F841" i="1" s="1"/>
  <c r="BC841" i="1" s="1"/>
  <c r="G841" i="1" s="1"/>
  <c r="I856" i="1"/>
  <c r="AV856" i="1"/>
  <c r="AW856" i="1" s="1"/>
  <c r="AZ856" i="1" s="1"/>
  <c r="F856" i="1" s="1"/>
  <c r="BC856" i="1" s="1"/>
  <c r="G856" i="1" s="1"/>
  <c r="I871" i="1"/>
  <c r="AV871" i="1"/>
  <c r="AW871" i="1" s="1"/>
  <c r="AZ871" i="1" s="1"/>
  <c r="F871" i="1" s="1"/>
  <c r="BC871" i="1" s="1"/>
  <c r="G871" i="1" s="1"/>
  <c r="I875" i="1"/>
  <c r="AV875" i="1"/>
  <c r="AW875" i="1" s="1"/>
  <c r="AZ875" i="1" s="1"/>
  <c r="F875" i="1" s="1"/>
  <c r="BC875" i="1" s="1"/>
  <c r="G875" i="1" s="1"/>
  <c r="BE710" i="1"/>
  <c r="BD710" i="1"/>
  <c r="BF712" i="1"/>
  <c r="BH712" i="1" s="1"/>
  <c r="BE740" i="1"/>
  <c r="BD740" i="1"/>
  <c r="BF742" i="1"/>
  <c r="BH742" i="1" s="1"/>
  <c r="BE759" i="1"/>
  <c r="BD759" i="1"/>
  <c r="BF772" i="1"/>
  <c r="BH772" i="1" s="1"/>
  <c r="BE789" i="1"/>
  <c r="BD789" i="1"/>
  <c r="BF791" i="1"/>
  <c r="BH791" i="1" s="1"/>
  <c r="BE808" i="1"/>
  <c r="BD808" i="1"/>
  <c r="BF711" i="1"/>
  <c r="BH711" i="1" s="1"/>
  <c r="BE728" i="1"/>
  <c r="BD728" i="1"/>
  <c r="BF741" i="1"/>
  <c r="BH741" i="1" s="1"/>
  <c r="BE758" i="1"/>
  <c r="BD758" i="1"/>
  <c r="BF760" i="1"/>
  <c r="BH760" i="1" s="1"/>
  <c r="BE788" i="1"/>
  <c r="BD788" i="1"/>
  <c r="BF790" i="1"/>
  <c r="BH790" i="1" s="1"/>
  <c r="BE807" i="1"/>
  <c r="BD807" i="1"/>
  <c r="BF809" i="1"/>
  <c r="BH809" i="1" s="1"/>
  <c r="BF904" i="1"/>
  <c r="BH904" i="1" s="1"/>
  <c r="BD956" i="1"/>
  <c r="BE956" i="1"/>
  <c r="BF1004" i="1"/>
  <c r="BH1004" i="1" s="1"/>
  <c r="BD923" i="1"/>
  <c r="BE923" i="1"/>
  <c r="BD953" i="1"/>
  <c r="BE953" i="1"/>
  <c r="BE972" i="1"/>
  <c r="BD972" i="1"/>
  <c r="BF1001" i="1"/>
  <c r="BH1001" i="1" s="1"/>
  <c r="BD924" i="1"/>
  <c r="BE924" i="1"/>
  <c r="BE1002" i="1"/>
  <c r="BD1002" i="1"/>
  <c r="AV32" i="1"/>
  <c r="AW32" i="1" s="1"/>
  <c r="AZ32" i="1" s="1"/>
  <c r="F32" i="1" s="1"/>
  <c r="BC32" i="1" s="1"/>
  <c r="G32" i="1" s="1"/>
  <c r="I32" i="1"/>
  <c r="BD50" i="1"/>
  <c r="BE50" i="1"/>
  <c r="H45" i="1"/>
  <c r="BF45" i="1"/>
  <c r="BH45" i="1" s="1"/>
  <c r="BE79" i="1"/>
  <c r="BD79" i="1"/>
  <c r="BD177" i="1"/>
  <c r="BE177" i="1"/>
  <c r="AV210" i="1"/>
  <c r="AW210" i="1" s="1"/>
  <c r="AZ210" i="1" s="1"/>
  <c r="F210" i="1" s="1"/>
  <c r="I210" i="1"/>
  <c r="BG278" i="1"/>
  <c r="AV421" i="1"/>
  <c r="AW421" i="1" s="1"/>
  <c r="AZ421" i="1" s="1"/>
  <c r="F421" i="1" s="1"/>
  <c r="BC421" i="1" s="1"/>
  <c r="G421" i="1" s="1"/>
  <c r="I421" i="1"/>
  <c r="BD144" i="1"/>
  <c r="BE144" i="1"/>
  <c r="BD230" i="1"/>
  <c r="BE230" i="1"/>
  <c r="AV454" i="1"/>
  <c r="AW454" i="1" s="1"/>
  <c r="AZ454" i="1" s="1"/>
  <c r="F454" i="1" s="1"/>
  <c r="BC454" i="1" s="1"/>
  <c r="G454" i="1" s="1"/>
  <c r="I454" i="1"/>
  <c r="AV484" i="1"/>
  <c r="AW484" i="1" s="1"/>
  <c r="AZ484" i="1" s="1"/>
  <c r="F484" i="1" s="1"/>
  <c r="BC484" i="1" s="1"/>
  <c r="G484" i="1" s="1"/>
  <c r="I484" i="1"/>
  <c r="BD323" i="1"/>
  <c r="BE323" i="1"/>
  <c r="BG452" i="1"/>
  <c r="BG467" i="1"/>
  <c r="BG471" i="1"/>
  <c r="BG486" i="1"/>
  <c r="BD356" i="1"/>
  <c r="BE356" i="1"/>
  <c r="BD435" i="1"/>
  <c r="BE435" i="1"/>
  <c r="BD517" i="1"/>
  <c r="BE517" i="1"/>
  <c r="BC566" i="1"/>
  <c r="G566" i="1" s="1"/>
  <c r="BF566" i="1"/>
  <c r="BH566" i="1" s="1"/>
  <c r="BD518" i="1"/>
  <c r="BE518" i="1"/>
  <c r="BG675" i="1"/>
  <c r="BH675" i="1" s="1"/>
  <c r="AV645" i="1"/>
  <c r="AW645" i="1" s="1"/>
  <c r="AZ645" i="1" s="1"/>
  <c r="F645" i="1" s="1"/>
  <c r="BC645" i="1" s="1"/>
  <c r="G645" i="1" s="1"/>
  <c r="I645" i="1"/>
  <c r="BG709" i="1"/>
  <c r="H827" i="1"/>
  <c r="H872" i="1"/>
  <c r="AV631" i="1"/>
  <c r="AW631" i="1" s="1"/>
  <c r="AZ631" i="1" s="1"/>
  <c r="F631" i="1" s="1"/>
  <c r="BC631" i="1" s="1"/>
  <c r="G631" i="1" s="1"/>
  <c r="I631" i="1"/>
  <c r="BD695" i="1"/>
  <c r="BE695" i="1"/>
  <c r="I840" i="1"/>
  <c r="AV840" i="1"/>
  <c r="AW840" i="1" s="1"/>
  <c r="AZ840" i="1" s="1"/>
  <c r="F840" i="1" s="1"/>
  <c r="BC840" i="1" s="1"/>
  <c r="G840" i="1" s="1"/>
  <c r="I874" i="1"/>
  <c r="AV874" i="1"/>
  <c r="AW874" i="1" s="1"/>
  <c r="AZ874" i="1" s="1"/>
  <c r="F874" i="1" s="1"/>
  <c r="BC874" i="1" s="1"/>
  <c r="G874" i="1" s="1"/>
  <c r="BE742" i="1"/>
  <c r="BD742" i="1"/>
  <c r="BE741" i="1"/>
  <c r="BD741" i="1"/>
  <c r="BE790" i="1"/>
  <c r="BD790" i="1"/>
  <c r="BD904" i="1"/>
  <c r="BE904" i="1"/>
  <c r="BD955" i="1"/>
  <c r="BE955" i="1"/>
  <c r="BD1005" i="1"/>
  <c r="BE1005" i="1"/>
  <c r="BE988" i="1"/>
  <c r="BD988" i="1"/>
  <c r="H49" i="1"/>
  <c r="I64" i="1"/>
  <c r="AV64" i="1"/>
  <c r="AW64" i="1" s="1"/>
  <c r="AZ64" i="1" s="1"/>
  <c r="F64" i="1" s="1"/>
  <c r="BC64" i="1" s="1"/>
  <c r="G64" i="1" s="1"/>
  <c r="AV47" i="1"/>
  <c r="AW47" i="1" s="1"/>
  <c r="AZ47" i="1" s="1"/>
  <c r="F47" i="1" s="1"/>
  <c r="BC47" i="1" s="1"/>
  <c r="G47" i="1" s="1"/>
  <c r="I47" i="1"/>
  <c r="BD160" i="1"/>
  <c r="BE160" i="1"/>
  <c r="BC161" i="1"/>
  <c r="G161" i="1" s="1"/>
  <c r="BF161" i="1"/>
  <c r="BH161" i="1" s="1"/>
  <c r="BD244" i="1"/>
  <c r="BE244" i="1"/>
  <c r="BD242" i="1"/>
  <c r="BE242" i="1"/>
  <c r="AV372" i="1"/>
  <c r="AW372" i="1" s="1"/>
  <c r="AZ372" i="1" s="1"/>
  <c r="F372" i="1" s="1"/>
  <c r="BC372" i="1" s="1"/>
  <c r="G372" i="1" s="1"/>
  <c r="I372" i="1"/>
  <c r="BD227" i="1"/>
  <c r="BE227" i="1"/>
  <c r="BG438" i="1"/>
  <c r="BH438" i="1" s="1"/>
  <c r="AV455" i="1"/>
  <c r="AW455" i="1" s="1"/>
  <c r="AZ455" i="1" s="1"/>
  <c r="F455" i="1" s="1"/>
  <c r="BC455" i="1" s="1"/>
  <c r="G455" i="1" s="1"/>
  <c r="I455" i="1"/>
  <c r="H64" i="1"/>
  <c r="BF64" i="1"/>
  <c r="BH64" i="1" s="1"/>
  <c r="BG62" i="1"/>
  <c r="BD65" i="1"/>
  <c r="BE65" i="1"/>
  <c r="BH96" i="1"/>
  <c r="BD48" i="1"/>
  <c r="BE48" i="1"/>
  <c r="BC82" i="1"/>
  <c r="G82" i="1" s="1"/>
  <c r="BF82" i="1"/>
  <c r="BH82" i="1" s="1"/>
  <c r="BC130" i="1"/>
  <c r="G130" i="1" s="1"/>
  <c r="BF130" i="1"/>
  <c r="BH130" i="1" s="1"/>
  <c r="BF177" i="1"/>
  <c r="BH177" i="1" s="1"/>
  <c r="BE97" i="1"/>
  <c r="BD97" i="1"/>
  <c r="BE95" i="1"/>
  <c r="BD95" i="1"/>
  <c r="BD179" i="1"/>
  <c r="BE179" i="1"/>
  <c r="BE116" i="1"/>
  <c r="BD116" i="1"/>
  <c r="BF178" i="1"/>
  <c r="BH178" i="1" s="1"/>
  <c r="BC180" i="1"/>
  <c r="G180" i="1" s="1"/>
  <c r="BF180" i="1"/>
  <c r="BH180" i="1" s="1"/>
  <c r="BD145" i="1"/>
  <c r="BE145" i="1"/>
  <c r="H277" i="1"/>
  <c r="BD163" i="1"/>
  <c r="BE163" i="1"/>
  <c r="BD213" i="1"/>
  <c r="BE213" i="1"/>
  <c r="BF274" i="1"/>
  <c r="BH274" i="1" s="1"/>
  <c r="AV278" i="1"/>
  <c r="AW278" i="1" s="1"/>
  <c r="AZ278" i="1" s="1"/>
  <c r="F278" i="1" s="1"/>
  <c r="BC278" i="1" s="1"/>
  <c r="G278" i="1" s="1"/>
  <c r="I278" i="1"/>
  <c r="BF323" i="1"/>
  <c r="BH323" i="1" s="1"/>
  <c r="BE83" i="1"/>
  <c r="BD83" i="1"/>
  <c r="BD194" i="1"/>
  <c r="BE194" i="1"/>
  <c r="BD209" i="1"/>
  <c r="BE209" i="1"/>
  <c r="AV355" i="1"/>
  <c r="AW355" i="1" s="1"/>
  <c r="AZ355" i="1" s="1"/>
  <c r="F355" i="1" s="1"/>
  <c r="I355" i="1"/>
  <c r="AV374" i="1"/>
  <c r="AW374" i="1" s="1"/>
  <c r="AZ374" i="1" s="1"/>
  <c r="F374" i="1" s="1"/>
  <c r="I374" i="1"/>
  <c r="AV405" i="1"/>
  <c r="AW405" i="1" s="1"/>
  <c r="AZ405" i="1" s="1"/>
  <c r="F405" i="1" s="1"/>
  <c r="I405" i="1"/>
  <c r="AV436" i="1"/>
  <c r="AW436" i="1" s="1"/>
  <c r="AZ436" i="1" s="1"/>
  <c r="F436" i="1" s="1"/>
  <c r="I436" i="1"/>
  <c r="AV293" i="1"/>
  <c r="AW293" i="1" s="1"/>
  <c r="AZ293" i="1" s="1"/>
  <c r="F293" i="1" s="1"/>
  <c r="BC293" i="1" s="1"/>
  <c r="G293" i="1" s="1"/>
  <c r="I293" i="1"/>
  <c r="BF144" i="1"/>
  <c r="BH144" i="1" s="1"/>
  <c r="BC176" i="1"/>
  <c r="G176" i="1" s="1"/>
  <c r="BF176" i="1"/>
  <c r="BH176" i="1" s="1"/>
  <c r="BF246" i="1"/>
  <c r="BH246" i="1" s="1"/>
  <c r="BF230" i="1"/>
  <c r="BH230" i="1" s="1"/>
  <c r="BD258" i="1"/>
  <c r="BE258" i="1"/>
  <c r="AV452" i="1"/>
  <c r="AW452" i="1" s="1"/>
  <c r="AZ452" i="1" s="1"/>
  <c r="F452" i="1" s="1"/>
  <c r="BC452" i="1" s="1"/>
  <c r="G452" i="1" s="1"/>
  <c r="I452" i="1"/>
  <c r="AV467" i="1"/>
  <c r="AW467" i="1" s="1"/>
  <c r="AZ467" i="1" s="1"/>
  <c r="F467" i="1" s="1"/>
  <c r="BC467" i="1" s="1"/>
  <c r="G467" i="1" s="1"/>
  <c r="I467" i="1"/>
  <c r="AV471" i="1"/>
  <c r="AW471" i="1" s="1"/>
  <c r="AZ471" i="1" s="1"/>
  <c r="F471" i="1" s="1"/>
  <c r="BC471" i="1" s="1"/>
  <c r="G471" i="1" s="1"/>
  <c r="I471" i="1"/>
  <c r="AV486" i="1"/>
  <c r="AW486" i="1" s="1"/>
  <c r="AZ486" i="1" s="1"/>
  <c r="F486" i="1" s="1"/>
  <c r="BC486" i="1" s="1"/>
  <c r="G486" i="1" s="1"/>
  <c r="I486" i="1"/>
  <c r="BG501" i="1"/>
  <c r="BD212" i="1"/>
  <c r="BE212" i="1"/>
  <c r="BE260" i="1"/>
  <c r="BD260" i="1"/>
  <c r="BF294" i="1"/>
  <c r="BH294" i="1" s="1"/>
  <c r="BG439" i="1"/>
  <c r="BD226" i="1"/>
  <c r="BE226" i="1"/>
  <c r="BD322" i="1"/>
  <c r="BE322" i="1"/>
  <c r="BD341" i="1"/>
  <c r="BE341" i="1"/>
  <c r="BG454" i="1"/>
  <c r="BG469" i="1"/>
  <c r="BH469" i="1"/>
  <c r="BG484" i="1"/>
  <c r="BF228" i="1"/>
  <c r="BH228" i="1" s="1"/>
  <c r="BD310" i="1"/>
  <c r="BE310" i="1"/>
  <c r="BD340" i="1"/>
  <c r="BE340" i="1"/>
  <c r="BD371" i="1"/>
  <c r="BE371" i="1"/>
  <c r="BD389" i="1"/>
  <c r="BE389" i="1"/>
  <c r="BD420" i="1"/>
  <c r="BE420" i="1"/>
  <c r="AV499" i="1"/>
  <c r="AW499" i="1" s="1"/>
  <c r="AZ499" i="1" s="1"/>
  <c r="F499" i="1" s="1"/>
  <c r="I499" i="1"/>
  <c r="AV501" i="1"/>
  <c r="AW501" i="1" s="1"/>
  <c r="AZ501" i="1" s="1"/>
  <c r="F501" i="1" s="1"/>
  <c r="I501" i="1"/>
  <c r="AV503" i="1"/>
  <c r="AW503" i="1" s="1"/>
  <c r="AZ503" i="1" s="1"/>
  <c r="F503" i="1" s="1"/>
  <c r="I503" i="1"/>
  <c r="BF532" i="1"/>
  <c r="BH532" i="1" s="1"/>
  <c r="BD547" i="1"/>
  <c r="BE547" i="1"/>
  <c r="BF533" i="1"/>
  <c r="BH533" i="1" s="1"/>
  <c r="BD548" i="1"/>
  <c r="BE548" i="1"/>
  <c r="BD516" i="1"/>
  <c r="BE516" i="1"/>
  <c r="BF534" i="1"/>
  <c r="BH534" i="1" s="1"/>
  <c r="BD549" i="1"/>
  <c r="BE549" i="1"/>
  <c r="BG632" i="1"/>
  <c r="BH632" i="1" s="1"/>
  <c r="BH660" i="1"/>
  <c r="BG660" i="1"/>
  <c r="BF535" i="1"/>
  <c r="BH535" i="1" s="1"/>
  <c r="BD550" i="1"/>
  <c r="BE550" i="1"/>
  <c r="H614" i="1"/>
  <c r="H678" i="1"/>
  <c r="H693" i="1"/>
  <c r="BD581" i="1"/>
  <c r="BE581" i="1"/>
  <c r="AV612" i="1"/>
  <c r="AW612" i="1" s="1"/>
  <c r="AZ612" i="1" s="1"/>
  <c r="F612" i="1" s="1"/>
  <c r="I612" i="1"/>
  <c r="BF647" i="1"/>
  <c r="BH647" i="1" s="1"/>
  <c r="AV662" i="1"/>
  <c r="AW662" i="1" s="1"/>
  <c r="AZ662" i="1" s="1"/>
  <c r="F662" i="1" s="1"/>
  <c r="I662" i="1"/>
  <c r="BG696" i="1"/>
  <c r="BH696" i="1" s="1"/>
  <c r="BF708" i="1"/>
  <c r="BH708" i="1" s="1"/>
  <c r="BD582" i="1"/>
  <c r="BE582" i="1"/>
  <c r="BF599" i="1"/>
  <c r="BH599" i="1" s="1"/>
  <c r="BF646" i="1"/>
  <c r="BH646" i="1" s="1"/>
  <c r="H825" i="1"/>
  <c r="BF840" i="1"/>
  <c r="BH840" i="1" s="1"/>
  <c r="H840" i="1"/>
  <c r="H855" i="1"/>
  <c r="BF859" i="1"/>
  <c r="BH859" i="1" s="1"/>
  <c r="H859" i="1"/>
  <c r="H874" i="1"/>
  <c r="BF613" i="1"/>
  <c r="BH613" i="1" s="1"/>
  <c r="AV616" i="1"/>
  <c r="AW616" i="1" s="1"/>
  <c r="AZ616" i="1" s="1"/>
  <c r="F616" i="1" s="1"/>
  <c r="I616" i="1"/>
  <c r="AV659" i="1"/>
  <c r="AW659" i="1" s="1"/>
  <c r="AZ659" i="1" s="1"/>
  <c r="F659" i="1" s="1"/>
  <c r="BC659" i="1" s="1"/>
  <c r="G659" i="1" s="1"/>
  <c r="I659" i="1"/>
  <c r="BF580" i="1"/>
  <c r="BH580" i="1" s="1"/>
  <c r="BF595" i="1"/>
  <c r="BH595" i="1" s="1"/>
  <c r="BF615" i="1"/>
  <c r="BH615" i="1" s="1"/>
  <c r="BF631" i="1"/>
  <c r="BH631" i="1" s="1"/>
  <c r="G696" i="1"/>
  <c r="BF709" i="1"/>
  <c r="BH709" i="1" s="1"/>
  <c r="AT827" i="1"/>
  <c r="J827" i="1" s="1"/>
  <c r="AU827" i="1" s="1"/>
  <c r="AT857" i="1"/>
  <c r="J857" i="1" s="1"/>
  <c r="AU857" i="1" s="1"/>
  <c r="AT872" i="1"/>
  <c r="J872" i="1" s="1"/>
  <c r="AU872" i="1" s="1"/>
  <c r="BG891" i="1"/>
  <c r="BF710" i="1"/>
  <c r="BH710" i="1" s="1"/>
  <c r="BE727" i="1"/>
  <c r="BD727" i="1"/>
  <c r="BF740" i="1"/>
  <c r="BH740" i="1" s="1"/>
  <c r="BE757" i="1"/>
  <c r="BD757" i="1"/>
  <c r="BF759" i="1"/>
  <c r="BH759" i="1" s="1"/>
  <c r="BE776" i="1"/>
  <c r="BD776" i="1"/>
  <c r="BF789" i="1"/>
  <c r="BH789" i="1" s="1"/>
  <c r="BE806" i="1"/>
  <c r="BD806" i="1"/>
  <c r="BF808" i="1"/>
  <c r="BH808" i="1" s="1"/>
  <c r="BH888" i="1"/>
  <c r="BE726" i="1"/>
  <c r="BD726" i="1"/>
  <c r="BF728" i="1"/>
  <c r="BH728" i="1" s="1"/>
  <c r="BE756" i="1"/>
  <c r="BD756" i="1"/>
  <c r="BF758" i="1"/>
  <c r="BH758" i="1" s="1"/>
  <c r="BE775" i="1"/>
  <c r="BD775" i="1"/>
  <c r="BF788" i="1"/>
  <c r="BH788" i="1" s="1"/>
  <c r="BE805" i="1"/>
  <c r="BD805" i="1"/>
  <c r="BF807" i="1"/>
  <c r="BH807" i="1" s="1"/>
  <c r="BF922" i="1"/>
  <c r="BH922" i="1" s="1"/>
  <c r="BD952" i="1"/>
  <c r="BE952" i="1"/>
  <c r="BF971" i="1"/>
  <c r="BH971" i="1" s="1"/>
  <c r="BD921" i="1"/>
  <c r="BE921" i="1"/>
  <c r="BF936" i="1"/>
  <c r="BH936" i="1" s="1"/>
  <c r="BD940" i="1"/>
  <c r="BE940" i="1"/>
  <c r="BF955" i="1"/>
  <c r="BH955" i="1" s="1"/>
  <c r="BD970" i="1"/>
  <c r="BE970" i="1"/>
  <c r="BE985" i="1"/>
  <c r="BD985" i="1"/>
  <c r="BF1005" i="1"/>
  <c r="BH1005" i="1" s="1"/>
  <c r="BD920" i="1"/>
  <c r="BE920" i="1"/>
  <c r="BF939" i="1"/>
  <c r="BH939" i="1" s="1"/>
  <c r="BD969" i="1"/>
  <c r="BE969" i="1"/>
  <c r="BF988" i="1"/>
  <c r="BH988" i="1" s="1"/>
  <c r="BF1002" i="1"/>
  <c r="BH1002" i="1" s="1"/>
  <c r="I45" i="1"/>
  <c r="AV45" i="1"/>
  <c r="AW45" i="1" s="1"/>
  <c r="AZ45" i="1" s="1"/>
  <c r="F45" i="1" s="1"/>
  <c r="BC45" i="1" s="1"/>
  <c r="G45" i="1" s="1"/>
  <c r="BD31" i="1"/>
  <c r="BE31" i="1"/>
  <c r="BG29" i="1"/>
  <c r="BD147" i="1"/>
  <c r="BE147" i="1"/>
  <c r="BD193" i="1"/>
  <c r="BE193" i="1"/>
  <c r="H195" i="1"/>
  <c r="BD178" i="1"/>
  <c r="BE178" i="1"/>
  <c r="BF370" i="1"/>
  <c r="BH370" i="1" s="1"/>
  <c r="AV390" i="1"/>
  <c r="AW390" i="1" s="1"/>
  <c r="AZ390" i="1" s="1"/>
  <c r="F390" i="1" s="1"/>
  <c r="BC390" i="1" s="1"/>
  <c r="G390" i="1" s="1"/>
  <c r="I390" i="1"/>
  <c r="BE274" i="1"/>
  <c r="BD274" i="1"/>
  <c r="BG293" i="1"/>
  <c r="AV469" i="1"/>
  <c r="AW469" i="1" s="1"/>
  <c r="AZ469" i="1" s="1"/>
  <c r="F469" i="1" s="1"/>
  <c r="BC469" i="1" s="1"/>
  <c r="G469" i="1" s="1"/>
  <c r="I469" i="1"/>
  <c r="BG499" i="1"/>
  <c r="BG503" i="1"/>
  <c r="BD228" i="1"/>
  <c r="BE228" i="1"/>
  <c r="BD339" i="1"/>
  <c r="BE339" i="1"/>
  <c r="BD386" i="1"/>
  <c r="BE386" i="1"/>
  <c r="AV500" i="1"/>
  <c r="AW500" i="1" s="1"/>
  <c r="AZ500" i="1" s="1"/>
  <c r="F500" i="1" s="1"/>
  <c r="BC500" i="1" s="1"/>
  <c r="G500" i="1" s="1"/>
  <c r="I500" i="1"/>
  <c r="AV515" i="1"/>
  <c r="AW515" i="1" s="1"/>
  <c r="AZ515" i="1" s="1"/>
  <c r="F515" i="1" s="1"/>
  <c r="BC515" i="1" s="1"/>
  <c r="G515" i="1" s="1"/>
  <c r="I515" i="1"/>
  <c r="BD595" i="1"/>
  <c r="BE595" i="1"/>
  <c r="BD519" i="1"/>
  <c r="BE519" i="1"/>
  <c r="BD531" i="1"/>
  <c r="BE531" i="1"/>
  <c r="H680" i="1"/>
  <c r="BF680" i="1"/>
  <c r="BH680" i="1" s="1"/>
  <c r="BF823" i="1"/>
  <c r="BH823" i="1" s="1"/>
  <c r="H823" i="1"/>
  <c r="BF842" i="1"/>
  <c r="BH842" i="1" s="1"/>
  <c r="H842" i="1"/>
  <c r="BF887" i="1"/>
  <c r="BH887" i="1" s="1"/>
  <c r="H887" i="1"/>
  <c r="AV678" i="1"/>
  <c r="AW678" i="1" s="1"/>
  <c r="AZ678" i="1" s="1"/>
  <c r="F678" i="1" s="1"/>
  <c r="BC678" i="1" s="1"/>
  <c r="G678" i="1" s="1"/>
  <c r="I678" i="1"/>
  <c r="BD708" i="1"/>
  <c r="BE708" i="1"/>
  <c r="I825" i="1"/>
  <c r="AV825" i="1"/>
  <c r="AW825" i="1" s="1"/>
  <c r="AZ825" i="1" s="1"/>
  <c r="F825" i="1" s="1"/>
  <c r="BC825" i="1" s="1"/>
  <c r="G825" i="1" s="1"/>
  <c r="I855" i="1"/>
  <c r="AV855" i="1"/>
  <c r="AW855" i="1" s="1"/>
  <c r="AZ855" i="1" s="1"/>
  <c r="F855" i="1" s="1"/>
  <c r="BC855" i="1" s="1"/>
  <c r="G855" i="1" s="1"/>
  <c r="BE712" i="1"/>
  <c r="BD712" i="1"/>
  <c r="BE791" i="1"/>
  <c r="BD791" i="1"/>
  <c r="I889" i="1"/>
  <c r="AV889" i="1"/>
  <c r="AW889" i="1" s="1"/>
  <c r="AZ889" i="1" s="1"/>
  <c r="F889" i="1" s="1"/>
  <c r="BC889" i="1" s="1"/>
  <c r="G889" i="1" s="1"/>
  <c r="BE760" i="1"/>
  <c r="BD760" i="1"/>
  <c r="AV903" i="1"/>
  <c r="AW903" i="1" s="1"/>
  <c r="AZ903" i="1" s="1"/>
  <c r="F903" i="1" s="1"/>
  <c r="BC903" i="1" s="1"/>
  <c r="G903" i="1" s="1"/>
  <c r="I903" i="1"/>
  <c r="BD922" i="1"/>
  <c r="BE922" i="1"/>
  <c r="BD1004" i="1"/>
  <c r="BE1004" i="1"/>
  <c r="BD936" i="1"/>
  <c r="BE936" i="1"/>
  <c r="BD906" i="1"/>
  <c r="BE906" i="1"/>
  <c r="BD939" i="1"/>
  <c r="BE939" i="1"/>
  <c r="I30" i="1"/>
  <c r="AV30" i="1"/>
  <c r="AW30" i="1" s="1"/>
  <c r="AZ30" i="1" s="1"/>
  <c r="F30" i="1" s="1"/>
  <c r="BG66" i="1"/>
  <c r="H62" i="1"/>
  <c r="BF81" i="1"/>
  <c r="BH81" i="1" s="1"/>
  <c r="BF193" i="1"/>
  <c r="BH193" i="1" s="1"/>
  <c r="I277" i="1"/>
  <c r="AV277" i="1"/>
  <c r="AW277" i="1" s="1"/>
  <c r="AZ277" i="1" s="1"/>
  <c r="F277" i="1" s="1"/>
  <c r="BC277" i="1" s="1"/>
  <c r="G277" i="1" s="1"/>
  <c r="AV342" i="1"/>
  <c r="AW342" i="1" s="1"/>
  <c r="AZ342" i="1" s="1"/>
  <c r="F342" i="1" s="1"/>
  <c r="BC342" i="1" s="1"/>
  <c r="G342" i="1" s="1"/>
  <c r="I342" i="1"/>
  <c r="AV403" i="1"/>
  <c r="AW403" i="1" s="1"/>
  <c r="AZ403" i="1" s="1"/>
  <c r="F403" i="1" s="1"/>
  <c r="BC403" i="1" s="1"/>
  <c r="G403" i="1" s="1"/>
  <c r="I403" i="1"/>
  <c r="BD307" i="1"/>
  <c r="BE307" i="1"/>
  <c r="AV451" i="1"/>
  <c r="AW451" i="1" s="1"/>
  <c r="AZ451" i="1" s="1"/>
  <c r="F451" i="1" s="1"/>
  <c r="BC451" i="1" s="1"/>
  <c r="G451" i="1" s="1"/>
  <c r="I451" i="1"/>
  <c r="BF31" i="1"/>
  <c r="BH31" i="1" s="1"/>
  <c r="BF46" i="1"/>
  <c r="BH46" i="1" s="1"/>
  <c r="BF32" i="1"/>
  <c r="BH32" i="1" s="1"/>
  <c r="BH33" i="1"/>
  <c r="BF47" i="1"/>
  <c r="BH47" i="1" s="1"/>
  <c r="H47" i="1"/>
  <c r="AT49" i="1"/>
  <c r="J49" i="1" s="1"/>
  <c r="AU49" i="1" s="1"/>
  <c r="BF65" i="1"/>
  <c r="BH65" i="1" s="1"/>
  <c r="AT62" i="1"/>
  <c r="J62" i="1" s="1"/>
  <c r="AU62" i="1" s="1"/>
  <c r="BF29" i="1"/>
  <c r="BH29" i="1" s="1"/>
  <c r="H29" i="1"/>
  <c r="BD67" i="1"/>
  <c r="BE67" i="1"/>
  <c r="BH129" i="1"/>
  <c r="BG45" i="1"/>
  <c r="BD63" i="1"/>
  <c r="BE63" i="1"/>
  <c r="BE80" i="1"/>
  <c r="BD80" i="1"/>
  <c r="BF162" i="1"/>
  <c r="BH162" i="1" s="1"/>
  <c r="BF97" i="1"/>
  <c r="BH97" i="1" s="1"/>
  <c r="BD132" i="1"/>
  <c r="BE132" i="1"/>
  <c r="BE112" i="1"/>
  <c r="BD112" i="1"/>
  <c r="BF160" i="1"/>
  <c r="BH160" i="1" s="1"/>
  <c r="AV197" i="1"/>
  <c r="AW197" i="1" s="1"/>
  <c r="AZ197" i="1" s="1"/>
  <c r="F197" i="1" s="1"/>
  <c r="I197" i="1"/>
  <c r="BF116" i="1"/>
  <c r="BH116" i="1" s="1"/>
  <c r="BE131" i="1"/>
  <c r="BD131" i="1"/>
  <c r="BD148" i="1"/>
  <c r="BE148" i="1"/>
  <c r="BD164" i="1"/>
  <c r="BE164" i="1"/>
  <c r="H292" i="1"/>
  <c r="BF292" i="1"/>
  <c r="BH292" i="1" s="1"/>
  <c r="AT195" i="1"/>
  <c r="J195" i="1" s="1"/>
  <c r="AU195" i="1" s="1"/>
  <c r="BF244" i="1"/>
  <c r="BH244" i="1" s="1"/>
  <c r="BF402" i="1"/>
  <c r="BH402" i="1" s="1"/>
  <c r="BF422" i="1"/>
  <c r="BH422" i="1" s="1"/>
  <c r="BF242" i="1"/>
  <c r="BH242" i="1" s="1"/>
  <c r="H278" i="1"/>
  <c r="AV357" i="1"/>
  <c r="AW357" i="1" s="1"/>
  <c r="AZ357" i="1" s="1"/>
  <c r="F357" i="1" s="1"/>
  <c r="I357" i="1"/>
  <c r="AV388" i="1"/>
  <c r="AW388" i="1" s="1"/>
  <c r="AZ388" i="1" s="1"/>
  <c r="F388" i="1" s="1"/>
  <c r="BC388" i="1" s="1"/>
  <c r="G388" i="1" s="1"/>
  <c r="I388" i="1"/>
  <c r="AV419" i="1"/>
  <c r="AW419" i="1" s="1"/>
  <c r="AZ419" i="1" s="1"/>
  <c r="F419" i="1" s="1"/>
  <c r="BC419" i="1" s="1"/>
  <c r="G419" i="1" s="1"/>
  <c r="I419" i="1"/>
  <c r="BD229" i="1"/>
  <c r="BE229" i="1"/>
  <c r="BD259" i="1"/>
  <c r="BE259" i="1"/>
  <c r="BE262" i="1"/>
  <c r="BD262" i="1"/>
  <c r="BF309" i="1"/>
  <c r="BH309" i="1" s="1"/>
  <c r="BF324" i="1"/>
  <c r="BH324" i="1" s="1"/>
  <c r="BF339" i="1"/>
  <c r="BH339" i="1" s="1"/>
  <c r="BF354" i="1"/>
  <c r="BH354" i="1" s="1"/>
  <c r="BF373" i="1"/>
  <c r="BH373" i="1" s="1"/>
  <c r="BF388" i="1"/>
  <c r="BH388" i="1" s="1"/>
  <c r="BF423" i="1"/>
  <c r="BH423" i="1" s="1"/>
  <c r="BF227" i="1"/>
  <c r="BH227" i="1" s="1"/>
  <c r="H293" i="1"/>
  <c r="AV290" i="1"/>
  <c r="AW290" i="1" s="1"/>
  <c r="AZ290" i="1" s="1"/>
  <c r="F290" i="1" s="1"/>
  <c r="I290" i="1"/>
  <c r="BD308" i="1"/>
  <c r="BE308" i="1"/>
  <c r="BD338" i="1"/>
  <c r="BE338" i="1"/>
  <c r="AV453" i="1"/>
  <c r="AW453" i="1" s="1"/>
  <c r="AZ453" i="1" s="1"/>
  <c r="F453" i="1" s="1"/>
  <c r="I453" i="1"/>
  <c r="AV468" i="1"/>
  <c r="AW468" i="1" s="1"/>
  <c r="AZ468" i="1" s="1"/>
  <c r="F468" i="1" s="1"/>
  <c r="I468" i="1"/>
  <c r="AV483" i="1"/>
  <c r="AW483" i="1" s="1"/>
  <c r="AZ483" i="1" s="1"/>
  <c r="F483" i="1" s="1"/>
  <c r="I483" i="1"/>
  <c r="AV487" i="1"/>
  <c r="AW487" i="1" s="1"/>
  <c r="AZ487" i="1" s="1"/>
  <c r="F487" i="1" s="1"/>
  <c r="I487" i="1"/>
  <c r="BG500" i="1"/>
  <c r="BF502" i="1"/>
  <c r="BH502" i="1" s="1"/>
  <c r="BG515" i="1"/>
  <c r="BF243" i="1"/>
  <c r="BH243" i="1" s="1"/>
  <c r="BD306" i="1"/>
  <c r="BE306" i="1"/>
  <c r="BD325" i="1"/>
  <c r="BE325" i="1"/>
  <c r="BD358" i="1"/>
  <c r="BE358" i="1"/>
  <c r="BD387" i="1"/>
  <c r="BE387" i="1"/>
  <c r="BD406" i="1"/>
  <c r="BE406" i="1"/>
  <c r="BF439" i="1"/>
  <c r="BH439" i="1" s="1"/>
  <c r="H439" i="1"/>
  <c r="BF452" i="1"/>
  <c r="BH452" i="1" s="1"/>
  <c r="BF454" i="1"/>
  <c r="BH454" i="1" s="1"/>
  <c r="BF469" i="1"/>
  <c r="BF471" i="1"/>
  <c r="BH471" i="1" s="1"/>
  <c r="BE275" i="1"/>
  <c r="BD275" i="1"/>
  <c r="BG451" i="1"/>
  <c r="BG455" i="1"/>
  <c r="BG470" i="1"/>
  <c r="BG485" i="1"/>
  <c r="BD245" i="1"/>
  <c r="BE245" i="1"/>
  <c r="G438" i="1"/>
  <c r="BD551" i="1"/>
  <c r="BE551" i="1"/>
  <c r="BD563" i="1"/>
  <c r="BE563" i="1"/>
  <c r="BD564" i="1"/>
  <c r="BE564" i="1"/>
  <c r="BG645" i="1"/>
  <c r="BG662" i="1"/>
  <c r="BD565" i="1"/>
  <c r="BE565" i="1"/>
  <c r="BG616" i="1"/>
  <c r="H679" i="1"/>
  <c r="BF679" i="1"/>
  <c r="BH679" i="1" s="1"/>
  <c r="H694" i="1"/>
  <c r="BF694" i="1"/>
  <c r="BH694" i="1" s="1"/>
  <c r="BF596" i="1"/>
  <c r="BH596" i="1" s="1"/>
  <c r="AV663" i="1"/>
  <c r="AW663" i="1" s="1"/>
  <c r="AZ663" i="1" s="1"/>
  <c r="F663" i="1" s="1"/>
  <c r="BC663" i="1" s="1"/>
  <c r="G663" i="1" s="1"/>
  <c r="I663" i="1"/>
  <c r="BH695" i="1"/>
  <c r="BG695" i="1"/>
  <c r="BD567" i="1"/>
  <c r="BE567" i="1"/>
  <c r="BF597" i="1"/>
  <c r="BH597" i="1" s="1"/>
  <c r="AT614" i="1"/>
  <c r="J614" i="1" s="1"/>
  <c r="AU614" i="1" s="1"/>
  <c r="BD633" i="1"/>
  <c r="BE633" i="1"/>
  <c r="BD661" i="1"/>
  <c r="BE661" i="1"/>
  <c r="BF826" i="1"/>
  <c r="BH826" i="1" s="1"/>
  <c r="H826" i="1"/>
  <c r="BF841" i="1"/>
  <c r="BH841" i="1" s="1"/>
  <c r="H841" i="1"/>
  <c r="BF856" i="1"/>
  <c r="BH856" i="1" s="1"/>
  <c r="H856" i="1"/>
  <c r="BF871" i="1"/>
  <c r="BH871" i="1" s="1"/>
  <c r="H871" i="1"/>
  <c r="BF875" i="1"/>
  <c r="BH875" i="1" s="1"/>
  <c r="H875" i="1"/>
  <c r="BD613" i="1"/>
  <c r="BE613" i="1"/>
  <c r="AV630" i="1"/>
  <c r="AW630" i="1" s="1"/>
  <c r="AZ630" i="1" s="1"/>
  <c r="F630" i="1" s="1"/>
  <c r="I630" i="1"/>
  <c r="BF633" i="1"/>
  <c r="BH633" i="1" s="1"/>
  <c r="BF660" i="1"/>
  <c r="AT677" i="1"/>
  <c r="J677" i="1" s="1"/>
  <c r="AU677" i="1" s="1"/>
  <c r="BF579" i="1"/>
  <c r="BH579" i="1" s="1"/>
  <c r="BF583" i="1"/>
  <c r="BH583" i="1" s="1"/>
  <c r="BF598" i="1"/>
  <c r="BH598" i="1" s="1"/>
  <c r="AT629" i="1"/>
  <c r="J629" i="1" s="1"/>
  <c r="AU629" i="1" s="1"/>
  <c r="BD648" i="1"/>
  <c r="BE648" i="1"/>
  <c r="BD676" i="1"/>
  <c r="BE676" i="1"/>
  <c r="G709" i="1"/>
  <c r="AT824" i="1"/>
  <c r="J824" i="1" s="1"/>
  <c r="AU824" i="1" s="1"/>
  <c r="AT839" i="1"/>
  <c r="J839" i="1" s="1"/>
  <c r="AU839" i="1" s="1"/>
  <c r="AT843" i="1"/>
  <c r="J843" i="1" s="1"/>
  <c r="AU843" i="1" s="1"/>
  <c r="AT858" i="1"/>
  <c r="J858" i="1" s="1"/>
  <c r="AU858" i="1" s="1"/>
  <c r="AT873" i="1"/>
  <c r="J873" i="1" s="1"/>
  <c r="AU873" i="1" s="1"/>
  <c r="AV891" i="1"/>
  <c r="AW891" i="1" s="1"/>
  <c r="AZ891" i="1" s="1"/>
  <c r="F891" i="1" s="1"/>
  <c r="BC891" i="1" s="1"/>
  <c r="G891" i="1" s="1"/>
  <c r="I891" i="1"/>
  <c r="BE725" i="1"/>
  <c r="BD725" i="1"/>
  <c r="BE744" i="1"/>
  <c r="BD744" i="1"/>
  <c r="BE774" i="1"/>
  <c r="BD774" i="1"/>
  <c r="BE804" i="1"/>
  <c r="BD804" i="1"/>
  <c r="BG889" i="1"/>
  <c r="H905" i="1"/>
  <c r="BF905" i="1"/>
  <c r="BH905" i="1" s="1"/>
  <c r="BE724" i="1"/>
  <c r="BD724" i="1"/>
  <c r="BE743" i="1"/>
  <c r="BD743" i="1"/>
  <c r="BE773" i="1"/>
  <c r="BD773" i="1"/>
  <c r="BE792" i="1"/>
  <c r="BD792" i="1"/>
  <c r="AT907" i="1"/>
  <c r="J907" i="1" s="1"/>
  <c r="AU907" i="1" s="1"/>
  <c r="BD937" i="1"/>
  <c r="BE937" i="1"/>
  <c r="BF956" i="1"/>
  <c r="BH956" i="1" s="1"/>
  <c r="BD986" i="1"/>
  <c r="BE986" i="1"/>
  <c r="BD908" i="1"/>
  <c r="BE908" i="1"/>
  <c r="BF923" i="1"/>
  <c r="BH923" i="1" s="1"/>
  <c r="BD938" i="1"/>
  <c r="BE938" i="1"/>
  <c r="BF953" i="1"/>
  <c r="BH953" i="1" s="1"/>
  <c r="BD968" i="1"/>
  <c r="BE968" i="1"/>
  <c r="BF972" i="1"/>
  <c r="BH972" i="1" s="1"/>
  <c r="BE987" i="1"/>
  <c r="BD987" i="1"/>
  <c r="BD1003" i="1"/>
  <c r="BE1003" i="1"/>
  <c r="BF906" i="1"/>
  <c r="BH906" i="1" s="1"/>
  <c r="BF924" i="1"/>
  <c r="BH924" i="1" s="1"/>
  <c r="BD954" i="1"/>
  <c r="BE954" i="1"/>
  <c r="BD984" i="1"/>
  <c r="BE984" i="1"/>
  <c r="BF839" i="1" l="1"/>
  <c r="BH839" i="1" s="1"/>
  <c r="I858" i="1"/>
  <c r="AV858" i="1"/>
  <c r="AW858" i="1" s="1"/>
  <c r="AZ858" i="1" s="1"/>
  <c r="F858" i="1" s="1"/>
  <c r="BC858" i="1" s="1"/>
  <c r="G858" i="1" s="1"/>
  <c r="BC487" i="1"/>
  <c r="G487" i="1" s="1"/>
  <c r="BF487" i="1"/>
  <c r="BH487" i="1" s="1"/>
  <c r="BC357" i="1"/>
  <c r="G357" i="1" s="1"/>
  <c r="BF357" i="1"/>
  <c r="BH357" i="1" s="1"/>
  <c r="BD486" i="1"/>
  <c r="BE486" i="1"/>
  <c r="BD180" i="1"/>
  <c r="BE180" i="1"/>
  <c r="BC210" i="1"/>
  <c r="G210" i="1" s="1"/>
  <c r="BF210" i="1"/>
  <c r="BH210" i="1" s="1"/>
  <c r="BC649" i="1"/>
  <c r="G649" i="1" s="1"/>
  <c r="BF649" i="1"/>
  <c r="BH649" i="1" s="1"/>
  <c r="BE875" i="1"/>
  <c r="BD875" i="1"/>
  <c r="BE856" i="1"/>
  <c r="BD856" i="1"/>
  <c r="BE826" i="1"/>
  <c r="BD826" i="1"/>
  <c r="BD675" i="1"/>
  <c r="BE675" i="1"/>
  <c r="BF858" i="1"/>
  <c r="BH858" i="1" s="1"/>
  <c r="BD646" i="1"/>
  <c r="BE646" i="1"/>
  <c r="BD692" i="1"/>
  <c r="BE692" i="1"/>
  <c r="BD370" i="1"/>
  <c r="BE370" i="1"/>
  <c r="BD887" i="1"/>
  <c r="BE887" i="1"/>
  <c r="BE823" i="1"/>
  <c r="BD823" i="1"/>
  <c r="BD694" i="1"/>
  <c r="BE694" i="1"/>
  <c r="BF455" i="1"/>
  <c r="BH455" i="1" s="1"/>
  <c r="BF663" i="1"/>
  <c r="BH663" i="1" s="1"/>
  <c r="BF891" i="1"/>
  <c r="BH891" i="1" s="1"/>
  <c r="AV907" i="1"/>
  <c r="AW907" i="1" s="1"/>
  <c r="AZ907" i="1" s="1"/>
  <c r="F907" i="1" s="1"/>
  <c r="BC907" i="1" s="1"/>
  <c r="G907" i="1" s="1"/>
  <c r="I907" i="1"/>
  <c r="BD709" i="1"/>
  <c r="BE709" i="1"/>
  <c r="BC290" i="1"/>
  <c r="G290" i="1" s="1"/>
  <c r="BF290" i="1"/>
  <c r="BH290" i="1" s="1"/>
  <c r="BD403" i="1"/>
  <c r="BE403" i="1"/>
  <c r="BE903" i="1"/>
  <c r="BD903" i="1"/>
  <c r="BD515" i="1"/>
  <c r="BE515" i="1"/>
  <c r="I827" i="1"/>
  <c r="AV827" i="1"/>
  <c r="AW827" i="1" s="1"/>
  <c r="AZ827" i="1" s="1"/>
  <c r="F827" i="1" s="1"/>
  <c r="BC827" i="1" s="1"/>
  <c r="G827" i="1" s="1"/>
  <c r="BD176" i="1"/>
  <c r="BE176" i="1"/>
  <c r="BE130" i="1"/>
  <c r="BD130" i="1"/>
  <c r="BD645" i="1"/>
  <c r="BE645" i="1"/>
  <c r="BD484" i="1"/>
  <c r="BE484" i="1"/>
  <c r="BD693" i="1"/>
  <c r="BE693" i="1"/>
  <c r="AV437" i="1"/>
  <c r="AW437" i="1" s="1"/>
  <c r="AZ437" i="1" s="1"/>
  <c r="F437" i="1" s="1"/>
  <c r="BC437" i="1" s="1"/>
  <c r="G437" i="1" s="1"/>
  <c r="I437" i="1"/>
  <c r="BD423" i="1"/>
  <c r="BE423" i="1"/>
  <c r="I843" i="1"/>
  <c r="AV843" i="1"/>
  <c r="AW843" i="1" s="1"/>
  <c r="AZ843" i="1" s="1"/>
  <c r="F843" i="1" s="1"/>
  <c r="BC843" i="1" s="1"/>
  <c r="G843" i="1" s="1"/>
  <c r="AV677" i="1"/>
  <c r="AW677" i="1" s="1"/>
  <c r="AZ677" i="1" s="1"/>
  <c r="F677" i="1" s="1"/>
  <c r="I677" i="1"/>
  <c r="BF419" i="1"/>
  <c r="BH419" i="1" s="1"/>
  <c r="AV62" i="1"/>
  <c r="AW62" i="1" s="1"/>
  <c r="AZ62" i="1" s="1"/>
  <c r="F62" i="1" s="1"/>
  <c r="I62" i="1"/>
  <c r="BE855" i="1"/>
  <c r="BD855" i="1"/>
  <c r="BD659" i="1"/>
  <c r="BE659" i="1"/>
  <c r="BF693" i="1"/>
  <c r="BH693" i="1" s="1"/>
  <c r="BC436" i="1"/>
  <c r="G436" i="1" s="1"/>
  <c r="BF436" i="1"/>
  <c r="BH436" i="1" s="1"/>
  <c r="BC374" i="1"/>
  <c r="G374" i="1" s="1"/>
  <c r="BF374" i="1"/>
  <c r="BH374" i="1" s="1"/>
  <c r="BE278" i="1"/>
  <c r="BD278" i="1"/>
  <c r="BD455" i="1"/>
  <c r="BE455" i="1"/>
  <c r="BD161" i="1"/>
  <c r="BE161" i="1"/>
  <c r="BE47" i="1"/>
  <c r="BD47" i="1"/>
  <c r="BD891" i="1"/>
  <c r="BE891" i="1"/>
  <c r="I839" i="1"/>
  <c r="AV839" i="1"/>
  <c r="AW839" i="1" s="1"/>
  <c r="AZ839" i="1" s="1"/>
  <c r="F839" i="1" s="1"/>
  <c r="BC839" i="1" s="1"/>
  <c r="G839" i="1" s="1"/>
  <c r="AV614" i="1"/>
  <c r="AW614" i="1" s="1"/>
  <c r="AZ614" i="1" s="1"/>
  <c r="F614" i="1" s="1"/>
  <c r="I614" i="1"/>
  <c r="BF486" i="1"/>
  <c r="BH486" i="1" s="1"/>
  <c r="BF467" i="1"/>
  <c r="BH467" i="1" s="1"/>
  <c r="BC483" i="1"/>
  <c r="G483" i="1" s="1"/>
  <c r="BF483" i="1"/>
  <c r="BH483" i="1" s="1"/>
  <c r="BC453" i="1"/>
  <c r="G453" i="1" s="1"/>
  <c r="BF453" i="1"/>
  <c r="BH453" i="1" s="1"/>
  <c r="BF293" i="1"/>
  <c r="BH293" i="1" s="1"/>
  <c r="BF403" i="1"/>
  <c r="BH403" i="1" s="1"/>
  <c r="BD388" i="1"/>
  <c r="BE388" i="1"/>
  <c r="BF278" i="1"/>
  <c r="BH278" i="1" s="1"/>
  <c r="BC197" i="1"/>
  <c r="G197" i="1" s="1"/>
  <c r="BF197" i="1"/>
  <c r="BH197" i="1" s="1"/>
  <c r="BF390" i="1"/>
  <c r="BH390" i="1" s="1"/>
  <c r="BD342" i="1"/>
  <c r="BE342" i="1"/>
  <c r="BD500" i="1"/>
  <c r="BE500" i="1"/>
  <c r="BD469" i="1"/>
  <c r="BE469" i="1"/>
  <c r="BD45" i="1"/>
  <c r="BE45" i="1"/>
  <c r="I872" i="1"/>
  <c r="AV872" i="1"/>
  <c r="AW872" i="1" s="1"/>
  <c r="AZ872" i="1" s="1"/>
  <c r="F872" i="1" s="1"/>
  <c r="BD696" i="1"/>
  <c r="BE696" i="1"/>
  <c r="BF874" i="1"/>
  <c r="BH874" i="1" s="1"/>
  <c r="BF855" i="1"/>
  <c r="BH855" i="1" s="1"/>
  <c r="BF825" i="1"/>
  <c r="BH825" i="1" s="1"/>
  <c r="BC612" i="1"/>
  <c r="G612" i="1" s="1"/>
  <c r="BF612" i="1"/>
  <c r="BH612" i="1" s="1"/>
  <c r="BC503" i="1"/>
  <c r="G503" i="1" s="1"/>
  <c r="BF503" i="1"/>
  <c r="BH503" i="1" s="1"/>
  <c r="BC499" i="1"/>
  <c r="G499" i="1" s="1"/>
  <c r="BF499" i="1"/>
  <c r="BH499" i="1" s="1"/>
  <c r="BD471" i="1"/>
  <c r="BE471" i="1"/>
  <c r="BD452" i="1"/>
  <c r="BE452" i="1"/>
  <c r="BF372" i="1"/>
  <c r="BH372" i="1" s="1"/>
  <c r="BE82" i="1"/>
  <c r="BD82" i="1"/>
  <c r="BD64" i="1"/>
  <c r="BE64" i="1"/>
  <c r="BE840" i="1"/>
  <c r="BD840" i="1"/>
  <c r="BD566" i="1"/>
  <c r="BE566" i="1"/>
  <c r="BD454" i="1"/>
  <c r="BE454" i="1"/>
  <c r="BD32" i="1"/>
  <c r="BE32" i="1"/>
  <c r="BD647" i="1"/>
  <c r="BE647" i="1"/>
  <c r="BD679" i="1"/>
  <c r="BE679" i="1"/>
  <c r="BF692" i="1"/>
  <c r="BH692" i="1" s="1"/>
  <c r="BD470" i="1"/>
  <c r="BE470" i="1"/>
  <c r="BE859" i="1"/>
  <c r="BD859" i="1"/>
  <c r="BD905" i="1"/>
  <c r="BE905" i="1"/>
  <c r="BD292" i="1"/>
  <c r="BE292" i="1"/>
  <c r="BF515" i="1"/>
  <c r="BH515" i="1" s="1"/>
  <c r="BC468" i="1"/>
  <c r="G468" i="1" s="1"/>
  <c r="BF468" i="1"/>
  <c r="BH468" i="1" s="1"/>
  <c r="BD419" i="1"/>
  <c r="BE419" i="1"/>
  <c r="BD678" i="1"/>
  <c r="BE678" i="1"/>
  <c r="BD390" i="1"/>
  <c r="BE390" i="1"/>
  <c r="BC501" i="1"/>
  <c r="G501" i="1" s="1"/>
  <c r="BF501" i="1"/>
  <c r="BH501" i="1" s="1"/>
  <c r="BD467" i="1"/>
  <c r="BE467" i="1"/>
  <c r="BE874" i="1"/>
  <c r="BD874" i="1"/>
  <c r="BF645" i="1"/>
  <c r="BH645" i="1" s="1"/>
  <c r="BD421" i="1"/>
  <c r="BE421" i="1"/>
  <c r="BD485" i="1"/>
  <c r="BE485" i="1"/>
  <c r="BD29" i="1"/>
  <c r="BE29" i="1"/>
  <c r="BF421" i="1"/>
  <c r="BH421" i="1" s="1"/>
  <c r="AV629" i="1"/>
  <c r="AW629" i="1" s="1"/>
  <c r="AZ629" i="1" s="1"/>
  <c r="F629" i="1" s="1"/>
  <c r="I629" i="1"/>
  <c r="BC630" i="1"/>
  <c r="G630" i="1" s="1"/>
  <c r="BF630" i="1"/>
  <c r="BH630" i="1" s="1"/>
  <c r="BD663" i="1"/>
  <c r="BE663" i="1"/>
  <c r="BD438" i="1"/>
  <c r="BE438" i="1"/>
  <c r="BF903" i="1"/>
  <c r="BH903" i="1" s="1"/>
  <c r="I873" i="1"/>
  <c r="AV873" i="1"/>
  <c r="AW873" i="1" s="1"/>
  <c r="AZ873" i="1" s="1"/>
  <c r="F873" i="1" s="1"/>
  <c r="BC873" i="1" s="1"/>
  <c r="G873" i="1" s="1"/>
  <c r="I824" i="1"/>
  <c r="AV824" i="1"/>
  <c r="AW824" i="1" s="1"/>
  <c r="AZ824" i="1" s="1"/>
  <c r="F824" i="1" s="1"/>
  <c r="BC824" i="1" s="1"/>
  <c r="G824" i="1" s="1"/>
  <c r="BF484" i="1"/>
  <c r="BH484" i="1" s="1"/>
  <c r="AV195" i="1"/>
  <c r="AW195" i="1" s="1"/>
  <c r="AZ195" i="1" s="1"/>
  <c r="F195" i="1" s="1"/>
  <c r="I195" i="1"/>
  <c r="I49" i="1"/>
  <c r="AV49" i="1"/>
  <c r="AW49" i="1" s="1"/>
  <c r="AZ49" i="1" s="1"/>
  <c r="F49" i="1" s="1"/>
  <c r="BD451" i="1"/>
  <c r="BE451" i="1"/>
  <c r="BD277" i="1"/>
  <c r="BE277" i="1"/>
  <c r="BC30" i="1"/>
  <c r="G30" i="1" s="1"/>
  <c r="BF30" i="1"/>
  <c r="BH30" i="1" s="1"/>
  <c r="BD889" i="1"/>
  <c r="BE889" i="1"/>
  <c r="BE825" i="1"/>
  <c r="BD825" i="1"/>
  <c r="I857" i="1"/>
  <c r="AV857" i="1"/>
  <c r="AW857" i="1" s="1"/>
  <c r="AZ857" i="1" s="1"/>
  <c r="F857" i="1" s="1"/>
  <c r="BC857" i="1" s="1"/>
  <c r="G857" i="1" s="1"/>
  <c r="BF659" i="1"/>
  <c r="BH659" i="1" s="1"/>
  <c r="BC616" i="1"/>
  <c r="G616" i="1" s="1"/>
  <c r="BF616" i="1"/>
  <c r="BH616" i="1" s="1"/>
  <c r="BC662" i="1"/>
  <c r="G662" i="1" s="1"/>
  <c r="BF662" i="1"/>
  <c r="BH662" i="1" s="1"/>
  <c r="BF678" i="1"/>
  <c r="BH678" i="1" s="1"/>
  <c r="BD293" i="1"/>
  <c r="BE293" i="1"/>
  <c r="BC405" i="1"/>
  <c r="G405" i="1" s="1"/>
  <c r="BF405" i="1"/>
  <c r="BH405" i="1" s="1"/>
  <c r="BC355" i="1"/>
  <c r="G355" i="1" s="1"/>
  <c r="BF355" i="1"/>
  <c r="BH355" i="1" s="1"/>
  <c r="BF277" i="1"/>
  <c r="BH277" i="1" s="1"/>
  <c r="BD372" i="1"/>
  <c r="BE372" i="1"/>
  <c r="BD631" i="1"/>
  <c r="BE631" i="1"/>
  <c r="BF827" i="1"/>
  <c r="BH827" i="1" s="1"/>
  <c r="BE871" i="1"/>
  <c r="BD871" i="1"/>
  <c r="BE841" i="1"/>
  <c r="BD841" i="1"/>
  <c r="BF824" i="1"/>
  <c r="BH824" i="1" s="1"/>
  <c r="BF485" i="1"/>
  <c r="BH485" i="1" s="1"/>
  <c r="AV66" i="1"/>
  <c r="AW66" i="1" s="1"/>
  <c r="AZ66" i="1" s="1"/>
  <c r="F66" i="1" s="1"/>
  <c r="I66" i="1"/>
  <c r="BD502" i="1"/>
  <c r="BE502" i="1"/>
  <c r="BD439" i="1"/>
  <c r="BE439" i="1"/>
  <c r="BD146" i="1"/>
  <c r="BE146" i="1"/>
  <c r="BE842" i="1"/>
  <c r="BD842" i="1"/>
  <c r="BF342" i="1"/>
  <c r="BH342" i="1" s="1"/>
  <c r="BD680" i="1"/>
  <c r="BE680" i="1"/>
  <c r="BF451" i="1"/>
  <c r="BH451" i="1" s="1"/>
  <c r="BD616" i="1" l="1"/>
  <c r="BE616" i="1"/>
  <c r="BD503" i="1"/>
  <c r="BE503" i="1"/>
  <c r="BC872" i="1"/>
  <c r="G872" i="1" s="1"/>
  <c r="BF872" i="1"/>
  <c r="BH872" i="1" s="1"/>
  <c r="BD197" i="1"/>
  <c r="BE197" i="1"/>
  <c r="BC62" i="1"/>
  <c r="G62" i="1" s="1"/>
  <c r="BF62" i="1"/>
  <c r="BH62" i="1" s="1"/>
  <c r="BE843" i="1"/>
  <c r="BD843" i="1"/>
  <c r="BE827" i="1"/>
  <c r="BD827" i="1"/>
  <c r="BD483" i="1"/>
  <c r="BE483" i="1"/>
  <c r="BC614" i="1"/>
  <c r="G614" i="1" s="1"/>
  <c r="BF614" i="1"/>
  <c r="BH614" i="1" s="1"/>
  <c r="BD436" i="1"/>
  <c r="BE436" i="1"/>
  <c r="BD437" i="1"/>
  <c r="BE437" i="1"/>
  <c r="BD290" i="1"/>
  <c r="BE290" i="1"/>
  <c r="BE907" i="1"/>
  <c r="BD907" i="1"/>
  <c r="BD210" i="1"/>
  <c r="BE210" i="1"/>
  <c r="BD487" i="1"/>
  <c r="BE487" i="1"/>
  <c r="BF437" i="1"/>
  <c r="BH437" i="1" s="1"/>
  <c r="BD405" i="1"/>
  <c r="BE405" i="1"/>
  <c r="BD30" i="1"/>
  <c r="BE30" i="1"/>
  <c r="BC195" i="1"/>
  <c r="G195" i="1" s="1"/>
  <c r="BF195" i="1"/>
  <c r="BH195" i="1" s="1"/>
  <c r="BE873" i="1"/>
  <c r="BD873" i="1"/>
  <c r="BD630" i="1"/>
  <c r="BE630" i="1"/>
  <c r="BD501" i="1"/>
  <c r="BE501" i="1"/>
  <c r="BD468" i="1"/>
  <c r="BE468" i="1"/>
  <c r="BF843" i="1"/>
  <c r="BH843" i="1" s="1"/>
  <c r="BD662" i="1"/>
  <c r="BE662" i="1"/>
  <c r="BE857" i="1"/>
  <c r="BD857" i="1"/>
  <c r="BC49" i="1"/>
  <c r="G49" i="1" s="1"/>
  <c r="BF49" i="1"/>
  <c r="BH49" i="1" s="1"/>
  <c r="BD499" i="1"/>
  <c r="BE499" i="1"/>
  <c r="BD612" i="1"/>
  <c r="BE612" i="1"/>
  <c r="BE839" i="1"/>
  <c r="BD839" i="1"/>
  <c r="BE858" i="1"/>
  <c r="BD858" i="1"/>
  <c r="BF857" i="1"/>
  <c r="BH857" i="1" s="1"/>
  <c r="BC66" i="1"/>
  <c r="G66" i="1" s="1"/>
  <c r="BF66" i="1"/>
  <c r="BH66" i="1" s="1"/>
  <c r="BF873" i="1"/>
  <c r="BH873" i="1" s="1"/>
  <c r="BD355" i="1"/>
  <c r="BE355" i="1"/>
  <c r="BE824" i="1"/>
  <c r="BD824" i="1"/>
  <c r="BC629" i="1"/>
  <c r="G629" i="1" s="1"/>
  <c r="BF629" i="1"/>
  <c r="BH629" i="1" s="1"/>
  <c r="BD453" i="1"/>
  <c r="BE453" i="1"/>
  <c r="BD374" i="1"/>
  <c r="BE374" i="1"/>
  <c r="BC677" i="1"/>
  <c r="G677" i="1" s="1"/>
  <c r="BF677" i="1"/>
  <c r="BH677" i="1" s="1"/>
  <c r="BD649" i="1"/>
  <c r="BE649" i="1"/>
  <c r="BD357" i="1"/>
  <c r="BE357" i="1"/>
  <c r="BF907" i="1"/>
  <c r="BH907" i="1" s="1"/>
  <c r="BD49" i="1" l="1"/>
  <c r="BE49" i="1"/>
  <c r="BD677" i="1"/>
  <c r="BE677" i="1"/>
  <c r="BE66" i="1"/>
  <c r="BD66" i="1"/>
  <c r="BD195" i="1"/>
  <c r="BE195" i="1"/>
  <c r="BD629" i="1"/>
  <c r="BE629" i="1"/>
  <c r="BD614" i="1"/>
  <c r="BE614" i="1"/>
  <c r="BE62" i="1"/>
  <c r="BD62" i="1"/>
  <c r="BE872" i="1"/>
  <c r="BD872" i="1"/>
</calcChain>
</file>

<file path=xl/sharedStrings.xml><?xml version="1.0" encoding="utf-8"?>
<sst xmlns="http://schemas.openxmlformats.org/spreadsheetml/2006/main" count="1817" uniqueCount="1072">
  <si>
    <t>OPEN 6.3.4</t>
  </si>
  <si>
    <t>Fri Jul 10 2020 06:12:56</t>
  </si>
  <si>
    <t>Unit=</t>
  </si>
  <si>
    <t>PSC-4903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</si>
  <si>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</si>
  <si>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</si>
  <si>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</si>
  <si>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</si>
  <si>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</si>
  <si>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</si>
  <si>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</si>
  <si>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</si>
  <si>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</si>
  <si>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</si>
  <si>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</si>
  <si>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</si>
  <si>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</si>
  <si>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</si>
  <si>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</si>
  <si>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</si>
  <si>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</si>
  <si>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</si>
  <si>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</si>
  <si>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</si>
  <si>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</si>
  <si>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</si>
  <si>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</si>
  <si>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</si>
  <si>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</si>
  <si>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</si>
  <si>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</si>
  <si>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</si>
  <si>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</si>
  <si>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</si>
  <si>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</si>
  <si>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</si>
  <si>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</si>
  <si>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</si>
  <si>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</si>
  <si>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</si>
  <si>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</si>
  <si>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</si>
  <si>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</si>
  <si>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</si>
  <si>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</si>
  <si>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</si>
  <si>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</si>
  <si>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</si>
  <si>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</si>
  <si>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</si>
  <si>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</si>
  <si>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</si>
  <si>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</si>
  <si>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</si>
  <si>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</si>
  <si>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</si>
  <si>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</si>
  <si>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</si>
  <si>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</si>
  <si>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</si>
  <si>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</si>
  <si>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</si>
  <si>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</si>
  <si>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</si>
  <si>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</si>
  <si>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</si>
  <si>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</si>
  <si>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</si>
  <si>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</si>
  <si>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</si>
  <si>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</si>
  <si>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</si>
  <si>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</si>
  <si>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"06:15:03 CO2 Mixer: CO2R -&gt; 410 uml"
</t>
  </si>
  <si>
    <t xml:space="preserve">"06:19:08 Coolers: Tblock -&gt; 15.00 C"
</t>
  </si>
  <si>
    <t xml:space="preserve">"06:19:20 Flow: Fixed -&gt; 500 umol/s"
</t>
  </si>
  <si>
    <t xml:space="preserve">"06:24:15 Flow: Fixed -&gt; 500 umol/s"
</t>
  </si>
  <si>
    <t xml:space="preserve">"06:40:07 Flow: Fixed -&gt; 500 umol/s"
</t>
  </si>
  <si>
    <t xml:space="preserve">"07:04:00 ag fl 3"
</t>
  </si>
  <si>
    <t xml:space="preserve">"07:04:10 Launched AutoProg /User/Configs/AutoProgs/AutoLog2"
</t>
  </si>
  <si>
    <t xml:space="preserve">"07:04:18 Lamp: Off"
</t>
  </si>
  <si>
    <t xml:space="preserve">"07:04:18 CO2 Mixer: CO2R -&gt; 410 uml"
</t>
  </si>
  <si>
    <t xml:space="preserve">"07:04:18 Coolers: Tblock -&gt; 15.00 C"
</t>
  </si>
  <si>
    <t xml:space="preserve">"07:04:18 Flow: Fixed -&gt; 500 umol/s"
</t>
  </si>
  <si>
    <t xml:space="preserve">"07:11:06 Flow: Fixed -&gt; 500 umol/s"
</t>
  </si>
  <si>
    <t xml:space="preserve">"07:11:38 Launched AutoProg /User/Configs/AutoProgs/AutoLog2"
</t>
  </si>
  <si>
    <t xml:space="preserve">"07:11:45 Log Option: Logged values are 15 s averages"
</t>
  </si>
  <si>
    <t xml:space="preserve">"07:11:45 Lamp: Off"
</t>
  </si>
  <si>
    <t xml:space="preserve">"07:11:45 CO2 Mixer: CO2R -&gt; 410 uml"
</t>
  </si>
  <si>
    <t xml:space="preserve">"07:11:45 Coolers: Tblock -&gt; 15.00 C"
</t>
  </si>
  <si>
    <t xml:space="preserve">"07:11:45 Flow: Fixed -&gt; 500 umol/s"
</t>
  </si>
  <si>
    <t>07:11:50</t>
  </si>
  <si>
    <t>07:11:55</t>
  </si>
  <si>
    <t>07:12:01</t>
  </si>
  <si>
    <t>07:12:06</t>
  </si>
  <si>
    <t>07:12:11</t>
  </si>
  <si>
    <t xml:space="preserve">"07:12:16 Lamp: Off"
</t>
  </si>
  <si>
    <t xml:space="preserve">"07:12:16 CO2 Mixer: CO2R -&gt; 410 uml"
</t>
  </si>
  <si>
    <t xml:space="preserve">"07:12:16 Coolers: Tblock -&gt; 15.00 C"
</t>
  </si>
  <si>
    <t xml:space="preserve">"07:12:16 Flow: Fixed -&gt; 500 umol/s"
</t>
  </si>
  <si>
    <t xml:space="preserve">"07:15:50 ag fl 8"
</t>
  </si>
  <si>
    <t xml:space="preserve">"07:24:08 Flow: Fixed -&gt; 500 umol/s"
</t>
  </si>
  <si>
    <t xml:space="preserve">"07:24:21 Launched AutoProg /User/Configs/AutoProgs/AutoLog2"
</t>
  </si>
  <si>
    <t xml:space="preserve">"07:24:23 Lamp: Off"
</t>
  </si>
  <si>
    <t xml:space="preserve">"07:24:23 CO2 Mixer: CO2R -&gt; 410 uml"
</t>
  </si>
  <si>
    <t xml:space="preserve">"07:24:23 Coolers: Tblock -&gt; 15.00 C"
</t>
  </si>
  <si>
    <t xml:space="preserve">"07:24:23 Flow: Fixed -&gt; 500 umol/s"
</t>
  </si>
  <si>
    <t>07:24:28</t>
  </si>
  <si>
    <t>07:24:33</t>
  </si>
  <si>
    <t>07:24:38</t>
  </si>
  <si>
    <t>07:24:43</t>
  </si>
  <si>
    <t>07:24:48</t>
  </si>
  <si>
    <t>07:24:53</t>
  </si>
  <si>
    <t xml:space="preserve">"07:24:54 Lamp: Off"
</t>
  </si>
  <si>
    <t xml:space="preserve">"07:24:54 CO2 Mixer: CO2R -&gt; 410 uml"
</t>
  </si>
  <si>
    <t xml:space="preserve">"07:24:54 Coolers: Tblock -&gt; 15.00 C"
</t>
  </si>
  <si>
    <t xml:space="preserve">"07:24:54 Flow: Fixed -&gt; 500 umol/s"
</t>
  </si>
  <si>
    <t xml:space="preserve">"07:26:18 ag bz 5"
</t>
  </si>
  <si>
    <t xml:space="preserve">"07:31:42 Flow: Fixed -&gt; 500 umol/s"
</t>
  </si>
  <si>
    <t xml:space="preserve">"07:31:54 Launched AutoProg /User/Configs/AutoProgs/AutoLog2"
</t>
  </si>
  <si>
    <t xml:space="preserve">"07:32:19 Lamp: Off"
</t>
  </si>
  <si>
    <t xml:space="preserve">"07:32:20 CO2 Mixer: CO2R -&gt; 410 uml"
</t>
  </si>
  <si>
    <t xml:space="preserve">"07:32:20 Coolers: Tblock -&gt; 15.00 C"
</t>
  </si>
  <si>
    <t xml:space="preserve">"07:32:20 Flow: Fixed -&gt; 500 umol/s"
</t>
  </si>
  <si>
    <t>07:32:25</t>
  </si>
  <si>
    <t>07:32:30</t>
  </si>
  <si>
    <t>07:32:35</t>
  </si>
  <si>
    <t>07:32:40</t>
  </si>
  <si>
    <t>07:32:45</t>
  </si>
  <si>
    <t>07:32:50</t>
  </si>
  <si>
    <t xml:space="preserve">"07:32:51 Lamp: Off"
</t>
  </si>
  <si>
    <t xml:space="preserve">"07:32:51 CO2 Mixer: CO2R -&gt; 410 uml"
</t>
  </si>
  <si>
    <t xml:space="preserve">"07:32:51 Coolers: Tblock -&gt; 15.00 C"
</t>
  </si>
  <si>
    <t xml:space="preserve">"07:32:51 Flow: Fixed -&gt; 500 umol/s"
</t>
  </si>
  <si>
    <t xml:space="preserve">"07:37:20 rm fl 8"
</t>
  </si>
  <si>
    <t xml:space="preserve">"07:41:49 Flow: Fixed -&gt; 500 umol/s"
</t>
  </si>
  <si>
    <t xml:space="preserve">"07:42:07 Launched AutoProg /User/Configs/AutoProgs/AutoLog2"
</t>
  </si>
  <si>
    <t xml:space="preserve">"07:42:09 Lamp: Off"
</t>
  </si>
  <si>
    <t xml:space="preserve">"07:42:09 CO2 Mixer: CO2R -&gt; 410 uml"
</t>
  </si>
  <si>
    <t xml:space="preserve">"07:42:09 Coolers: Tblock -&gt; 15.00 C"
</t>
  </si>
  <si>
    <t xml:space="preserve">"07:42:09 Flow: Fixed -&gt; 500 umol/s"
</t>
  </si>
  <si>
    <t>07:42:14</t>
  </si>
  <si>
    <t>07:42:19</t>
  </si>
  <si>
    <t>07:42:24</t>
  </si>
  <si>
    <t>07:42:29</t>
  </si>
  <si>
    <t>07:42:34</t>
  </si>
  <si>
    <t xml:space="preserve">"07:42:40 Lamp: Off"
</t>
  </si>
  <si>
    <t xml:space="preserve">"07:42:40 CO2 Mixer: CO2R -&gt; 410 uml"
</t>
  </si>
  <si>
    <t xml:space="preserve">"07:42:40 Coolers: Tblock -&gt; 15.00 C"
</t>
  </si>
  <si>
    <t xml:space="preserve">"07:42:40 Flow: Fixed -&gt; 500 umol/s"
</t>
  </si>
  <si>
    <t xml:space="preserve">"07:44:06 ag bz 1"
</t>
  </si>
  <si>
    <t xml:space="preserve">"07:52:00 Flow: Fixed -&gt; 500 umol/s"
</t>
  </si>
  <si>
    <t xml:space="preserve">"07:52:13 Launched AutoProg /User/Configs/AutoProgs/AutoLog2"
</t>
  </si>
  <si>
    <t xml:space="preserve">"07:52:15 Lamp: Off"
</t>
  </si>
  <si>
    <t xml:space="preserve">"07:52:15 CO2 Mixer: CO2R -&gt; 410 uml"
</t>
  </si>
  <si>
    <t xml:space="preserve">"07:52:15 Coolers: Tblock -&gt; 15.00 C"
</t>
  </si>
  <si>
    <t xml:space="preserve">"07:52:15 Flow: Fixed -&gt; 500 umol/s"
</t>
  </si>
  <si>
    <t>07:52:21</t>
  </si>
  <si>
    <t>07:52:26</t>
  </si>
  <si>
    <t>07:52:31</t>
  </si>
  <si>
    <t>07:52:36</t>
  </si>
  <si>
    <t>07:52:41</t>
  </si>
  <si>
    <t xml:space="preserve">"07:52:47 Lamp: Off"
</t>
  </si>
  <si>
    <t xml:space="preserve">"07:52:47 CO2 Mixer: CO2R -&gt; 410 uml"
</t>
  </si>
  <si>
    <t xml:space="preserve">"07:52:47 Coolers: Tblock -&gt; 15.00 C"
</t>
  </si>
  <si>
    <t xml:space="preserve">"07:52:47 Flow: Fixed -&gt; 500 umol/s"
</t>
  </si>
  <si>
    <t xml:space="preserve">"07:54:05 ag fl 10"
</t>
  </si>
  <si>
    <t xml:space="preserve">"07:59:21 Flow: Fixed -&gt; 500 umol/s"
</t>
  </si>
  <si>
    <t>07:59:21</t>
  </si>
  <si>
    <t xml:space="preserve">"07:59:42 Launched AutoProg /User/Configs/AutoProgs/AutoLog2"
</t>
  </si>
  <si>
    <t xml:space="preserve">"08:00:04 Lamp: Off"
</t>
  </si>
  <si>
    <t xml:space="preserve">"08:00:04 CO2 Mixer: CO2R -&gt; 410 uml"
</t>
  </si>
  <si>
    <t xml:space="preserve">"08:00:04 Coolers: Tblock -&gt; 15.00 C"
</t>
  </si>
  <si>
    <t xml:space="preserve">"08:00:04 Flow: Fixed -&gt; 500 umol/s"
</t>
  </si>
  <si>
    <t>08:00:09</t>
  </si>
  <si>
    <t>08:00:15</t>
  </si>
  <si>
    <t>08:00:20</t>
  </si>
  <si>
    <t>08:00:25</t>
  </si>
  <si>
    <t>08:00:30</t>
  </si>
  <si>
    <t xml:space="preserve">"08:00:35 Lamp: Off"
</t>
  </si>
  <si>
    <t xml:space="preserve">"08:00:35 CO2 Mixer: CO2R -&gt; 410 uml"
</t>
  </si>
  <si>
    <t xml:space="preserve">"08:00:35 Coolers: Tblock -&gt; 15.00 C"
</t>
  </si>
  <si>
    <t xml:space="preserve">"08:00:35 Flow: Fixed -&gt; 500 umol/s"
</t>
  </si>
  <si>
    <t xml:space="preserve">"08:03:15 ag fl 10"
</t>
  </si>
  <si>
    <t xml:space="preserve">"08:09:08 Flow: Fixed -&gt; 500 umol/s"
</t>
  </si>
  <si>
    <t xml:space="preserve">"08:09:50 Launched AutoProg /User/Configs/AutoProgs/AutoLog2"
</t>
  </si>
  <si>
    <t xml:space="preserve">"08:09:52 Lamp: Off"
</t>
  </si>
  <si>
    <t xml:space="preserve">"08:09:52 CO2 Mixer: CO2R -&gt; 410 uml"
</t>
  </si>
  <si>
    <t xml:space="preserve">"08:09:52 Coolers: Tblock -&gt; 15.00 C"
</t>
  </si>
  <si>
    <t xml:space="preserve">"08:09:52 Flow: Fixed -&gt; 500 umol/s"
</t>
  </si>
  <si>
    <t>08:09:57</t>
  </si>
  <si>
    <t>08:10:03</t>
  </si>
  <si>
    <t>08:10:08</t>
  </si>
  <si>
    <t>08:10:13</t>
  </si>
  <si>
    <t>08:10:18</t>
  </si>
  <si>
    <t xml:space="preserve">"08:10:23 Lamp: Off"
</t>
  </si>
  <si>
    <t xml:space="preserve">"08:10:23 CO2 Mixer: CO2R -&gt; 410 uml"
</t>
  </si>
  <si>
    <t xml:space="preserve">"08:10:23 Coolers: Tblock -&gt; 15.00 C"
</t>
  </si>
  <si>
    <t xml:space="preserve">"08:10:23 Flow: Fixed -&gt; 500 umol/s"
</t>
  </si>
  <si>
    <t xml:space="preserve">"08:13:47 ag bz 4"
</t>
  </si>
  <si>
    <t xml:space="preserve">"08:19:25 Flow: Fixed -&gt; 500 umol/s"
</t>
  </si>
  <si>
    <t xml:space="preserve">"08:19:46 Launched AutoProg /User/Configs/AutoProgs/AutoLog2"
</t>
  </si>
  <si>
    <t xml:space="preserve">"08:19:47 Lamp: Off"
</t>
  </si>
  <si>
    <t xml:space="preserve">"08:19:47 CO2 Mixer: CO2R -&gt; 410 uml"
</t>
  </si>
  <si>
    <t xml:space="preserve">"08:19:47 Coolers: Tblock -&gt; 15.00 C"
</t>
  </si>
  <si>
    <t xml:space="preserve">"08:19:47 Flow: Fixed -&gt; 500 umol/s"
</t>
  </si>
  <si>
    <t>08:19:52</t>
  </si>
  <si>
    <t>08:19:57</t>
  </si>
  <si>
    <t>08:20:03</t>
  </si>
  <si>
    <t>08:20:08</t>
  </si>
  <si>
    <t>08:20:13</t>
  </si>
  <si>
    <t xml:space="preserve">"08:20:18 Lamp: Off"
</t>
  </si>
  <si>
    <t xml:space="preserve">"08:20:18 CO2 Mixer: CO2R -&gt; 410 uml"
</t>
  </si>
  <si>
    <t xml:space="preserve">"08:20:18 Coolers: Tblock -&gt; 15.00 C"
</t>
  </si>
  <si>
    <t xml:space="preserve">"08:20:18 Flow: Fixed -&gt; 500 umol/s"
</t>
  </si>
  <si>
    <t xml:space="preserve">"08:21:44 ag bz 11"
</t>
  </si>
  <si>
    <t xml:space="preserve">"08:28:58 Flow: Fixed -&gt; 500 umol/s"
</t>
  </si>
  <si>
    <t xml:space="preserve">"08:29:07 Launched AutoProg /User/Configs/AutoProgs/AutoLog2"
</t>
  </si>
  <si>
    <t xml:space="preserve">"08:29:24 Lamp: Off"
</t>
  </si>
  <si>
    <t xml:space="preserve">"08:29:24 CO2 Mixer: CO2R -&gt; 410 uml"
</t>
  </si>
  <si>
    <t xml:space="preserve">"08:29:24 Coolers: Tblock -&gt; 15.00 C"
</t>
  </si>
  <si>
    <t xml:space="preserve">"08:29:24 Flow: Fixed -&gt; 500 umol/s"
</t>
  </si>
  <si>
    <t>08:29:29</t>
  </si>
  <si>
    <t>08:29:34</t>
  </si>
  <si>
    <t>08:29:39</t>
  </si>
  <si>
    <t>08:29:45</t>
  </si>
  <si>
    <t>08:29:50</t>
  </si>
  <si>
    <t xml:space="preserve">"08:29:55 Lamp: Off"
</t>
  </si>
  <si>
    <t xml:space="preserve">"08:29:55 CO2 Mixer: CO2R -&gt; 410 uml"
</t>
  </si>
  <si>
    <t xml:space="preserve">"08:29:55 Coolers: Tblock -&gt; 15.00 C"
</t>
  </si>
  <si>
    <t xml:space="preserve">"08:29:55 Flow: Fixed -&gt; 500 umol/s"
</t>
  </si>
  <si>
    <t xml:space="preserve">"08:33:13 ag fl 4"
</t>
  </si>
  <si>
    <t xml:space="preserve">"08:39:40 Flow: Fixed -&gt; 500 umol/s"
</t>
  </si>
  <si>
    <t xml:space="preserve">"08:39:55 Launched AutoProg /User/Configs/AutoProgs/AutoLog2"
</t>
  </si>
  <si>
    <t xml:space="preserve">"08:39:56 Lamp: Off"
</t>
  </si>
  <si>
    <t xml:space="preserve">"08:39:56 CO2 Mixer: CO2R -&gt; 410 uml"
</t>
  </si>
  <si>
    <t xml:space="preserve">"08:39:56 Coolers: Tblock -&gt; 15.00 C"
</t>
  </si>
  <si>
    <t xml:space="preserve">"08:39:56 Flow: Fixed -&gt; 500 umol/s"
</t>
  </si>
  <si>
    <t>08:40:01</t>
  </si>
  <si>
    <t>08:40:06</t>
  </si>
  <si>
    <t>08:40:11</t>
  </si>
  <si>
    <t>08:40:17</t>
  </si>
  <si>
    <t>08:40:22</t>
  </si>
  <si>
    <t xml:space="preserve">"08:40:27 Lamp: Off"
</t>
  </si>
  <si>
    <t xml:space="preserve">"08:40:27 CO2 Mixer: CO2R -&gt; 410 uml"
</t>
  </si>
  <si>
    <t xml:space="preserve">"08:40:27 Coolers: Tblock -&gt; 15.00 C"
</t>
  </si>
  <si>
    <t xml:space="preserve">"08:40:27 Flow: Fixed -&gt; 500 umol/s"
</t>
  </si>
  <si>
    <t xml:space="preserve">"08:41:38 Flow: Fixed -&gt; 500 umol/s"
</t>
  </si>
  <si>
    <t xml:space="preserve">"08:41:47 rm fl 11"
</t>
  </si>
  <si>
    <t xml:space="preserve">"08:47:24 Flow: Fixed -&gt; 500 umol/s"
</t>
  </si>
  <si>
    <t xml:space="preserve">"08:47:34 Launched AutoProg /User/Configs/AutoProgs/AutoLog2"
</t>
  </si>
  <si>
    <t xml:space="preserve">"08:47:35 Lamp: Off"
</t>
  </si>
  <si>
    <t xml:space="preserve">"08:47:35 CO2 Mixer: CO2R -&gt; 410 uml"
</t>
  </si>
  <si>
    <t xml:space="preserve">"08:47:35 Coolers: Tblock -&gt; 15.00 C"
</t>
  </si>
  <si>
    <t xml:space="preserve">"08:47:35 Flow: Fixed -&gt; 500 umol/s"
</t>
  </si>
  <si>
    <t>08:47:40</t>
  </si>
  <si>
    <t>08:47:45</t>
  </si>
  <si>
    <t>08:47:51</t>
  </si>
  <si>
    <t>08:47:56</t>
  </si>
  <si>
    <t>08:48:01</t>
  </si>
  <si>
    <t xml:space="preserve">"08:48:06 Lamp: Off"
</t>
  </si>
  <si>
    <t xml:space="preserve">"08:48:06 CO2 Mixer: CO2R -&gt; 410 uml"
</t>
  </si>
  <si>
    <t xml:space="preserve">"08:48:06 Coolers: Tblock -&gt; 15.00 C"
</t>
  </si>
  <si>
    <t xml:space="preserve">"08:48:06 Flow: Fixed -&gt; 500 umol/s"
</t>
  </si>
  <si>
    <t xml:space="preserve">"08:48:54 rm fl 9"
</t>
  </si>
  <si>
    <t xml:space="preserve">"08:53:52 Flow: Fixed -&gt; 500 umol/s"
</t>
  </si>
  <si>
    <t xml:space="preserve">"08:53:58 Launched AutoProg /User/Configs/AutoProgs/AutoLog2"
</t>
  </si>
  <si>
    <t xml:space="preserve">"08:53:59 Lamp: Off"
</t>
  </si>
  <si>
    <t xml:space="preserve">"08:53:59 CO2 Mixer: CO2R -&gt; 410 uml"
</t>
  </si>
  <si>
    <t xml:space="preserve">"08:53:59 Coolers: Tblock -&gt; 15.00 C"
</t>
  </si>
  <si>
    <t xml:space="preserve">"08:53:59 Flow: Fixed -&gt; 500 umol/s"
</t>
  </si>
  <si>
    <t>08:54:04</t>
  </si>
  <si>
    <t>08:54:09</t>
  </si>
  <si>
    <t>08:54:15</t>
  </si>
  <si>
    <t>08:54:20</t>
  </si>
  <si>
    <t>08:54:25</t>
  </si>
  <si>
    <t xml:space="preserve">"08:54:30 Lamp: Off"
</t>
  </si>
  <si>
    <t xml:space="preserve">"08:54:30 CO2 Mixer: CO2R -&gt; 410 uml"
</t>
  </si>
  <si>
    <t xml:space="preserve">"08:54:30 Coolers: Tblock -&gt; 15.00 C"
</t>
  </si>
  <si>
    <t xml:space="preserve">"08:54:30 Flow: Fixed -&gt; 500 umol/s"
</t>
  </si>
  <si>
    <t xml:space="preserve">"08:54:57 Coolers: Tblock -&gt; 20.00 C"
</t>
  </si>
  <si>
    <t xml:space="preserve">"09:09:31 rm fl 9"
</t>
  </si>
  <si>
    <t xml:space="preserve">"09:16:53 Flow: Fixed -&gt; 500 umol/s"
</t>
  </si>
  <si>
    <t xml:space="preserve">"09:17:16 Launched AutoProg /User/Configs/AutoProgs/AutoLog2"
</t>
  </si>
  <si>
    <t xml:space="preserve">"09:17:18 Lamp: Off"
</t>
  </si>
  <si>
    <t xml:space="preserve">"09:17:18 CO2 Mixer: CO2R -&gt; 410 uml"
</t>
  </si>
  <si>
    <t xml:space="preserve">"09:17:18 Coolers: Tblock -&gt; 20.00 C"
</t>
  </si>
  <si>
    <t xml:space="preserve">"09:17:18 Flow: Fixed -&gt; 500 umol/s"
</t>
  </si>
  <si>
    <t>09:17:23</t>
  </si>
  <si>
    <t>09:17:29</t>
  </si>
  <si>
    <t>09:17:34</t>
  </si>
  <si>
    <t>09:17:39</t>
  </si>
  <si>
    <t>09:17:44</t>
  </si>
  <si>
    <t xml:space="preserve">"09:17:49 Lamp: Off"
</t>
  </si>
  <si>
    <t xml:space="preserve">"09:17:49 CO2 Mixer: CO2R -&gt; 410 uml"
</t>
  </si>
  <si>
    <t xml:space="preserve">"09:17:49 Coolers: Tblock -&gt; 20.00 C"
</t>
  </si>
  <si>
    <t xml:space="preserve">"09:17:49 Flow: Fixed -&gt; 500 umol/s"
</t>
  </si>
  <si>
    <t xml:space="preserve">"09:18:47 ag bz 10"
</t>
  </si>
  <si>
    <t xml:space="preserve">"09:24:05 Flow: Fixed -&gt; 500 umol/s"
</t>
  </si>
  <si>
    <t xml:space="preserve">"09:24:18 Launched AutoProg /User/Configs/AutoProgs/AutoLog2"
</t>
  </si>
  <si>
    <t xml:space="preserve">"09:24:26 Lamp: Off"
</t>
  </si>
  <si>
    <t xml:space="preserve">"09:24:26 CO2 Mixer: CO2R -&gt; 410 uml"
</t>
  </si>
  <si>
    <t xml:space="preserve">"09:24:26 Coolers: Tblock -&gt; 20.00 C"
</t>
  </si>
  <si>
    <t xml:space="preserve">"09:24:26 Flow: Fixed -&gt; 500 umol/s"
</t>
  </si>
  <si>
    <t>09:24:31</t>
  </si>
  <si>
    <t>09:24:36</t>
  </si>
  <si>
    <t>09:24:42</t>
  </si>
  <si>
    <t>09:24:47</t>
  </si>
  <si>
    <t>09:24:52</t>
  </si>
  <si>
    <t xml:space="preserve">"09:24:57 Lamp: Off"
</t>
  </si>
  <si>
    <t xml:space="preserve">"09:24:57 CO2 Mixer: CO2R -&gt; 410 uml"
</t>
  </si>
  <si>
    <t xml:space="preserve">"09:24:57 Coolers: Tblock -&gt; 20.00 C"
</t>
  </si>
  <si>
    <t xml:space="preserve">"09:24:57 Flow: Fixed -&gt; 500 umol/s"
</t>
  </si>
  <si>
    <t xml:space="preserve">"09:25:36 ag bz 1"
</t>
  </si>
  <si>
    <t xml:space="preserve">"09:31:12 Flow: Fixed -&gt; 500 umol/s"
</t>
  </si>
  <si>
    <t xml:space="preserve">"09:31:27 Launched AutoProg /User/Configs/AutoProgs/AutoLog2"
</t>
  </si>
  <si>
    <t xml:space="preserve">"09:31:30 Lamp: Off"
</t>
  </si>
  <si>
    <t xml:space="preserve">"09:31:30 CO2 Mixer: CO2R -&gt; 410 uml"
</t>
  </si>
  <si>
    <t xml:space="preserve">"09:31:30 Coolers: Tblock -&gt; 20.00 C"
</t>
  </si>
  <si>
    <t xml:space="preserve">"09:31:30 Flow: Fixed -&gt; 500 umol/s"
</t>
  </si>
  <si>
    <t>09:31:36</t>
  </si>
  <si>
    <t>09:31:41</t>
  </si>
  <si>
    <t>09:31:46</t>
  </si>
  <si>
    <t>09:31:51</t>
  </si>
  <si>
    <t>09:31:56</t>
  </si>
  <si>
    <t xml:space="preserve">"09:32:02 Lamp: Off"
</t>
  </si>
  <si>
    <t xml:space="preserve">"09:32:02 CO2 Mixer: CO2R -&gt; 410 uml"
</t>
  </si>
  <si>
    <t xml:space="preserve">"09:32:02 Coolers: Tblock -&gt; 20.00 C"
</t>
  </si>
  <si>
    <t xml:space="preserve">"09:32:02 Flow: Fixed -&gt; 500 umol/s"
</t>
  </si>
  <si>
    <t xml:space="preserve">"09:32:47 ag fl 9"
</t>
  </si>
  <si>
    <t xml:space="preserve">"09:38:28 Flow: Fixed -&gt; 500 umol/s"
</t>
  </si>
  <si>
    <t xml:space="preserve">"09:38:39 Launched AutoProg /User/Configs/AutoProgs/AutoLog2"
</t>
  </si>
  <si>
    <t xml:space="preserve">"09:38:42 Lamp: Off"
</t>
  </si>
  <si>
    <t xml:space="preserve">"09:38:42 CO2 Mixer: CO2R -&gt; 410 uml"
</t>
  </si>
  <si>
    <t xml:space="preserve">"09:38:42 Coolers: Tblock -&gt; 20.00 C"
</t>
  </si>
  <si>
    <t xml:space="preserve">"09:38:42 Flow: Fixed -&gt; 500 umol/s"
</t>
  </si>
  <si>
    <t>09:38:47</t>
  </si>
  <si>
    <t>09:38:52</t>
  </si>
  <si>
    <t>09:38:57</t>
  </si>
  <si>
    <t>09:39:02</t>
  </si>
  <si>
    <t>09:39:08</t>
  </si>
  <si>
    <t xml:space="preserve">"09:39:13 Lamp: Off"
</t>
  </si>
  <si>
    <t xml:space="preserve">"09:39:13 CO2 Mixer: CO2R -&gt; 410 uml"
</t>
  </si>
  <si>
    <t xml:space="preserve">"09:39:13 Coolers: Tblock -&gt; 20.00 C"
</t>
  </si>
  <si>
    <t xml:space="preserve">"09:39:13 Flow: Fixed -&gt; 500 umol/s"
</t>
  </si>
  <si>
    <t xml:space="preserve">"09:40:28 ag bz 11"
</t>
  </si>
  <si>
    <t xml:space="preserve">"09:45:16 Flow: Fixed -&gt; 500 umol/s"
</t>
  </si>
  <si>
    <t xml:space="preserve">"09:45:33 Launched AutoProg /User/Configs/AutoProgs/AutoLog2"
</t>
  </si>
  <si>
    <t xml:space="preserve">"09:45:36 Lamp: Off"
</t>
  </si>
  <si>
    <t xml:space="preserve">"09:45:37 CO2 Mixer: CO2R -&gt; 410 uml"
</t>
  </si>
  <si>
    <t xml:space="preserve">"09:45:37 Coolers: Tblock -&gt; 20.00 C"
</t>
  </si>
  <si>
    <t xml:space="preserve">"09:45:37 Flow: Fixed -&gt; 500 umol/s"
</t>
  </si>
  <si>
    <t>09:45:42</t>
  </si>
  <si>
    <t>09:45:47</t>
  </si>
  <si>
    <t>09:45:52</t>
  </si>
  <si>
    <t>09:45:57</t>
  </si>
  <si>
    <t>09:46:02</t>
  </si>
  <si>
    <t xml:space="preserve">"09:46:08 Lamp: Off"
</t>
  </si>
  <si>
    <t xml:space="preserve">"09:46:08 CO2 Mixer: CO2R -&gt; 410 uml"
</t>
  </si>
  <si>
    <t xml:space="preserve">"09:46:08 Coolers: Tblock -&gt; 20.00 C"
</t>
  </si>
  <si>
    <t xml:space="preserve">"09:46:08 Flow: Fixed -&gt; 500 umol/s"
</t>
  </si>
  <si>
    <t xml:space="preserve">"09:47:01 ag bz 3"
</t>
  </si>
  <si>
    <t xml:space="preserve">"09:54:31 Flow: Fixed -&gt; 500 umol/s"
</t>
  </si>
  <si>
    <t xml:space="preserve">"09:54:50 Launched AutoProg /User/Configs/AutoProgs/AutoLog2"
</t>
  </si>
  <si>
    <t xml:space="preserve">"09:54:52 Lamp: Off"
</t>
  </si>
  <si>
    <t xml:space="preserve">"09:54:53 CO2 Mixer: CO2R -&gt; 410 uml"
</t>
  </si>
  <si>
    <t xml:space="preserve">"09:54:53 Coolers: Tblock -&gt; 20.00 C"
</t>
  </si>
  <si>
    <t xml:space="preserve">"09:54:53 Flow: Fixed -&gt; 500 umol/s"
</t>
  </si>
  <si>
    <t>09:54:58</t>
  </si>
  <si>
    <t>09:55:03</t>
  </si>
  <si>
    <t>09:55:08</t>
  </si>
  <si>
    <t>09:55:13</t>
  </si>
  <si>
    <t>09:55:18</t>
  </si>
  <si>
    <t xml:space="preserve">"09:55:24 Lamp: Off"
</t>
  </si>
  <si>
    <t xml:space="preserve">"09:55:24 CO2 Mixer: CO2R -&gt; 410 uml"
</t>
  </si>
  <si>
    <t xml:space="preserve">"09:55:24 Coolers: Tblock -&gt; 20.00 C"
</t>
  </si>
  <si>
    <t xml:space="preserve">"09:55:24 Flow: Fixed -&gt; 500 umol/s"
</t>
  </si>
  <si>
    <t xml:space="preserve">"09:57:12 ag bz 5"
</t>
  </si>
  <si>
    <t xml:space="preserve">"10:07:26 Flow: Fixed -&gt; 500 umol/s"
</t>
  </si>
  <si>
    <t xml:space="preserve">"10:07:41 Launched AutoProg /User/Configs/AutoProgs/AutoLog2"
</t>
  </si>
  <si>
    <t xml:space="preserve">"10:07:43 Lamp: Off"
</t>
  </si>
  <si>
    <t xml:space="preserve">"10:07:43 CO2 Mixer: CO2R -&gt; 410 uml"
</t>
  </si>
  <si>
    <t xml:space="preserve">"10:07:43 Coolers: Tblock -&gt; 20.00 C"
</t>
  </si>
  <si>
    <t xml:space="preserve">"10:07:43 Flow: Fixed -&gt; 500 umol/s"
</t>
  </si>
  <si>
    <t>10:07:48</t>
  </si>
  <si>
    <t>10:07:54</t>
  </si>
  <si>
    <t>10:07:59</t>
  </si>
  <si>
    <t>10:08:04</t>
  </si>
  <si>
    <t>10:08:09</t>
  </si>
  <si>
    <t xml:space="preserve">"10:08:14 Lamp: Off"
</t>
  </si>
  <si>
    <t xml:space="preserve">"10:08:14 CO2 Mixer: CO2R -&gt; 410 uml"
</t>
  </si>
  <si>
    <t xml:space="preserve">"10:08:14 Coolers: Tblock -&gt; 20.00 C"
</t>
  </si>
  <si>
    <t xml:space="preserve">"10:08:14 Flow: Fixed -&gt; 500 umol/s"
</t>
  </si>
  <si>
    <t xml:space="preserve">"10:09:44 ag fl 12"
</t>
  </si>
  <si>
    <t xml:space="preserve">"10:15:44 Flow: Fixed -&gt; 500 umol/s"
</t>
  </si>
  <si>
    <t xml:space="preserve">"10:15:54 Launched AutoProg /User/Configs/AutoProgs/AutoLog2"
</t>
  </si>
  <si>
    <t xml:space="preserve">"10:16:02 Lamp: Off"
</t>
  </si>
  <si>
    <t xml:space="preserve">"10:16:02 CO2 Mixer: CO2R -&gt; 410 uml"
</t>
  </si>
  <si>
    <t xml:space="preserve">"10:16:02 Coolers: Tblock -&gt; 20.00 C"
</t>
  </si>
  <si>
    <t xml:space="preserve">"10:16:02 Flow: Fixed -&gt; 500 umol/s"
</t>
  </si>
  <si>
    <t>10:16:07</t>
  </si>
  <si>
    <t>10:16:12</t>
  </si>
  <si>
    <t>10:16:17</t>
  </si>
  <si>
    <t>10:16:23</t>
  </si>
  <si>
    <t>10:16:28</t>
  </si>
  <si>
    <t xml:space="preserve">"10:16:33 Lamp: Off"
</t>
  </si>
  <si>
    <t xml:space="preserve">"10:16:33 CO2 Mixer: CO2R -&gt; 410 uml"
</t>
  </si>
  <si>
    <t xml:space="preserve">"10:16:33 Coolers: Tblock -&gt; 20.00 C"
</t>
  </si>
  <si>
    <t xml:space="preserve">"10:16:33 Flow: Fixed -&gt; 500 umol/s"
</t>
  </si>
  <si>
    <t xml:space="preserve">"10:18:03 ag bz 4"
</t>
  </si>
  <si>
    <t xml:space="preserve">"10:22:54 Flow: Fixed -&gt; 500 umol/s"
</t>
  </si>
  <si>
    <t xml:space="preserve">"10:23:09 Launched AutoProg /User/Configs/AutoProgs/AutoLog2"
</t>
  </si>
  <si>
    <t xml:space="preserve">"10:23:11 Lamp: Off"
</t>
  </si>
  <si>
    <t xml:space="preserve">"10:23:11 CO2 Mixer: CO2R -&gt; 410 uml"
</t>
  </si>
  <si>
    <t xml:space="preserve">"10:23:11 Coolers: Tblock -&gt; 20.00 C"
</t>
  </si>
  <si>
    <t xml:space="preserve">"10:23:11 Flow: Fixed -&gt; 500 umol/s"
</t>
  </si>
  <si>
    <t>10:23:16</t>
  </si>
  <si>
    <t>10:23:21</t>
  </si>
  <si>
    <t>10:23:26</t>
  </si>
  <si>
    <t>10:23:31</t>
  </si>
  <si>
    <t>10:23:36</t>
  </si>
  <si>
    <t xml:space="preserve">"10:23:42 Lamp: Off"
</t>
  </si>
  <si>
    <t xml:space="preserve">"10:23:42 CO2 Mixer: CO2R -&gt; 410 uml"
</t>
  </si>
  <si>
    <t xml:space="preserve">"10:23:42 Coolers: Tblock -&gt; 20.00 C"
</t>
  </si>
  <si>
    <t xml:space="preserve">"10:23:42 Flow: Fixed -&gt; 500 umol/s"
</t>
  </si>
  <si>
    <t xml:space="preserve">"10:25:20 ag bz 8"
</t>
  </si>
  <si>
    <t xml:space="preserve">"10:30:01 Flow: Fixed -&gt; 500 umol/s"
</t>
  </si>
  <si>
    <t xml:space="preserve">"10:30:20 Launched AutoProg /User/Configs/AutoProgs/AutoLog2"
</t>
  </si>
  <si>
    <t xml:space="preserve">"10:30:23 Lamp: Off"
</t>
  </si>
  <si>
    <t xml:space="preserve">"10:30:23 CO2 Mixer: CO2R -&gt; 410 uml"
</t>
  </si>
  <si>
    <t xml:space="preserve">"10:30:23 Coolers: Tblock -&gt; 20.00 C"
</t>
  </si>
  <si>
    <t xml:space="preserve">"10:30:23 Flow: Fixed -&gt; 500 umol/s"
</t>
  </si>
  <si>
    <t>10:30:28</t>
  </si>
  <si>
    <t>10:30:33</t>
  </si>
  <si>
    <t>10:30:38</t>
  </si>
  <si>
    <t>10:30:43</t>
  </si>
  <si>
    <t>10:30:48</t>
  </si>
  <si>
    <t xml:space="preserve">"10:30:54 Lamp: Off"
</t>
  </si>
  <si>
    <t xml:space="preserve">"10:30:54 CO2 Mixer: CO2R -&gt; 410 uml"
</t>
  </si>
  <si>
    <t xml:space="preserve">"10:30:54 Coolers: Tblock -&gt; 20.00 C"
</t>
  </si>
  <si>
    <t xml:space="preserve">"10:30:54 Flow: Fixed -&gt; 500 umol/s"
</t>
  </si>
  <si>
    <t xml:space="preserve">"10:33:39 rm bz 1"
</t>
  </si>
  <si>
    <t xml:space="preserve">"10:39:44 Flow: Fixed -&gt; 500 umol/s"
</t>
  </si>
  <si>
    <t xml:space="preserve">"10:39:54 Launched AutoProg /User/Configs/AutoProgs/AutoLog2"
</t>
  </si>
  <si>
    <t xml:space="preserve">"10:39:59 Lamp: Off"
</t>
  </si>
  <si>
    <t xml:space="preserve">"10:39:59 CO2 Mixer: CO2R -&gt; 410 uml"
</t>
  </si>
  <si>
    <t xml:space="preserve">"10:39:59 Coolers: Tblock -&gt; 20.00 C"
</t>
  </si>
  <si>
    <t xml:space="preserve">"10:39:59 Flow: Fixed -&gt; 500 umol/s"
</t>
  </si>
  <si>
    <t>10:40:04</t>
  </si>
  <si>
    <t>10:40:09</t>
  </si>
  <si>
    <t>10:40:14</t>
  </si>
  <si>
    <t>10:40:19</t>
  </si>
  <si>
    <t>10:40:25</t>
  </si>
  <si>
    <t xml:space="preserve">"10:40:30 Lamp: Off"
</t>
  </si>
  <si>
    <t xml:space="preserve">"10:40:30 CO2 Mixer: CO2R -&gt; 410 uml"
</t>
  </si>
  <si>
    <t xml:space="preserve">"10:40:30 Coolers: Tblock -&gt; 20.00 C"
</t>
  </si>
  <si>
    <t xml:space="preserve">"10:40:30 Flow: Fixed -&gt; 500 umol/s"
</t>
  </si>
  <si>
    <t xml:space="preserve">"10:42:12 ag fl 2"
</t>
  </si>
  <si>
    <t xml:space="preserve">"10:46:40 Flow: Fixed -&gt; 500 umol/s"
</t>
  </si>
  <si>
    <t xml:space="preserve">"10:46:51 Launched AutoProg /User/Configs/AutoProgs/AutoLog2"
</t>
  </si>
  <si>
    <t xml:space="preserve">"10:46:58 Lamp: Off"
</t>
  </si>
  <si>
    <t xml:space="preserve">"10:46:58 CO2 Mixer: CO2R -&gt; 410 uml"
</t>
  </si>
  <si>
    <t xml:space="preserve">"10:46:58 Coolers: Tblock -&gt; 20.00 C"
</t>
  </si>
  <si>
    <t xml:space="preserve">"10:46:58 Flow: Fixed -&gt; 500 umol/s"
</t>
  </si>
  <si>
    <t>10:47:03</t>
  </si>
  <si>
    <t>10:47:08</t>
  </si>
  <si>
    <t>10:47:14</t>
  </si>
  <si>
    <t>10:47:19</t>
  </si>
  <si>
    <t>10:47:24</t>
  </si>
  <si>
    <t xml:space="preserve">"10:47:29 Lamp: Off"
</t>
  </si>
  <si>
    <t xml:space="preserve">"10:47:29 CO2 Mixer: CO2R -&gt; 410 uml"
</t>
  </si>
  <si>
    <t xml:space="preserve">"10:47:29 Coolers: Tblock -&gt; 20.00 C"
</t>
  </si>
  <si>
    <t xml:space="preserve">"10:47:29 Flow: Fixed -&gt; 500 umol/s"
</t>
  </si>
  <si>
    <t xml:space="preserve">"10:51:25 Coolers: Tblock -&gt; 27.00 C"
</t>
  </si>
  <si>
    <t xml:space="preserve">"11:21:19 ag fl 10"
</t>
  </si>
  <si>
    <t xml:space="preserve">"11:25:53 Flow: Fixed -&gt; 500 umol/s"
</t>
  </si>
  <si>
    <t xml:space="preserve">"11:26:09 Launched AutoProg /User/Configs/AutoProgs/AutoLog2"
</t>
  </si>
  <si>
    <t xml:space="preserve">"11:26:11 Lamp: Off"
</t>
  </si>
  <si>
    <t xml:space="preserve">"11:26:11 CO2 Mixer: CO2R -&gt; 410 uml"
</t>
  </si>
  <si>
    <t xml:space="preserve">"11:26:11 Coolers: Tblock -&gt; 27.00 C"
</t>
  </si>
  <si>
    <t xml:space="preserve">"11:26:11 Flow: Fixed -&gt; 500 umol/s"
</t>
  </si>
  <si>
    <t>11:26:16</t>
  </si>
  <si>
    <t>11:26:21</t>
  </si>
  <si>
    <t>11:26:26</t>
  </si>
  <si>
    <t>11:26:31</t>
  </si>
  <si>
    <t>11:26:37</t>
  </si>
  <si>
    <t xml:space="preserve">"11:26:42 Lamp: Off"
</t>
  </si>
  <si>
    <t xml:space="preserve">"11:26:42 CO2 Mixer: CO2R -&gt; 410 uml"
</t>
  </si>
  <si>
    <t xml:space="preserve">"11:26:42 Coolers: Tblock -&gt; 27.00 C"
</t>
  </si>
  <si>
    <t xml:space="preserve">"11:26:42 Flow: Fixed -&gt; 500 umol/s"
</t>
  </si>
  <si>
    <t xml:space="preserve">"11:28:05 ag fl 10"
</t>
  </si>
  <si>
    <t xml:space="preserve">"11:31:31 Flow: Fixed -&gt; 500 umol/s"
</t>
  </si>
  <si>
    <t xml:space="preserve">"11:31:47 Launched AutoProg /User/Configs/AutoProgs/AutoLog2"
</t>
  </si>
  <si>
    <t xml:space="preserve">"11:31:48 Lamp: Off"
</t>
  </si>
  <si>
    <t xml:space="preserve">"11:31:48 CO2 Mixer: CO2R -&gt; 410 uml"
</t>
  </si>
  <si>
    <t xml:space="preserve">"11:31:48 Coolers: Tblock -&gt; 27.00 C"
</t>
  </si>
  <si>
    <t xml:space="preserve">"11:31:48 Flow: Fixed -&gt; 500 umol/s"
</t>
  </si>
  <si>
    <t>11:31:53</t>
  </si>
  <si>
    <t>11:31:58</t>
  </si>
  <si>
    <t>11:32:04</t>
  </si>
  <si>
    <t>11:32:09</t>
  </si>
  <si>
    <t>11:32:14</t>
  </si>
  <si>
    <t xml:space="preserve">"11:32:19 Lamp: Off"
</t>
  </si>
  <si>
    <t xml:space="preserve">"11:32:19 CO2 Mixer: CO2R -&gt; 410 uml"
</t>
  </si>
  <si>
    <t xml:space="preserve">"11:32:19 Coolers: Tblock -&gt; 27.00 C"
</t>
  </si>
  <si>
    <t xml:space="preserve">"11:32:19 Flow: Fixed -&gt; 500 umol/s"
</t>
  </si>
  <si>
    <t xml:space="preserve">"11:33:35 ag fl 12"
</t>
  </si>
  <si>
    <t xml:space="preserve">"11:39:29 Flow: Fixed -&gt; 500 umol/s"
</t>
  </si>
  <si>
    <t xml:space="preserve">"11:39:45 Launched AutoProg /User/Configs/AutoProgs/AutoLog2"
</t>
  </si>
  <si>
    <t xml:space="preserve">"11:39:47 Lamp: Off"
</t>
  </si>
  <si>
    <t xml:space="preserve">"11:39:47 CO2 Mixer: CO2R -&gt; 410 uml"
</t>
  </si>
  <si>
    <t xml:space="preserve">"11:39:47 Coolers: Tblock -&gt; 27.00 C"
</t>
  </si>
  <si>
    <t xml:space="preserve">"11:39:47 Flow: Fixed -&gt; 500 umol/s"
</t>
  </si>
  <si>
    <t>11:39:52</t>
  </si>
  <si>
    <t>11:39:58</t>
  </si>
  <si>
    <t>11:40:03</t>
  </si>
  <si>
    <t>11:40:08</t>
  </si>
  <si>
    <t>11:40:13</t>
  </si>
  <si>
    <t xml:space="preserve">"11:40:18 Lamp: Off"
</t>
  </si>
  <si>
    <t xml:space="preserve">"11:40:18 CO2 Mixer: CO2R -&gt; 410 uml"
</t>
  </si>
  <si>
    <t xml:space="preserve">"11:40:18 Coolers: Tblock -&gt; 27.00 C"
</t>
  </si>
  <si>
    <t xml:space="preserve">"11:40:18 Flow: Fixed -&gt; 500 umol/s"
</t>
  </si>
  <si>
    <t xml:space="preserve">"11:42:12 rm fl 3"
</t>
  </si>
  <si>
    <t xml:space="preserve">"11:47:55 Flow: Fixed -&gt; 500 umol/s"
</t>
  </si>
  <si>
    <t xml:space="preserve">"11:48:08 Launched AutoProg /User/Configs/AutoProgs/AutoLog2"
</t>
  </si>
  <si>
    <t xml:space="preserve">"11:48:12 Lamp: Off"
</t>
  </si>
  <si>
    <t xml:space="preserve">"11:48:12 CO2 Mixer: CO2R -&gt; 410 uml"
</t>
  </si>
  <si>
    <t xml:space="preserve">"11:48:12 Coolers: Tblock -&gt; 27.00 C"
</t>
  </si>
  <si>
    <t xml:space="preserve">"11:48:12 Flow: Fixed -&gt; 500 umol/s"
</t>
  </si>
  <si>
    <t>11:48:17</t>
  </si>
  <si>
    <t>11:48:22</t>
  </si>
  <si>
    <t>11:48:28</t>
  </si>
  <si>
    <t>11:48:33</t>
  </si>
  <si>
    <t>11:48:38</t>
  </si>
  <si>
    <t xml:space="preserve">"11:48:43 Lamp: Off"
</t>
  </si>
  <si>
    <t xml:space="preserve">"11:48:43 CO2 Mixer: CO2R -&gt; 410 uml"
</t>
  </si>
  <si>
    <t xml:space="preserve">"11:48:43 Coolers: Tblock -&gt; 27.00 C"
</t>
  </si>
  <si>
    <t xml:space="preserve">"11:48:43 Flow: Fixed -&gt; 500 umol/s"
</t>
  </si>
  <si>
    <t xml:space="preserve">"11:49:43 rm bz 1"
</t>
  </si>
  <si>
    <t xml:space="preserve">"11:56:30 Flow: Fixed -&gt; 500 umol/s"
</t>
  </si>
  <si>
    <t xml:space="preserve">"11:56:50 Launched AutoProg /User/Configs/AutoProgs/AutoLog2"
</t>
  </si>
  <si>
    <t xml:space="preserve">"11:56:52 Lamp: Off"
</t>
  </si>
  <si>
    <t xml:space="preserve">"11:56:52 CO2 Mixer: CO2R -&gt; 410 uml"
</t>
  </si>
  <si>
    <t xml:space="preserve">"11:56:52 Coolers: Tblock -&gt; 27.00 C"
</t>
  </si>
  <si>
    <t xml:space="preserve">"11:56:52 Flow: Fixed -&gt; 500 umol/s"
</t>
  </si>
  <si>
    <t>11:56:57</t>
  </si>
  <si>
    <t>11:57:02</t>
  </si>
  <si>
    <t>11:57:08</t>
  </si>
  <si>
    <t>11:57:13</t>
  </si>
  <si>
    <t>11:57:18</t>
  </si>
  <si>
    <t xml:space="preserve">"11:57:23 Lamp: Off"
</t>
  </si>
  <si>
    <t xml:space="preserve">"11:57:23 CO2 Mixer: CO2R -&gt; 410 uml"
</t>
  </si>
  <si>
    <t xml:space="preserve">"11:57:23 Coolers: Tblock -&gt; 27.00 C"
</t>
  </si>
  <si>
    <t xml:space="preserve">"11:57:23 Flow: Fixed -&gt; 500 umol/s"
</t>
  </si>
  <si>
    <t xml:space="preserve">"11:58:38 ag fl 3"
</t>
  </si>
  <si>
    <t xml:space="preserve">"12:05:03 Flow: Fixed -&gt; 500 umol/s"
</t>
  </si>
  <si>
    <t xml:space="preserve">"12:05:15 Launched AutoProg /User/Configs/AutoProgs/AutoLog2"
</t>
  </si>
  <si>
    <t xml:space="preserve">"12:05:18 Lamp: Off"
</t>
  </si>
  <si>
    <t xml:space="preserve">"12:05:18 CO2 Mixer: CO2R -&gt; 410 uml"
</t>
  </si>
  <si>
    <t xml:space="preserve">"12:05:18 Coolers: Tblock -&gt; 27.00 C"
</t>
  </si>
  <si>
    <t xml:space="preserve">"12:05:18 Flow: Fixed -&gt; 500 umol/s"
</t>
  </si>
  <si>
    <t>12:05:24</t>
  </si>
  <si>
    <t>12:05:29</t>
  </si>
  <si>
    <t>12:05:34</t>
  </si>
  <si>
    <t>12:05:39</t>
  </si>
  <si>
    <t>12:05:45</t>
  </si>
  <si>
    <t xml:space="preserve">"12:05:50 Lamp: Off"
</t>
  </si>
  <si>
    <t xml:space="preserve">"12:05:50 CO2 Mixer: CO2R -&gt; 410 uml"
</t>
  </si>
  <si>
    <t xml:space="preserve">"12:05:50 Coolers: Tblock -&gt; 27.00 C"
</t>
  </si>
  <si>
    <t xml:space="preserve">"12:05:50 Flow: Fixed -&gt; 500 umol/s"
</t>
  </si>
  <si>
    <t xml:space="preserve">"12:06:25 ag bz 11"
</t>
  </si>
  <si>
    <t xml:space="preserve">"12:11:25 Flow: Fixed -&gt; 500 umol/s"
</t>
  </si>
  <si>
    <t xml:space="preserve">"12:12:00 Launched AutoProg /User/Configs/AutoProgs/AutoLog2"
</t>
  </si>
  <si>
    <t xml:space="preserve">"12:12:02 Lamp: Off"
</t>
  </si>
  <si>
    <t xml:space="preserve">"12:12:03 CO2 Mixer: CO2R -&gt; 410 uml"
</t>
  </si>
  <si>
    <t xml:space="preserve">"12:12:03 Coolers: Tblock -&gt; 27.00 C"
</t>
  </si>
  <si>
    <t xml:space="preserve">"12:12:03 Flow: Fixed -&gt; 500 umol/s"
</t>
  </si>
  <si>
    <t>12:12:08</t>
  </si>
  <si>
    <t>12:12:13</t>
  </si>
  <si>
    <t>12:12:18</t>
  </si>
  <si>
    <t>12:12:23</t>
  </si>
  <si>
    <t>12:12:28</t>
  </si>
  <si>
    <t xml:space="preserve">"12:12:34 Lamp: Off"
</t>
  </si>
  <si>
    <t xml:space="preserve">"12:12:34 CO2 Mixer: CO2R -&gt; 410 uml"
</t>
  </si>
  <si>
    <t xml:space="preserve">"12:12:34 Coolers: Tblock -&gt; 27.00 C"
</t>
  </si>
  <si>
    <t xml:space="preserve">"12:12:34 Flow: Fixed -&gt; 500 umol/s"
</t>
  </si>
  <si>
    <t xml:space="preserve">"12:14:04 ag fl 7"
</t>
  </si>
  <si>
    <t xml:space="preserve">"12:19:40 Flow: Fixed -&gt; 500 umol/s"
</t>
  </si>
  <si>
    <t xml:space="preserve">"12:20:03 Launched AutoProg /User/Configs/AutoProgs/AutoLog2"
</t>
  </si>
  <si>
    <t xml:space="preserve">"12:20:06 Lamp: Off"
</t>
  </si>
  <si>
    <t xml:space="preserve">"12:20:06 CO2 Mixer: CO2R -&gt; 410 uml"
</t>
  </si>
  <si>
    <t xml:space="preserve">"12:20:06 Coolers: Tblock -&gt; 27.00 C"
</t>
  </si>
  <si>
    <t xml:space="preserve">"12:20:06 Flow: Fixed -&gt; 500 umol/s"
</t>
  </si>
  <si>
    <t>12:20:11</t>
  </si>
  <si>
    <t>12:20:16</t>
  </si>
  <si>
    <t>12:20:21</t>
  </si>
  <si>
    <t>12:20:26</t>
  </si>
  <si>
    <t>12:20:32</t>
  </si>
  <si>
    <t xml:space="preserve">"12:20:37 Lamp: Off"
</t>
  </si>
  <si>
    <t xml:space="preserve">"12:20:37 CO2 Mixer: CO2R -&gt; 410 uml"
</t>
  </si>
  <si>
    <t xml:space="preserve">"12:20:37 Coolers: Tblock -&gt; 27.00 C"
</t>
  </si>
  <si>
    <t xml:space="preserve">"12:20:37 Flow: Fixed -&gt; 500 umol/s"
</t>
  </si>
  <si>
    <t xml:space="preserve">"12:21:45 ag bz 5"
</t>
  </si>
  <si>
    <t xml:space="preserve">"12:27:50 Flow: Fixed -&gt; 500 umol/s"
</t>
  </si>
  <si>
    <t xml:space="preserve">"12:27:58 Launched AutoProg /User/Configs/AutoProgs/AutoLog2"
</t>
  </si>
  <si>
    <t xml:space="preserve">"12:28:05 Lamp: Off"
</t>
  </si>
  <si>
    <t xml:space="preserve">"12:28:05 CO2 Mixer: CO2R -&gt; 410 uml"
</t>
  </si>
  <si>
    <t xml:space="preserve">"12:28:05 Coolers: Tblock -&gt; 27.00 C"
</t>
  </si>
  <si>
    <t xml:space="preserve">"12:28:05 Flow: Fixed -&gt; 500 umol/s"
</t>
  </si>
  <si>
    <t>12:28:10</t>
  </si>
  <si>
    <t>12:28:15</t>
  </si>
  <si>
    <t>12:28:21</t>
  </si>
  <si>
    <t>12:28:26</t>
  </si>
  <si>
    <t>12:28:31</t>
  </si>
  <si>
    <t xml:space="preserve">"12:28:36 Lamp: Off"
</t>
  </si>
  <si>
    <t xml:space="preserve">"12:28:36 CO2 Mixer: CO2R -&gt; 410 uml"
</t>
  </si>
  <si>
    <t xml:space="preserve">"12:28:36 Coolers: Tblock -&gt; 27.00 C"
</t>
  </si>
  <si>
    <t xml:space="preserve">"12:28:36 Flow: Fixed -&gt; 500 umol/s"
</t>
  </si>
  <si>
    <t xml:space="preserve">"12:29:44 rm bz 2"
</t>
  </si>
  <si>
    <t xml:space="preserve">"12:36:43 Flow: Fixed -&gt; 500 umol/s"
</t>
  </si>
  <si>
    <t xml:space="preserve">"12:37:28 Launched AutoProg /User/Configs/AutoProgs/AutoLog2"
</t>
  </si>
  <si>
    <t xml:space="preserve">"12:37:43 Lamp: Off"
</t>
  </si>
  <si>
    <t xml:space="preserve">"12:37:43 CO2 Mixer: CO2R -&gt; 410 uml"
</t>
  </si>
  <si>
    <t xml:space="preserve">"12:37:43 Coolers: Tblock -&gt; 27.00 C"
</t>
  </si>
  <si>
    <t xml:space="preserve">"12:37:43 Flow: Fixed -&gt; 500 umol/s"
</t>
  </si>
  <si>
    <t>12:37:48</t>
  </si>
  <si>
    <t>12:37:54</t>
  </si>
  <si>
    <t>12:37:59</t>
  </si>
  <si>
    <t>12:38:04</t>
  </si>
  <si>
    <t>12:38:09</t>
  </si>
  <si>
    <t xml:space="preserve">"12:38:14 Lamp: Off"
</t>
  </si>
  <si>
    <t xml:space="preserve">"12:38:14 CO2 Mixer: CO2R -&gt; 410 uml"
</t>
  </si>
  <si>
    <t xml:space="preserve">"12:38:14 Coolers: Tblock -&gt; 27.00 C"
</t>
  </si>
  <si>
    <t xml:space="preserve">"12:38:14 Flow: Fixed -&gt; 500 umol/s"
</t>
  </si>
  <si>
    <t xml:space="preserve">"12:39:21 ag bz 10"
</t>
  </si>
  <si>
    <t xml:space="preserve">"12:46:26 Flow: Fixed -&gt; 500 umol/s"
</t>
  </si>
  <si>
    <t xml:space="preserve">"12:46:35 Launched AutoProg /User/Configs/AutoProgs/AutoLog2"
</t>
  </si>
  <si>
    <t xml:space="preserve">"12:46:43 Lamp: Off"
</t>
  </si>
  <si>
    <t xml:space="preserve">"12:46:43 CO2 Mixer: CO2R -&gt; 410 uml"
</t>
  </si>
  <si>
    <t xml:space="preserve">"12:46:43 Coolers: Tblock -&gt; 27.00 C"
</t>
  </si>
  <si>
    <t xml:space="preserve">"12:46:43 Flow: Fixed -&gt; 500 umol/s"
</t>
  </si>
  <si>
    <t>12:46:48</t>
  </si>
  <si>
    <t>12:46:53</t>
  </si>
  <si>
    <t>12:46:58</t>
  </si>
  <si>
    <t>12:47:03</t>
  </si>
  <si>
    <t>12:47:09</t>
  </si>
  <si>
    <t xml:space="preserve">"12:47:14 Lamp: Off"
</t>
  </si>
  <si>
    <t xml:space="preserve">"12:47:14 CO2 Mixer: CO2R -&gt; 410 uml"
</t>
  </si>
  <si>
    <t xml:space="preserve">"12:47:14 Coolers: Tblock -&gt; 27.00 C"
</t>
  </si>
  <si>
    <t xml:space="preserve">"12:47:14 Flow: Fixed -&gt; 500 umol/s"
</t>
  </si>
  <si>
    <t xml:space="preserve">"12:48:12 ag bz 1"
</t>
  </si>
  <si>
    <t xml:space="preserve">"12:55:48 Flow: Fixed -&gt; 500 umol/s"
</t>
  </si>
  <si>
    <t xml:space="preserve">"12:56:01 Launched AutoProg /User/Configs/AutoProgs/AutoLog2"
</t>
  </si>
  <si>
    <t xml:space="preserve">"12:56:04 Lamp: Off"
</t>
  </si>
  <si>
    <t xml:space="preserve">"12:56:04 CO2 Mixer: CO2R -&gt; 410 uml"
</t>
  </si>
  <si>
    <t xml:space="preserve">"12:56:04 Coolers: Tblock -&gt; 27.00 C"
</t>
  </si>
  <si>
    <t xml:space="preserve">"12:56:04 Flow: Fixed -&gt; 500 umol/s"
</t>
  </si>
  <si>
    <t>12:56:09</t>
  </si>
  <si>
    <t>12:56:15</t>
  </si>
  <si>
    <t>12:56:20</t>
  </si>
  <si>
    <t>12:56:25</t>
  </si>
  <si>
    <t>12:56:30</t>
  </si>
  <si>
    <t xml:space="preserve">"12:56:35 Lamp: Off"
</t>
  </si>
  <si>
    <t xml:space="preserve">"12:56:35 CO2 Mixer: CO2R -&gt; 410 uml"
</t>
  </si>
  <si>
    <t xml:space="preserve">"12:56:35 Coolers: Tblock -&gt; 27.00 C"
</t>
  </si>
  <si>
    <t xml:space="preserve">"12:56:35 Flow: Fixed -&gt; 500 umol/s"
</t>
  </si>
  <si>
    <t xml:space="preserve">"12:57:35 Coolers: Tblock -&gt; 35.00 C"
</t>
  </si>
  <si>
    <t xml:space="preserve">"13:18:48 ag bz 1"
</t>
  </si>
  <si>
    <t xml:space="preserve">"13:24:54 Flow: Fixed -&gt; 500 umol/s"
</t>
  </si>
  <si>
    <t xml:space="preserve">"13:25:04 Launched AutoProg /User/Configs/AutoProgs/AutoLog2"
</t>
  </si>
  <si>
    <t xml:space="preserve">"13:25:06 Lamp: Off"
</t>
  </si>
  <si>
    <t xml:space="preserve">"13:25:06 CO2 Mixer: CO2R -&gt; 410 uml"
</t>
  </si>
  <si>
    <t xml:space="preserve">"13:25:06 Coolers: Tblock -&gt; 35.00 C"
</t>
  </si>
  <si>
    <t xml:space="preserve">"13:25:06 Flow: Fixed -&gt; 500 umol/s"
</t>
  </si>
  <si>
    <t>13:25:11</t>
  </si>
  <si>
    <t>13:25:16</t>
  </si>
  <si>
    <t>13:25:22</t>
  </si>
  <si>
    <t>13:25:27</t>
  </si>
  <si>
    <t>13:25:32</t>
  </si>
  <si>
    <t xml:space="preserve">"13:25:37 Lamp: Off"
</t>
  </si>
  <si>
    <t xml:space="preserve">"13:25:37 CO2 Mixer: CO2R -&gt; 410 uml"
</t>
  </si>
  <si>
    <t xml:space="preserve">"13:25:37 Coolers: Tblock -&gt; 35.00 C"
</t>
  </si>
  <si>
    <t xml:space="preserve">"13:25:37 Flow: Fixed -&gt; 500 umol/s"
</t>
  </si>
  <si>
    <t xml:space="preserve">"13:26:46 rm fl 4"
</t>
  </si>
  <si>
    <t xml:space="preserve">"13:31:15 Flow: Fixed -&gt; 500 umol/s"
</t>
  </si>
  <si>
    <t xml:space="preserve">"13:31:26 Launched AutoProg /User/Configs/AutoProgs/AutoLog2"
</t>
  </si>
  <si>
    <t xml:space="preserve">"13:31:27 Lamp: Off"
</t>
  </si>
  <si>
    <t xml:space="preserve">"13:31:27 CO2 Mixer: CO2R -&gt; 410 uml"
</t>
  </si>
  <si>
    <t xml:space="preserve">"13:31:27 Coolers: Tblock -&gt; 35.00 C"
</t>
  </si>
  <si>
    <t xml:space="preserve">"13:31:27 Flow: Fixed -&gt; 500 umol/s"
</t>
  </si>
  <si>
    <t>13:31:33</t>
  </si>
  <si>
    <t>13:31:38</t>
  </si>
  <si>
    <t>13:31:43</t>
  </si>
  <si>
    <t>13:31:48</t>
  </si>
  <si>
    <t>13:31:53</t>
  </si>
  <si>
    <t>13:31:58</t>
  </si>
  <si>
    <t xml:space="preserve">"13:31:59 Lamp: Off"
</t>
  </si>
  <si>
    <t xml:space="preserve">"13:31:59 CO2 Mixer: CO2R -&gt; 410 uml"
</t>
  </si>
  <si>
    <t xml:space="preserve">"13:31:59 Coolers: Tblock -&gt; 35.00 C"
</t>
  </si>
  <si>
    <t xml:space="preserve">"13:31:59 Flow: Fixed -&gt; 500 umol/s"
</t>
  </si>
  <si>
    <t xml:space="preserve">"13:33:22 ag bz 6"
</t>
  </si>
  <si>
    <t xml:space="preserve">"13:40:39 Flow: Fixed -&gt; 500 umol/s"
</t>
  </si>
  <si>
    <t xml:space="preserve">"13:40:53 Launched AutoProg /User/Configs/AutoProgs/AutoLog2"
</t>
  </si>
  <si>
    <t xml:space="preserve">"13:40:54 Lamp: Off"
</t>
  </si>
  <si>
    <t xml:space="preserve">"13:40:54 CO2 Mixer: CO2R -&gt; 410 uml"
</t>
  </si>
  <si>
    <t xml:space="preserve">"13:40:54 Coolers: Tblock -&gt; 35.00 C"
</t>
  </si>
  <si>
    <t xml:space="preserve">"13:40:54 Flow: Fixed -&gt; 500 umol/s"
</t>
  </si>
  <si>
    <t>13:40:59</t>
  </si>
  <si>
    <t>13:41:04</t>
  </si>
  <si>
    <t>13:41:09</t>
  </si>
  <si>
    <t>13:41:14</t>
  </si>
  <si>
    <t>13:41:19</t>
  </si>
  <si>
    <t xml:space="preserve">"13:41:25 Lamp: Off"
</t>
  </si>
  <si>
    <t xml:space="preserve">"13:41:25 CO2 Mixer: CO2R -&gt; 410 uml"
</t>
  </si>
  <si>
    <t xml:space="preserve">"13:41:25 Coolers: Tblock -&gt; 35.00 C"
</t>
  </si>
  <si>
    <t xml:space="preserve">"13:41:25 Flow: Fixed -&gt; 500 umol/s"
</t>
  </si>
  <si>
    <t xml:space="preserve">"13:43:45 Launched AutoProg /User/Configs/AutoProgs/AutoLog2"
</t>
  </si>
  <si>
    <t xml:space="preserve">"13:43:47 Lamp: Off"
</t>
  </si>
  <si>
    <t xml:space="preserve">"13:43:47 CO2 Mixer: CO2R -&gt; 410 uml"
</t>
  </si>
  <si>
    <t xml:space="preserve">"13:43:47 Coolers: Tblock -&gt; 35.00 C"
</t>
  </si>
  <si>
    <t xml:space="preserve">"13:43:47 Flow: Fixed -&gt; 500 umol/s"
</t>
  </si>
  <si>
    <t>13:43:52</t>
  </si>
  <si>
    <t>13:43:57</t>
  </si>
  <si>
    <t>13:44:03</t>
  </si>
  <si>
    <t>13:44:08</t>
  </si>
  <si>
    <t>13:44:13</t>
  </si>
  <si>
    <t xml:space="preserve">"13:44:18 Lamp: Off"
</t>
  </si>
  <si>
    <t xml:space="preserve">"13:44:18 CO2 Mixer: CO2R -&gt; 410 uml"
</t>
  </si>
  <si>
    <t xml:space="preserve">"13:44:18 Coolers: Tblock -&gt; 35.00 C"
</t>
  </si>
  <si>
    <t xml:space="preserve">"13:44:18 Flow: Fixed -&gt; 500 umol/s"
</t>
  </si>
  <si>
    <t xml:space="preserve">"13:45:54 rm fl 11"
</t>
  </si>
  <si>
    <t xml:space="preserve">"13:52:22 Flow: Fixed -&gt; 500 umol/s"
</t>
  </si>
  <si>
    <t xml:space="preserve">"13:52:33 Launched AutoProg /User/Configs/AutoProgs/AutoLog2"
</t>
  </si>
  <si>
    <t xml:space="preserve">"13:52:34 Lamp: Off"
</t>
  </si>
  <si>
    <t xml:space="preserve">"13:52:35 CO2 Mixer: CO2R -&gt; 410 uml"
</t>
  </si>
  <si>
    <t xml:space="preserve">"13:52:35 Coolers: Tblock -&gt; 35.00 C"
</t>
  </si>
  <si>
    <t xml:space="preserve">"13:52:35 Flow: Fixed -&gt; 500 umol/s"
</t>
  </si>
  <si>
    <t>13:52:40</t>
  </si>
  <si>
    <t>13:52:45</t>
  </si>
  <si>
    <t>13:52:50</t>
  </si>
  <si>
    <t>13:52:55</t>
  </si>
  <si>
    <t>13:53:00</t>
  </si>
  <si>
    <t>13:53:05</t>
  </si>
  <si>
    <t xml:space="preserve">"13:53:06 Lamp: Off"
</t>
  </si>
  <si>
    <t xml:space="preserve">"13:53:06 CO2 Mixer: CO2R -&gt; 410 uml"
</t>
  </si>
  <si>
    <t xml:space="preserve">"13:53:06 Coolers: Tblock -&gt; 35.00 C"
</t>
  </si>
  <si>
    <t xml:space="preserve">"13:53:06 Flow: Fixed -&gt; 500 umol/s"
</t>
  </si>
  <si>
    <t xml:space="preserve">"13:55:57 rm bz 1"
</t>
  </si>
  <si>
    <t xml:space="preserve">"14:00:14 Flow: Fixed -&gt; 500 umol/s"
</t>
  </si>
  <si>
    <t xml:space="preserve">"14:00:24 Launched AutoProg /User/Configs/AutoProgs/AutoLog2"
</t>
  </si>
  <si>
    <t xml:space="preserve">"14:00:33 Lamp: Off"
</t>
  </si>
  <si>
    <t xml:space="preserve">"14:00:33 CO2 Mixer: CO2R -&gt; 410 uml"
</t>
  </si>
  <si>
    <t xml:space="preserve">"14:00:33 Coolers: Tblock -&gt; 35.00 C"
</t>
  </si>
  <si>
    <t xml:space="preserve">"14:00:33 Flow: Fixed -&gt; 500 umol/s"
</t>
  </si>
  <si>
    <t>14:00:38</t>
  </si>
  <si>
    <t>14:00:43</t>
  </si>
  <si>
    <t>14:00:48</t>
  </si>
  <si>
    <t>14:00:54</t>
  </si>
  <si>
    <t>14:00:59</t>
  </si>
  <si>
    <t xml:space="preserve">"14:01:04 Lamp: Off"
</t>
  </si>
  <si>
    <t xml:space="preserve">"14:01:04 CO2 Mixer: CO2R -&gt; 410 uml"
</t>
  </si>
  <si>
    <t xml:space="preserve">"14:01:04 Coolers: Tblock -&gt; 35.00 C"
</t>
  </si>
  <si>
    <t xml:space="preserve">"14:01:04 Flow: Fixed -&gt; 500 umol/s"
</t>
  </si>
  <si>
    <t xml:space="preserve">"14:03:49 rm bz 3"
</t>
  </si>
  <si>
    <t xml:space="preserve">"14:10:21 Flow: Fixed -&gt; 500 umol/s"
</t>
  </si>
  <si>
    <t xml:space="preserve">"14:10:29 Launched AutoProg /User/Configs/AutoProgs/AutoLog2"
</t>
  </si>
  <si>
    <t xml:space="preserve">"14:10:48 Lamp: Off"
</t>
  </si>
  <si>
    <t xml:space="preserve">"14:10:48 CO2 Mixer: CO2R -&gt; 410 uml"
</t>
  </si>
  <si>
    <t xml:space="preserve">"14:10:48 Coolers: Tblock -&gt; 35.00 C"
</t>
  </si>
  <si>
    <t xml:space="preserve">"14:10:48 Flow: Fixed -&gt; 500 umol/s"
</t>
  </si>
  <si>
    <t>14:10:53</t>
  </si>
  <si>
    <t>14:10:58</t>
  </si>
  <si>
    <t>14:11:04</t>
  </si>
  <si>
    <t>14:11:09</t>
  </si>
  <si>
    <t>14:11:14</t>
  </si>
  <si>
    <t xml:space="preserve">"14:11:19 Lamp: Off"
</t>
  </si>
  <si>
    <t xml:space="preserve">"14:11:19 CO2 Mixer: CO2R -&gt; 410 uml"
</t>
  </si>
  <si>
    <t xml:space="preserve">"14:11:19 Coolers: Tblock -&gt; 35.00 C"
</t>
  </si>
  <si>
    <t xml:space="preserve">"14:11:19 Flow: Fixed -&gt; 500 umol/s"
</t>
  </si>
  <si>
    <t xml:space="preserve">"14:13:14 ag bz 5"
</t>
  </si>
  <si>
    <t xml:space="preserve">"14:20:49 Flow: Fixed -&gt; 500 umol/s"
</t>
  </si>
  <si>
    <t xml:space="preserve">"14:21:51 Launched AutoProg /User/Configs/AutoProgs/AutoLog2"
</t>
  </si>
  <si>
    <t xml:space="preserve">"14:21:54 Lamp: Off"
</t>
  </si>
  <si>
    <t xml:space="preserve">"14:21:54 CO2 Mixer: CO2R -&gt; 410 uml"
</t>
  </si>
  <si>
    <t xml:space="preserve">"14:21:54 Coolers: Tblock -&gt; 35.00 C"
</t>
  </si>
  <si>
    <t xml:space="preserve">"14:21:54 Flow: Fixed -&gt; 500 umol/s"
</t>
  </si>
  <si>
    <t>14:21:59</t>
  </si>
  <si>
    <t>14:22:04</t>
  </si>
  <si>
    <t>14:22:09</t>
  </si>
  <si>
    <t>14:22:15</t>
  </si>
  <si>
    <t>14:22:20</t>
  </si>
  <si>
    <t xml:space="preserve">"14:22:25 Lamp: Off"
</t>
  </si>
  <si>
    <t xml:space="preserve">"14:22:25 CO2 Mixer: CO2R -&gt; 410 uml"
</t>
  </si>
  <si>
    <t xml:space="preserve">"14:22:25 Coolers: Tblock -&gt; 35.00 C"
</t>
  </si>
  <si>
    <t xml:space="preserve">"14:22:25 Flow: Fixed -&gt; 500 umol/s"
</t>
  </si>
  <si>
    <t xml:space="preserve">"14:23:03 ag bz 2"
</t>
  </si>
  <si>
    <t xml:space="preserve">"14:28:36 Flow: Fixed -&gt; 500 umol/s"
</t>
  </si>
  <si>
    <t xml:space="preserve">"14:28:56 Launched AutoProg /User/Configs/AutoProgs/AutoLog2"
</t>
  </si>
  <si>
    <t xml:space="preserve">"14:29:00 Lamp: Off"
</t>
  </si>
  <si>
    <t xml:space="preserve">"14:29:00 CO2 Mixer: CO2R -&gt; 410 uml"
</t>
  </si>
  <si>
    <t xml:space="preserve">"14:29:00 Coolers: Tblock -&gt; 35.00 C"
</t>
  </si>
  <si>
    <t xml:space="preserve">"14:29:00 Flow: Fixed -&gt; 500 umol/s"
</t>
  </si>
  <si>
    <t>14:29:06</t>
  </si>
  <si>
    <t>14:29:11</t>
  </si>
  <si>
    <t>14:29:16</t>
  </si>
  <si>
    <t>14:29:21</t>
  </si>
  <si>
    <t>14:29:27</t>
  </si>
  <si>
    <t xml:space="preserve">"14:29:32 Lamp: Off"
</t>
  </si>
  <si>
    <t xml:space="preserve">"14:29:32 CO2 Mixer: CO2R -&gt; 410 uml"
</t>
  </si>
  <si>
    <t xml:space="preserve">"14:29:32 Coolers: Tblock -&gt; 35.00 C"
</t>
  </si>
  <si>
    <t xml:space="preserve">"14:29:32 Flow: Fixed -&gt; 500 umol/s"
</t>
  </si>
  <si>
    <t xml:space="preserve">"14:30:21 rm fl 3"
</t>
  </si>
  <si>
    <t xml:space="preserve">"14:34:55 Flow: Fixed -&gt; 500 umol/s"
</t>
  </si>
  <si>
    <t xml:space="preserve">"14:35:10 Launched AutoProg /User/Configs/AutoProgs/AutoLog2"
</t>
  </si>
  <si>
    <t xml:space="preserve">"14:35:14 Lamp: Off"
</t>
  </si>
  <si>
    <t xml:space="preserve">"14:35:14 CO2 Mixer: CO2R -&gt; 410 uml"
</t>
  </si>
  <si>
    <t xml:space="preserve">"14:35:14 Coolers: Tblock -&gt; 35.00 C"
</t>
  </si>
  <si>
    <t xml:space="preserve">"14:35:14 Flow: Fixed -&gt; 500 umol/s"
</t>
  </si>
  <si>
    <t>14:35:19</t>
  </si>
  <si>
    <t>14:35:25</t>
  </si>
  <si>
    <t>14:35:30</t>
  </si>
  <si>
    <t>14:35:35</t>
  </si>
  <si>
    <t>14:35:40</t>
  </si>
  <si>
    <t xml:space="preserve">"14:35:45 Lamp: Off"
</t>
  </si>
  <si>
    <t xml:space="preserve">"14:35:45 CO2 Mixer: CO2R -&gt; 410 uml"
</t>
  </si>
  <si>
    <t xml:space="preserve">"14:35:45 Coolers: Tblock -&gt; 35.00 C"
</t>
  </si>
  <si>
    <t xml:space="preserve">"14:35:45 Flow: Fixed -&gt; 500 umol/s"
</t>
  </si>
  <si>
    <t xml:space="preserve">"14:36:20 ag fl 10"
</t>
  </si>
  <si>
    <t xml:space="preserve">"14:41:39 Flow: Fixed -&gt; 500 umol/s"
</t>
  </si>
  <si>
    <t xml:space="preserve">"14:42:07 Launched AutoProg /User/Configs/AutoProgs/AutoLog2"
</t>
  </si>
  <si>
    <t xml:space="preserve">"14:42:09 Lamp: Off"
</t>
  </si>
  <si>
    <t xml:space="preserve">"14:42:09 CO2 Mixer: CO2R -&gt; 410 uml"
</t>
  </si>
  <si>
    <t xml:space="preserve">"14:42:09 Coolers: Tblock -&gt; 35.00 C"
</t>
  </si>
  <si>
    <t xml:space="preserve">"14:42:09 Flow: Fixed -&gt; 500 umol/s"
</t>
  </si>
  <si>
    <t>14:42:14</t>
  </si>
  <si>
    <t>14:42:19</t>
  </si>
  <si>
    <t>14:42:24</t>
  </si>
  <si>
    <t>14:42:30</t>
  </si>
  <si>
    <t>14:42:35</t>
  </si>
  <si>
    <t xml:space="preserve">"14:42:40 Lamp: Off"
</t>
  </si>
  <si>
    <t xml:space="preserve">"14:42:40 CO2 Mixer: CO2R -&gt; 410 uml"
</t>
  </si>
  <si>
    <t xml:space="preserve">"14:42:40 Coolers: Tblock -&gt; 35.00 C"
</t>
  </si>
  <si>
    <t xml:space="preserve">"14:42:40 Flow: Fixed -&gt; 500 umol/s"
</t>
  </si>
  <si>
    <t xml:space="preserve">"14:43:29 ag fl 8"
</t>
  </si>
  <si>
    <t xml:space="preserve">"14:51:12 Flow: Fixed -&gt; 500 umol/s"
</t>
  </si>
  <si>
    <t xml:space="preserve">"14:51:24 Launched AutoProg /User/Configs/AutoProgs/AutoLog2"
</t>
  </si>
  <si>
    <t xml:space="preserve">"14:51:25 Lamp: Off"
</t>
  </si>
  <si>
    <t xml:space="preserve">"14:51:25 CO2 Mixer: CO2R -&gt; 410 uml"
</t>
  </si>
  <si>
    <t xml:space="preserve">"14:51:25 Coolers: Tblock -&gt; 35.00 C"
</t>
  </si>
  <si>
    <t xml:space="preserve">"14:51:25 Flow: Fixed -&gt; 500 umol/s"
</t>
  </si>
  <si>
    <t>14:51:30</t>
  </si>
  <si>
    <t>14:51:35</t>
  </si>
  <si>
    <t>14:51:40</t>
  </si>
  <si>
    <t>14:51:45</t>
  </si>
  <si>
    <t>14:51:51</t>
  </si>
  <si>
    <t xml:space="preserve">"14:51:56 Lamp: Off"
</t>
  </si>
  <si>
    <t xml:space="preserve">"14:51:56 CO2 Mixer: CO2R -&gt; 410 uml"
</t>
  </si>
  <si>
    <t xml:space="preserve">"14:51:56 Coolers: Tblock -&gt; 35.00 C"
</t>
  </si>
  <si>
    <t xml:space="preserve">"14:51:56 Flow: Fixed -&gt; 500 umol/s"
</t>
  </si>
  <si>
    <t xml:space="preserve">"14:52:56 rm fl 8"
</t>
  </si>
  <si>
    <t xml:space="preserve">"14:58:17 Flow: Fixed -&gt; 500 umol/s"
</t>
  </si>
  <si>
    <t xml:space="preserve">"14:58:32 Launched AutoProg /User/Configs/AutoProgs/AutoLog2"
</t>
  </si>
  <si>
    <t xml:space="preserve">"14:58:35 Lamp: Off"
</t>
  </si>
  <si>
    <t xml:space="preserve">"14:58:35 CO2 Mixer: CO2R -&gt; 410 uml"
</t>
  </si>
  <si>
    <t xml:space="preserve">"14:58:35 Coolers: Tblock -&gt; 35.00 C"
</t>
  </si>
  <si>
    <t xml:space="preserve">"14:58:35 Flow: Fixed -&gt; 500 umol/s"
</t>
  </si>
  <si>
    <t>14:58:41</t>
  </si>
  <si>
    <t>14:58:46</t>
  </si>
  <si>
    <t>14:58:51</t>
  </si>
  <si>
    <t>14:58:56</t>
  </si>
  <si>
    <t>14:59:01</t>
  </si>
  <si>
    <t>14:59:06</t>
  </si>
  <si>
    <t xml:space="preserve">"14:59:06 Lamp: Off"
</t>
  </si>
  <si>
    <t xml:space="preserve">"14:59:06 CO2 Mixer: CO2R -&gt; 410 uml"
</t>
  </si>
  <si>
    <t xml:space="preserve">"14:59:06 Coolers: Tblock -&gt; 35.00 C"
</t>
  </si>
  <si>
    <t xml:space="preserve">"14:59:06 Flow: Fixed -&gt; 500 umol/s"
</t>
  </si>
  <si>
    <t xml:space="preserve">"14:59:42 Coolers: Tblock -&gt; 41.00 C"
</t>
  </si>
  <si>
    <t xml:space="preserve">"15:22:35 rm fl 8"
</t>
  </si>
  <si>
    <t xml:space="preserve">"15:26:10 Flow: Fixed -&gt; 500 umol/s"
</t>
  </si>
  <si>
    <t xml:space="preserve">"15:34:11 Flow: Fixed -&gt; 500 umol/s"
</t>
  </si>
  <si>
    <t xml:space="preserve">"15:34:18 Launched AutoProg /User/Configs/AutoProgs/AutoLog2"
</t>
  </si>
  <si>
    <t xml:space="preserve">"15:34:34 Lamp: Off"
</t>
  </si>
  <si>
    <t xml:space="preserve">"15:34:34 CO2 Mixer: CO2R -&gt; 410 uml"
</t>
  </si>
  <si>
    <t xml:space="preserve">"15:34:34 Coolers: Tblock -&gt; 41.00 C"
</t>
  </si>
  <si>
    <t xml:space="preserve">"15:34:34 Flow: Fixed -&gt; 500 umol/s"
</t>
  </si>
  <si>
    <t>15:34:39</t>
  </si>
  <si>
    <t>15:34:44</t>
  </si>
  <si>
    <t>15:34:50</t>
  </si>
  <si>
    <t>15:34:55</t>
  </si>
  <si>
    <t>15:35:00</t>
  </si>
  <si>
    <t xml:space="preserve">"15:35:05 Lamp: Off"
</t>
  </si>
  <si>
    <t xml:space="preserve">"15:35:05 CO2 Mixer: CO2R -&gt; 410 uml"
</t>
  </si>
  <si>
    <t xml:space="preserve">"15:35:05 Coolers: Tblock -&gt; 41.00 C"
</t>
  </si>
  <si>
    <t xml:space="preserve">"15:35:05 Flow: Fixed -&gt; 500 umol/s"
</t>
  </si>
  <si>
    <t xml:space="preserve">"15:37:00 rm fl 3"
</t>
  </si>
  <si>
    <t xml:space="preserve">"15:44:35 Flow: Fixed -&gt; 500 umol/s"
</t>
  </si>
  <si>
    <t xml:space="preserve">"15:44:55 Launched AutoProg /User/Configs/AutoProgs/AutoLog2"
</t>
  </si>
  <si>
    <t xml:space="preserve">"15:44:59 Lamp: Off"
</t>
  </si>
  <si>
    <t xml:space="preserve">"15:44:59 CO2 Mixer: CO2R -&gt; 410 uml"
</t>
  </si>
  <si>
    <t xml:space="preserve">"15:44:59 Coolers: Tblock -&gt; 41.00 C"
</t>
  </si>
  <si>
    <t xml:space="preserve">"15:44:59 Flow: Fixed -&gt; 500 umol/s"
</t>
  </si>
  <si>
    <t>15:45:04</t>
  </si>
  <si>
    <t>15:45:10</t>
  </si>
  <si>
    <t>15:45:15</t>
  </si>
  <si>
    <t>15:45:20</t>
  </si>
  <si>
    <t>15:45:25</t>
  </si>
  <si>
    <t xml:space="preserve">"15:45:30 Lamp: Off"
</t>
  </si>
  <si>
    <t xml:space="preserve">"15:45:30 CO2 Mixer: CO2R -&gt; 410 uml"
</t>
  </si>
  <si>
    <t xml:space="preserve">"15:45:30 Coolers: Tblock -&gt; 41.00 C"
</t>
  </si>
  <si>
    <t xml:space="preserve">"15:45:30 Flow: Fixed -&gt; 500 umol/s"
</t>
  </si>
  <si>
    <t xml:space="preserve">"15:46:23 ag fl 7"
</t>
  </si>
  <si>
    <t xml:space="preserve">"15:51:04 Flow: Fixed -&gt; 500 umol/s"
</t>
  </si>
  <si>
    <t xml:space="preserve">"15:51:28 Launched AutoProg /User/Configs/AutoProgs/AutoLog2"
</t>
  </si>
  <si>
    <t xml:space="preserve">"15:51:32 Lamp: Off"
</t>
  </si>
  <si>
    <t xml:space="preserve">"15:51:32 CO2 Mixer: CO2R -&gt; 410 uml"
</t>
  </si>
  <si>
    <t xml:space="preserve">"15:51:32 Coolers: Tblock -&gt; 41.00 C"
</t>
  </si>
  <si>
    <t xml:space="preserve">"15:51:32 Flow: Fixed -&gt; 500 umol/s"
</t>
  </si>
  <si>
    <t>15:51:37</t>
  </si>
  <si>
    <t>15:51:42</t>
  </si>
  <si>
    <t>15:51:48</t>
  </si>
  <si>
    <t>15:51:53</t>
  </si>
  <si>
    <t>15:51:58</t>
  </si>
  <si>
    <t xml:space="preserve">"15:52:03 Lamp: Off"
</t>
  </si>
  <si>
    <t xml:space="preserve">"15:52:03 CO2 Mixer: CO2R -&gt; 410 uml"
</t>
  </si>
  <si>
    <t xml:space="preserve">"15:52:03 Coolers: Tblock -&gt; 41.00 C"
</t>
  </si>
  <si>
    <t xml:space="preserve">"15:52:03 Flow: Fixed -&gt; 500 umol/s"
</t>
  </si>
  <si>
    <t xml:space="preserve">"15:52:52 ag fl 10"
</t>
  </si>
  <si>
    <t xml:space="preserve">"15:59:11 Flow: Fixed -&gt; 500 umol/s"
</t>
  </si>
  <si>
    <t xml:space="preserve">"15:59:20 Launched AutoProg /User/Configs/AutoProgs/AutoLog2"
</t>
  </si>
  <si>
    <t xml:space="preserve">"15:59:23 Lamp: Off"
</t>
  </si>
  <si>
    <t xml:space="preserve">"15:59:23 CO2 Mixer: CO2R -&gt; 410 uml"
</t>
  </si>
  <si>
    <t xml:space="preserve">"15:59:23 Coolers: Tblock -&gt; 41.00 C"
</t>
  </si>
  <si>
    <t xml:space="preserve">"15:59:23 Flow: Fixed -&gt; 500 umol/s"
</t>
  </si>
  <si>
    <t>15:59:28</t>
  </si>
  <si>
    <t>15:59:33</t>
  </si>
  <si>
    <t>15:59:38</t>
  </si>
  <si>
    <t>15:59:44</t>
  </si>
  <si>
    <t>15:59:49</t>
  </si>
  <si>
    <t xml:space="preserve">"15:59:54 Lamp: Off"
</t>
  </si>
  <si>
    <t xml:space="preserve">"15:59:54 CO2 Mixer: CO2R -&gt; 410 uml"
</t>
  </si>
  <si>
    <t xml:space="preserve">"15:59:54 Coolers: Tblock -&gt; 41.00 C"
</t>
  </si>
  <si>
    <t xml:space="preserve">"15:59:54 Flow: Fixed -&gt; 500 umol/s"
</t>
  </si>
  <si>
    <t xml:space="preserve">"16:01:06 ag bz 11"
</t>
  </si>
  <si>
    <t xml:space="preserve">"16:04:46 Flow: Fixed -&gt; 500 umol/s"
</t>
  </si>
  <si>
    <t xml:space="preserve">"16:05:00 Launched AutoProg /User/Configs/AutoProgs/AutoLog2"
</t>
  </si>
  <si>
    <t xml:space="preserve">"16:05:01 Lamp: Off"
</t>
  </si>
  <si>
    <t xml:space="preserve">"16:05:01 CO2 Mixer: CO2R -&gt; 410 uml"
</t>
  </si>
  <si>
    <t xml:space="preserve">"16:05:01 Coolers: Tblock -&gt; 41.00 C"
</t>
  </si>
  <si>
    <t xml:space="preserve">"16:05:01 Flow: Fixed -&gt; 500 umol/s"
</t>
  </si>
  <si>
    <t>16:05:06</t>
  </si>
  <si>
    <t>16:05:12</t>
  </si>
  <si>
    <t>16:05:17</t>
  </si>
  <si>
    <t>16:05:22</t>
  </si>
  <si>
    <t>16:05:27</t>
  </si>
  <si>
    <t xml:space="preserve">"16:05:32 Lamp: Off"
</t>
  </si>
  <si>
    <t xml:space="preserve">"16:05:32 CO2 Mixer: CO2R -&gt; 410 uml"
</t>
  </si>
  <si>
    <t xml:space="preserve">"16:05:32 Coolers: Tblock -&gt; 41.00 C"
</t>
  </si>
  <si>
    <t xml:space="preserve">"16:05:32 Flow: Fixed -&gt; 500 umol/s"
</t>
  </si>
  <si>
    <t xml:space="preserve">"16:06:22 ag fl 3"
</t>
  </si>
  <si>
    <t xml:space="preserve">"16:12:18 Flow: Fixed -&gt; 500 umol/s"
</t>
  </si>
  <si>
    <t xml:space="preserve">"16:12:25 Launched AutoProg /User/Configs/AutoProgs/AutoLog2"
</t>
  </si>
  <si>
    <t xml:space="preserve">"16:12:44 Lamp: Off"
</t>
  </si>
  <si>
    <t xml:space="preserve">"16:12:44 CO2 Mixer: CO2R -&gt; 410 uml"
</t>
  </si>
  <si>
    <t xml:space="preserve">"16:12:44 Coolers: Tblock -&gt; 41.00 C"
</t>
  </si>
  <si>
    <t xml:space="preserve">"16:12:44 Flow: Fixed -&gt; 500 umol/s"
</t>
  </si>
  <si>
    <t>16:12:49</t>
  </si>
  <si>
    <t>16:12:54</t>
  </si>
  <si>
    <t>16:12:59</t>
  </si>
  <si>
    <t>16:13:04</t>
  </si>
  <si>
    <t>16:13:09</t>
  </si>
  <si>
    <t>16:13:14</t>
  </si>
  <si>
    <t xml:space="preserve">"16:13:15 Lamp: Off"
</t>
  </si>
  <si>
    <t xml:space="preserve">"16:13:15 CO2 Mixer: CO2R -&gt; 410 uml"
</t>
  </si>
  <si>
    <t xml:space="preserve">"16:13:15 Coolers: Tblock -&gt; 41.00 C"
</t>
  </si>
  <si>
    <t xml:space="preserve">"16:13:15 Flow: Fixed -&gt; 500 umol/s"
</t>
  </si>
  <si>
    <t xml:space="preserve">"16:14:58 rm bz 2"
</t>
  </si>
  <si>
    <t xml:space="preserve">"16:22:23 Flow: Fixed -&gt; 500 umol/s"
</t>
  </si>
  <si>
    <t xml:space="preserve">"16:22:34 Launched AutoProg /User/Configs/AutoProgs/AutoLog2"
</t>
  </si>
  <si>
    <t xml:space="preserve">"16:23:06 Lamp: Off"
</t>
  </si>
  <si>
    <t xml:space="preserve">"16:23:06 CO2 Mixer: CO2R -&gt; 410 uml"
</t>
  </si>
  <si>
    <t xml:space="preserve">"16:23:06 Coolers: Tblock -&gt; 41.00 C"
</t>
  </si>
  <si>
    <t xml:space="preserve">"16:23:06 Flow: Fixed -&gt; 500 umol/s"
</t>
  </si>
  <si>
    <t>16:23:11</t>
  </si>
  <si>
    <t>16:23:17</t>
  </si>
  <si>
    <t>16:23:22</t>
  </si>
  <si>
    <t>16:23:27</t>
  </si>
  <si>
    <t>16:23:32</t>
  </si>
  <si>
    <t xml:space="preserve">"16:23:37 Lamp: Off"
</t>
  </si>
  <si>
    <t xml:space="preserve">"16:23:37 CO2 Mixer: CO2R -&gt; 410 uml"
</t>
  </si>
  <si>
    <t xml:space="preserve">"16:23:37 Coolers: Tblock -&gt; 41.00 C"
</t>
  </si>
  <si>
    <t xml:space="preserve">"16:23:37 Flow: Fixed -&gt; 500 umol/s"
</t>
  </si>
  <si>
    <t xml:space="preserve">"16:25:07 rm bz 3"
</t>
  </si>
  <si>
    <t xml:space="preserve">"16:31:24 Flow: Fixed -&gt; 500 umol/s"
</t>
  </si>
  <si>
    <t xml:space="preserve">"16:31:32 Launched AutoProg /User/Configs/AutoProgs/AutoLog2"
</t>
  </si>
  <si>
    <t xml:space="preserve">"16:31:54 Lamp: Off"
</t>
  </si>
  <si>
    <t xml:space="preserve">"16:31:54 CO2 Mixer: CO2R -&gt; 410 uml"
</t>
  </si>
  <si>
    <t xml:space="preserve">"16:31:54 Coolers: Tblock -&gt; 41.00 C"
</t>
  </si>
  <si>
    <t xml:space="preserve">"16:31:54 Flow: Fixed -&gt; 500 umol/s"
</t>
  </si>
  <si>
    <t>16:31:59</t>
  </si>
  <si>
    <t>16:32:04</t>
  </si>
  <si>
    <t>16:32:09</t>
  </si>
  <si>
    <t>16:32:14</t>
  </si>
  <si>
    <t>16:32:20</t>
  </si>
  <si>
    <t xml:space="preserve">"16:32:25 Lamp: Off"
</t>
  </si>
  <si>
    <t xml:space="preserve">"16:32:25 CO2 Mixer: CO2R -&gt; 410 uml"
</t>
  </si>
  <si>
    <t xml:space="preserve">"16:32:25 Coolers: Tblock -&gt; 41.00 C"
</t>
  </si>
  <si>
    <t xml:space="preserve">"16:32:25 Flow: Fixed -&gt; 500 umol/s"
</t>
  </si>
  <si>
    <t xml:space="preserve">"16:34:21 ag bz 10"
</t>
  </si>
  <si>
    <t xml:space="preserve">"16:40:07 Flow: Fixed -&gt; 500 umol/s"
</t>
  </si>
  <si>
    <t xml:space="preserve">"16:40:12 Launched AutoProg /User/Configs/AutoProgs/AutoLog2"
</t>
  </si>
  <si>
    <t xml:space="preserve">"16:40:37 Lamp: Off"
</t>
  </si>
  <si>
    <t xml:space="preserve">"16:40:37 CO2 Mixer: CO2R -&gt; 410 uml"
</t>
  </si>
  <si>
    <t xml:space="preserve">"16:40:37 Coolers: Tblock -&gt; 41.00 C"
</t>
  </si>
  <si>
    <t xml:space="preserve">"16:40:37 Flow: Fixed -&gt; 500 umol/s"
</t>
  </si>
  <si>
    <t>16:40:42</t>
  </si>
  <si>
    <t>16:40:48</t>
  </si>
  <si>
    <t>16:40:53</t>
  </si>
  <si>
    <t>16:40:58</t>
  </si>
  <si>
    <t>16:41:03</t>
  </si>
  <si>
    <t xml:space="preserve">"16:41:08 Lamp: Off"
</t>
  </si>
  <si>
    <t xml:space="preserve">"16:41:08 CO2 Mixer: CO2R -&gt; 410 uml"
</t>
  </si>
  <si>
    <t xml:space="preserve">"16:41:08 Coolers: Tblock -&gt; 41.00 C"
</t>
  </si>
  <si>
    <t xml:space="preserve">"16:41:08 Flow: Fixed -&gt; 500 umol/s"
</t>
  </si>
  <si>
    <t xml:space="preserve">"16:42:52 ag bz 6"
</t>
  </si>
  <si>
    <t xml:space="preserve">"16:49:54 Flow: Fixed -&gt; 500 umol/s"
</t>
  </si>
  <si>
    <t xml:space="preserve">"16:50:21 Launched AutoProg /User/Configs/AutoProgs/AutoLog2"
</t>
  </si>
  <si>
    <t xml:space="preserve">"16:50:24 Lamp: Off"
</t>
  </si>
  <si>
    <t xml:space="preserve">"16:50:24 CO2 Mixer: CO2R -&gt; 410 uml"
</t>
  </si>
  <si>
    <t xml:space="preserve">"16:50:24 Coolers: Tblock -&gt; 41.00 C"
</t>
  </si>
  <si>
    <t xml:space="preserve">"16:50:24 Flow: Fixed -&gt; 500 umol/s"
</t>
  </si>
  <si>
    <t>16:50:29</t>
  </si>
  <si>
    <t>16:50:35</t>
  </si>
  <si>
    <t>16:50:40</t>
  </si>
  <si>
    <t>16:50:45</t>
  </si>
  <si>
    <t>16:50:50</t>
  </si>
  <si>
    <t xml:space="preserve">"16:50:55 Lamp: Off"
</t>
  </si>
  <si>
    <t xml:space="preserve">"16:50:55 CO2 Mixer: CO2R -&gt; 410 uml"
</t>
  </si>
  <si>
    <t xml:space="preserve">"16:50:55 Coolers: Tblock -&gt; 41.00 C"
</t>
  </si>
  <si>
    <t xml:space="preserve">"16:50:55 Flow: Fixed -&gt; 500 umol/s"
</t>
  </si>
  <si>
    <t xml:space="preserve">"16:52:37 rm fl 4"
</t>
  </si>
  <si>
    <t xml:space="preserve">"16:58:30 Flow: Fixed -&gt; 500 umol/s"
</t>
  </si>
  <si>
    <t xml:space="preserve">"16:59:04 Launched AutoProg /User/Configs/AutoProgs/AutoLog2"
</t>
  </si>
  <si>
    <t xml:space="preserve">"16:59:07 Lamp: Off"
</t>
  </si>
  <si>
    <t xml:space="preserve">"16:59:07 CO2 Mixer: CO2R -&gt; 410 uml"
</t>
  </si>
  <si>
    <t xml:space="preserve">"16:59:07 Coolers: Tblock -&gt; 41.00 C"
</t>
  </si>
  <si>
    <t xml:space="preserve">"16:59:07 Flow: Fixed -&gt; 500 umol/s"
</t>
  </si>
  <si>
    <t>16:59:12</t>
  </si>
  <si>
    <t>16:59:17</t>
  </si>
  <si>
    <t>16:59:22</t>
  </si>
  <si>
    <t>16:59:28</t>
  </si>
  <si>
    <t>16:59:33</t>
  </si>
  <si>
    <t xml:space="preserve">"16:59:38 Lamp: Off"
</t>
  </si>
  <si>
    <t xml:space="preserve">"16:59:38 CO2 Mixer: CO2R -&gt; 410 uml"
</t>
  </si>
  <si>
    <t xml:space="preserve">"16:59:38 Coolers: Tblock -&gt; 41.00 C"
</t>
  </si>
  <si>
    <t xml:space="preserve">"16:59:38 Flow: Fixed -&gt; 500 umol/s"
</t>
  </si>
  <si>
    <t xml:space="preserve">"17:01:30 ag bz 1"
</t>
  </si>
  <si>
    <t xml:space="preserve">"17:06:24 Flow: Fixed -&gt; 500 umol/s"
</t>
  </si>
  <si>
    <t xml:space="preserve">"17:08:03 Flow: Fixed -&gt; 500 umol/s"
</t>
  </si>
  <si>
    <t xml:space="preserve">"17:08:11 Launched AutoProg /User/Configs/AutoProgs/AutoLog2"
</t>
  </si>
  <si>
    <t xml:space="preserve">"17:08:26 Lamp: Off"
</t>
  </si>
  <si>
    <t xml:space="preserve">"17:08:26 CO2 Mixer: CO2R -&gt; 410 uml"
</t>
  </si>
  <si>
    <t xml:space="preserve">"17:08:26 Coolers: Tblock -&gt; 41.00 C"
</t>
  </si>
  <si>
    <t xml:space="preserve">"17:08:26 Flow: Fixed -&gt; 500 umol/s"
</t>
  </si>
  <si>
    <t>17:08:31</t>
  </si>
  <si>
    <t>17:08:37</t>
  </si>
  <si>
    <t>17:08:42</t>
  </si>
  <si>
    <t>17:08:47</t>
  </si>
  <si>
    <t>17:08:52</t>
  </si>
  <si>
    <t xml:space="preserve">"17:08:57 Lamp: Off"
</t>
  </si>
  <si>
    <t xml:space="preserve">"17:08:57 CO2 Mixer: CO2R -&gt; 410 uml"
</t>
  </si>
  <si>
    <t xml:space="preserve">"17:08:57 Coolers: Tblock -&gt; 41.00 C"
</t>
  </si>
  <si>
    <t xml:space="preserve">"17:08:57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</si>
</sst>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9"/>
  <sheetViews>
    <sheetView tabSelected="1" topLeftCell="A10" workbookViewId="0"/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 t="s">
        <v>9</v>
      </c>
      <c r="B20" s="1" t="s">
        <v>82</v>
      </c>
    </row>
    <row r="21" spans="1:60" x14ac:dyDescent="0.25">
      <c r="A21" s="1" t="s">
        <v>9</v>
      </c>
      <c r="B21" s="1" t="s">
        <v>83</v>
      </c>
    </row>
    <row r="22" spans="1:60" x14ac:dyDescent="0.25">
      <c r="A22" s="1" t="s">
        <v>9</v>
      </c>
      <c r="B22" s="1" t="s">
        <v>84</v>
      </c>
    </row>
    <row r="23" spans="1:60" x14ac:dyDescent="0.25">
      <c r="A23" s="1" t="s">
        <v>9</v>
      </c>
      <c r="B23" s="1" t="s">
        <v>85</v>
      </c>
    </row>
    <row r="24" spans="1:60" x14ac:dyDescent="0.25">
      <c r="A24" s="1" t="s">
        <v>9</v>
      </c>
      <c r="B24" s="1" t="s">
        <v>86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 t="s">
        <v>9</v>
      </c>
      <c r="B26" s="1" t="s">
        <v>88</v>
      </c>
    </row>
    <row r="27" spans="1:60" x14ac:dyDescent="0.25">
      <c r="A27" s="1" t="s">
        <v>9</v>
      </c>
      <c r="B27" s="1" t="s">
        <v>89</v>
      </c>
    </row>
    <row r="28" spans="1:60" x14ac:dyDescent="0.25">
      <c r="A28" s="1" t="s">
        <v>9</v>
      </c>
      <c r="B28" s="1" t="s">
        <v>90</v>
      </c>
    </row>
    <row r="29" spans="1:60" x14ac:dyDescent="0.25">
      <c r="A29" s="1">
        <v>1</v>
      </c>
      <c r="B29" s="1" t="s">
        <v>91</v>
      </c>
      <c r="C29" s="1">
        <v>3657.4999999888241</v>
      </c>
      <c r="D29" s="1">
        <v>0</v>
      </c>
      <c r="E29">
        <f>(R29-S29*(1000-T29)/(1000-U29))*AO29</f>
        <v>-1.042242774116074</v>
      </c>
      <c r="F29">
        <f>IF(AZ29&lt;&gt;0,1/(1/AZ29-1/N29),0)</f>
        <v>1.3934111744582233E-2</v>
      </c>
      <c r="G29">
        <f>((BC29-AP29/2)*S29-E29)/(BC29+AP29/2)</f>
        <v>526.16838163816567</v>
      </c>
      <c r="H29">
        <f>AP29*1000</f>
        <v>7.9180900737425841E-2</v>
      </c>
      <c r="I29">
        <f>(AU29-BA29)</f>
        <v>0.5683057925571191</v>
      </c>
      <c r="J29">
        <f>(P29+AT29*D29)</f>
        <v>15.295186996459961</v>
      </c>
      <c r="K29" s="1">
        <v>5.190000057220459</v>
      </c>
      <c r="L29">
        <f>(K29*AI29+AJ29)</f>
        <v>1.5978478505740981</v>
      </c>
      <c r="M29" s="1">
        <v>1</v>
      </c>
      <c r="N29">
        <f>L29*(M29+1)*(M29+1)/(M29*M29+1)</f>
        <v>3.1956957011481961</v>
      </c>
      <c r="O29" s="1">
        <v>15.333211898803711</v>
      </c>
      <c r="P29" s="1">
        <v>15.295186996459961</v>
      </c>
      <c r="Q29" s="1">
        <v>15.026742935180664</v>
      </c>
      <c r="R29" s="1">
        <v>409.27084350585937</v>
      </c>
      <c r="S29" s="1">
        <v>410.31805419921875</v>
      </c>
      <c r="T29" s="1">
        <v>11.556950569152832</v>
      </c>
      <c r="U29" s="1">
        <v>11.638113021850586</v>
      </c>
      <c r="V29" s="1">
        <v>66.780677795410156</v>
      </c>
      <c r="W29" s="1">
        <v>67.24981689453125</v>
      </c>
      <c r="X29" s="1">
        <v>500.43609619140625</v>
      </c>
      <c r="Y29" s="1">
        <v>8.6677290499210358E-2</v>
      </c>
      <c r="Z29" s="1">
        <v>0.43131992220878601</v>
      </c>
      <c r="AA29" s="1">
        <v>101.03526306152344</v>
      </c>
      <c r="AB29" s="1">
        <v>-1.2294334173202515</v>
      </c>
      <c r="AC29" s="1">
        <v>0.10374702513217926</v>
      </c>
      <c r="AD29" s="1">
        <v>1.5600518323481083E-2</v>
      </c>
      <c r="AE29" s="1">
        <v>9.8278257064521313E-4</v>
      </c>
      <c r="AF29" s="1">
        <v>1.5427556820213795E-2</v>
      </c>
      <c r="AG29" s="1">
        <v>4.3270862079225481E-4</v>
      </c>
      <c r="AH29" s="1">
        <v>1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>X29*0.000001/(K29*0.0001)</f>
        <v>0.9642313885819459</v>
      </c>
      <c r="AP29">
        <f>(U29-T29)/(1000-U29)*AO29</f>
        <v>7.9180900737425847E-5</v>
      </c>
      <c r="AQ29">
        <f>(P29+273.15)</f>
        <v>288.44518699645994</v>
      </c>
      <c r="AR29">
        <f>(O29+273.15)</f>
        <v>288.48321189880369</v>
      </c>
      <c r="AS29">
        <f>(Y29*AK29+Z29*AL29)*AM29</f>
        <v>1.3868366169891511E-2</v>
      </c>
      <c r="AT29">
        <f>((AS29+0.00000010773*(AR29^4-AQ29^4))-AP29*44100)/(L29*0.92*2*29.3+0.00000043092*AQ29^3)</f>
        <v>-3.1970798554469639E-2</v>
      </c>
      <c r="AU29">
        <f>0.61365*EXP(17.502*J29/(240.97+J29))</f>
        <v>1.7441656032595345</v>
      </c>
      <c r="AV29">
        <f>AU29*1000/AA29</f>
        <v>17.262939199727317</v>
      </c>
      <c r="AW29">
        <f>(AV29-U29)</f>
        <v>5.6248261778767308</v>
      </c>
      <c r="AX29">
        <f>IF(D29,P29,(O29+P29)/2)</f>
        <v>15.314199447631836</v>
      </c>
      <c r="AY29">
        <f>0.61365*EXP(17.502*AX29/(240.97+AX29))</f>
        <v>1.7462963419044555</v>
      </c>
      <c r="AZ29">
        <f>IF(AW29&lt;&gt;0,(1000-(AV29+U29)/2)/AW29*AP29,0)</f>
        <v>1.3873618952132901E-2</v>
      </c>
      <c r="BA29">
        <f>U29*AA29/1000</f>
        <v>1.1758598107024154</v>
      </c>
      <c r="BB29">
        <f>(AY29-BA29)</f>
        <v>0.57043653120204008</v>
      </c>
      <c r="BC29">
        <f>1/(1.6/F29+1.37/N29)</f>
        <v>8.6764265287623248E-3</v>
      </c>
      <c r="BD29">
        <f>G29*AA29*0.001</f>
        <v>53.161560853468124</v>
      </c>
      <c r="BE29">
        <f>G29/S29</f>
        <v>1.2823427491267516</v>
      </c>
      <c r="BF29">
        <f>(1-AP29*AA29/AU29/F29)*100</f>
        <v>67.082533075294677</v>
      </c>
      <c r="BG29">
        <f>(S29-E29/(N29/1.35))</f>
        <v>410.75834259856515</v>
      </c>
      <c r="BH29">
        <f>E29*BF29/100/BG29</f>
        <v>-1.7021269714163228E-3</v>
      </c>
    </row>
    <row r="30" spans="1:60" x14ac:dyDescent="0.25">
      <c r="A30" s="1">
        <v>2</v>
      </c>
      <c r="B30" s="1" t="s">
        <v>92</v>
      </c>
      <c r="C30" s="1">
        <v>3662.4999998770654</v>
      </c>
      <c r="D30" s="1">
        <v>0</v>
      </c>
      <c r="E30">
        <f>(R30-S30*(1000-T30)/(1000-U30))*AO30</f>
        <v>-0.83139394279093648</v>
      </c>
      <c r="F30">
        <f>IF(AZ30&lt;&gt;0,1/(1/AZ30-1/N30),0)</f>
        <v>1.3856199098815429E-2</v>
      </c>
      <c r="G30">
        <f>((BC30-AP30/2)*S30-E30)/(BC30+AP30/2)</f>
        <v>502.49636260428184</v>
      </c>
      <c r="H30">
        <f>AP30*1000</f>
        <v>7.8744876985465256E-2</v>
      </c>
      <c r="I30">
        <f>(AU30-BA30)</f>
        <v>0.56834646029684111</v>
      </c>
      <c r="J30">
        <f>(P30+AT30*D30)</f>
        <v>15.296494483947754</v>
      </c>
      <c r="K30" s="1">
        <v>5.190000057220459</v>
      </c>
      <c r="L30">
        <f>(K30*AI30+AJ30)</f>
        <v>1.5978478505740981</v>
      </c>
      <c r="M30" s="1">
        <v>1</v>
      </c>
      <c r="N30">
        <f>L30*(M30+1)*(M30+1)/(M30*M30+1)</f>
        <v>3.1956957011481961</v>
      </c>
      <c r="O30" s="1">
        <v>15.334186553955078</v>
      </c>
      <c r="P30" s="1">
        <v>15.296494483947754</v>
      </c>
      <c r="Q30" s="1">
        <v>15.027307510375977</v>
      </c>
      <c r="R30" s="1">
        <v>409.47406005859375</v>
      </c>
      <c r="S30" s="1">
        <v>410.30276489257812</v>
      </c>
      <c r="T30" s="1">
        <v>11.558311462402344</v>
      </c>
      <c r="U30" s="1">
        <v>11.63902473449707</v>
      </c>
      <c r="V30" s="1">
        <v>66.786155700683594</v>
      </c>
      <c r="W30" s="1">
        <v>67.252471923828125</v>
      </c>
      <c r="X30" s="1">
        <v>500.44955444335937</v>
      </c>
      <c r="Y30" s="1">
        <v>7.8784756362438202E-2</v>
      </c>
      <c r="Z30" s="1">
        <v>0.28527101874351501</v>
      </c>
      <c r="AA30" s="1">
        <v>101.03643798828125</v>
      </c>
      <c r="AB30" s="1">
        <v>-1.2294334173202515</v>
      </c>
      <c r="AC30" s="1">
        <v>0.10374702513217926</v>
      </c>
      <c r="AD30" s="1">
        <v>1.5600518323481083E-2</v>
      </c>
      <c r="AE30" s="1">
        <v>9.8278257064521313E-4</v>
      </c>
      <c r="AF30" s="1">
        <v>1.5427556820213795E-2</v>
      </c>
      <c r="AG30" s="1">
        <v>4.3270862079225481E-4</v>
      </c>
      <c r="AH30" s="1">
        <v>1</v>
      </c>
      <c r="AI30" s="1">
        <v>-0.21956524252891541</v>
      </c>
      <c r="AJ30" s="1">
        <v>2.737391471862793</v>
      </c>
      <c r="AK30" s="1">
        <v>1</v>
      </c>
      <c r="AL30" s="1">
        <v>0</v>
      </c>
      <c r="AM30" s="1">
        <v>0.15999999642372131</v>
      </c>
      <c r="AN30" s="1">
        <v>111115</v>
      </c>
      <c r="AO30">
        <f>X30*0.000001/(K30*0.0001)</f>
        <v>0.96425731970295692</v>
      </c>
      <c r="AP30">
        <f>(U30-T30)/(1000-U30)*AO30</f>
        <v>7.8744876985465263E-5</v>
      </c>
      <c r="AQ30">
        <f>(P30+273.15)</f>
        <v>288.44649448394773</v>
      </c>
      <c r="AR30">
        <f>(O30+273.15)</f>
        <v>288.48418655395506</v>
      </c>
      <c r="AS30">
        <f>(Y30*AK30+Z30*AL30)*AM30</f>
        <v>1.2605560736233867E-2</v>
      </c>
      <c r="AT30">
        <f>((AS30+0.00000010773*(AR30^4-AQ30^4))-AP30*44100)/(L30*0.92*2*29.3+0.00000043092*AQ30^3)</f>
        <v>-3.1820181444082954E-2</v>
      </c>
      <c r="AU30">
        <f>0.61365*EXP(17.502*J30/(240.97+J30))</f>
        <v>1.7443120611279259</v>
      </c>
      <c r="AV30">
        <f>AU30*1000/AA30</f>
        <v>17.26418800839199</v>
      </c>
      <c r="AW30">
        <f>(AV30-U30)</f>
        <v>5.6251632738949198</v>
      </c>
      <c r="AX30">
        <f>IF(D30,P30,(O30+P30)/2)</f>
        <v>15.315340518951416</v>
      </c>
      <c r="AY30">
        <f>0.61365*EXP(17.502*AX30/(240.97+AX30))</f>
        <v>1.7464242952672535</v>
      </c>
      <c r="AZ30">
        <f>IF(AW30&lt;&gt;0,(1000-(AV30+U30)/2)/AW30*AP30,0)</f>
        <v>1.379637945438119E-2</v>
      </c>
      <c r="BA30">
        <f>U30*AA30/1000</f>
        <v>1.1759656008310848</v>
      </c>
      <c r="BB30">
        <f>(AY30-BA30)</f>
        <v>0.5704586944361687</v>
      </c>
      <c r="BC30">
        <f>1/(1.6/F30+1.37/N30)</f>
        <v>8.6280917008444841E-3</v>
      </c>
      <c r="BD30">
        <f>G30*AA30*0.001</f>
        <v>50.770442579604413</v>
      </c>
      <c r="BE30">
        <f>G30/S30</f>
        <v>1.2246965060931068</v>
      </c>
      <c r="BF30">
        <f>(1-AP30*AA30/AU30/F30)*100</f>
        <v>67.082106414173609</v>
      </c>
      <c r="BG30">
        <f>(S30-E30/(N30/1.35))</f>
        <v>410.65398163150746</v>
      </c>
      <c r="BH30">
        <f>E30*BF30/100/BG30</f>
        <v>-1.3581180126592954E-3</v>
      </c>
    </row>
    <row r="31" spans="1:60" x14ac:dyDescent="0.25">
      <c r="A31" s="1">
        <v>3</v>
      </c>
      <c r="B31" s="1" t="s">
        <v>93</v>
      </c>
      <c r="C31" s="1">
        <v>3667.9999997541308</v>
      </c>
      <c r="D31" s="1">
        <v>0</v>
      </c>
      <c r="E31">
        <f>(R31-S31*(1000-T31)/(1000-U31))*AO31</f>
        <v>-0.67158357811156888</v>
      </c>
      <c r="F31">
        <f>IF(AZ31&lt;&gt;0,1/(1/AZ31-1/N31),0)</f>
        <v>1.3757379766221123E-2</v>
      </c>
      <c r="G31">
        <f>((BC31-AP31/2)*S31-E31)/(BC31+AP31/2)</f>
        <v>484.60632988006876</v>
      </c>
      <c r="H31">
        <f>AP31*1000</f>
        <v>7.8120474325079348E-2</v>
      </c>
      <c r="I31">
        <f>(AU31-BA31)</f>
        <v>0.56787201009087984</v>
      </c>
      <c r="J31">
        <f>(P31+AT31*D31)</f>
        <v>15.292966842651367</v>
      </c>
      <c r="K31" s="1">
        <v>5.190000057220459</v>
      </c>
      <c r="L31">
        <f>(K31*AI31+AJ31)</f>
        <v>1.5978478505740981</v>
      </c>
      <c r="M31" s="1">
        <v>1</v>
      </c>
      <c r="N31">
        <f>L31*(M31+1)*(M31+1)/(M31*M31+1)</f>
        <v>3.1956957011481961</v>
      </c>
      <c r="O31" s="1">
        <v>15.334769248962402</v>
      </c>
      <c r="P31" s="1">
        <v>15.292966842651367</v>
      </c>
      <c r="Q31" s="1">
        <v>15.02708911895752</v>
      </c>
      <c r="R31" s="1">
        <v>409.62948608398437</v>
      </c>
      <c r="S31" s="1">
        <v>410.292724609375</v>
      </c>
      <c r="T31" s="1">
        <v>11.559762001037598</v>
      </c>
      <c r="U31" s="1">
        <v>11.639835357666016</v>
      </c>
      <c r="V31" s="1">
        <v>66.792144775390625</v>
      </c>
      <c r="W31" s="1">
        <v>67.255058288574219</v>
      </c>
      <c r="X31" s="1">
        <v>500.44854736328125</v>
      </c>
      <c r="Y31" s="1">
        <v>7.5760580599308014E-2</v>
      </c>
      <c r="Z31" s="1">
        <v>0.22323149442672729</v>
      </c>
      <c r="AA31" s="1">
        <v>101.03621673583984</v>
      </c>
      <c r="AB31" s="1">
        <v>-1.2294334173202515</v>
      </c>
      <c r="AC31" s="1">
        <v>0.10374702513217926</v>
      </c>
      <c r="AD31" s="1">
        <v>1.5600518323481083E-2</v>
      </c>
      <c r="AE31" s="1">
        <v>9.8278257064521313E-4</v>
      </c>
      <c r="AF31" s="1">
        <v>1.5427556820213795E-2</v>
      </c>
      <c r="AG31" s="1">
        <v>4.3270862079225481E-4</v>
      </c>
      <c r="AH31" s="1">
        <v>1</v>
      </c>
      <c r="AI31" s="1">
        <v>-0.21956524252891541</v>
      </c>
      <c r="AJ31" s="1">
        <v>2.737391471862793</v>
      </c>
      <c r="AK31" s="1">
        <v>1</v>
      </c>
      <c r="AL31" s="1">
        <v>0</v>
      </c>
      <c r="AM31" s="1">
        <v>0.15999999642372131</v>
      </c>
      <c r="AN31" s="1">
        <v>111115</v>
      </c>
      <c r="AO31">
        <f>X31*0.000001/(K31*0.0001)</f>
        <v>0.96425537927893579</v>
      </c>
      <c r="AP31">
        <f>(U31-T31)/(1000-U31)*AO31</f>
        <v>7.8120474325079354E-5</v>
      </c>
      <c r="AQ31">
        <f>(P31+273.15)</f>
        <v>288.44296684265134</v>
      </c>
      <c r="AR31">
        <f>(O31+273.15)</f>
        <v>288.48476924896238</v>
      </c>
      <c r="AS31">
        <f>(Y31*AK31+Z31*AL31)*AM31</f>
        <v>1.2121692624948333E-2</v>
      </c>
      <c r="AT31">
        <f>((AS31+0.00000010773*(AR31^4-AQ31^4))-AP31*44100)/(L31*0.92*2*29.3+0.00000043092*AQ31^3)</f>
        <v>-3.1099341950532006E-2</v>
      </c>
      <c r="AU31">
        <f>0.61365*EXP(17.502*J31/(240.97+J31))</f>
        <v>1.7439169380575152</v>
      </c>
      <c r="AV31">
        <f>AU31*1000/AA31</f>
        <v>17.260315106780006</v>
      </c>
      <c r="AW31">
        <f>(AV31-U31)</f>
        <v>5.62047974911399</v>
      </c>
      <c r="AX31">
        <f>IF(D31,P31,(O31+P31)/2)</f>
        <v>15.313868045806885</v>
      </c>
      <c r="AY31">
        <f>0.61365*EXP(17.502*AX31/(240.97+AX31))</f>
        <v>1.7462591818985369</v>
      </c>
      <c r="AZ31">
        <f>IF(AW31&lt;&gt;0,(1000-(AV31+U31)/2)/AW31*AP31,0)</f>
        <v>1.3698408504370457E-2</v>
      </c>
      <c r="BA31">
        <f>U31*AA31/1000</f>
        <v>1.1760449279666354</v>
      </c>
      <c r="BB31">
        <f>(AY31-BA31)</f>
        <v>0.5702142539319015</v>
      </c>
      <c r="BC31">
        <f>1/(1.6/F31+1.37/N31)</f>
        <v>8.5667840564012925E-3</v>
      </c>
      <c r="BD31">
        <f>G31*AA31*0.001</f>
        <v>48.962790177322525</v>
      </c>
      <c r="BE31">
        <f>G31/S31</f>
        <v>1.1811233804875412</v>
      </c>
      <c r="BF31">
        <f>(1-AP31*AA31/AU31/F31)*100</f>
        <v>67.101172088149269</v>
      </c>
      <c r="BG31">
        <f>(S31-E31/(N31/1.35))</f>
        <v>410.57643054236632</v>
      </c>
      <c r="BH31">
        <f>E31*BF31/100/BG31</f>
        <v>-1.0975799362596237E-3</v>
      </c>
    </row>
    <row r="32" spans="1:60" x14ac:dyDescent="0.25">
      <c r="A32" s="1">
        <v>4</v>
      </c>
      <c r="B32" s="1" t="s">
        <v>94</v>
      </c>
      <c r="C32" s="1">
        <v>3672.9999996423721</v>
      </c>
      <c r="D32" s="1">
        <v>0</v>
      </c>
      <c r="E32">
        <f>(R32-S32*(1000-T32)/(1000-U32))*AO32</f>
        <v>-0.50049225318576185</v>
      </c>
      <c r="F32">
        <f>IF(AZ32&lt;&gt;0,1/(1/AZ32-1/N32),0)</f>
        <v>1.3459026823309721E-2</v>
      </c>
      <c r="G32">
        <f>((BC32-AP32/2)*S32-E32)/(BC32+AP32/2)</f>
        <v>466.0186903267192</v>
      </c>
      <c r="H32">
        <f>AP32*1000</f>
        <v>7.6318197125613649E-2</v>
      </c>
      <c r="I32">
        <f>(AU32-BA32)</f>
        <v>0.56702021481432574</v>
      </c>
      <c r="J32">
        <f>(P32+AT32*D32)</f>
        <v>15.28597354888916</v>
      </c>
      <c r="K32" s="1">
        <v>5.190000057220459</v>
      </c>
      <c r="L32">
        <f>(K32*AI32+AJ32)</f>
        <v>1.5978478505740981</v>
      </c>
      <c r="M32" s="1">
        <v>1</v>
      </c>
      <c r="N32">
        <f>L32*(M32+1)*(M32+1)/(M32*M32+1)</f>
        <v>3.1956957011481961</v>
      </c>
      <c r="O32" s="1">
        <v>15.335741996765137</v>
      </c>
      <c r="P32" s="1">
        <v>15.28597354888916</v>
      </c>
      <c r="Q32" s="1">
        <v>15.025479316711426</v>
      </c>
      <c r="R32" s="1">
        <v>409.8089599609375</v>
      </c>
      <c r="S32" s="1">
        <v>410.2955322265625</v>
      </c>
      <c r="T32" s="1">
        <v>11.562247276306152</v>
      </c>
      <c r="U32" s="1">
        <v>11.640473365783691</v>
      </c>
      <c r="V32" s="1">
        <v>66.802520751953125</v>
      </c>
      <c r="W32" s="1">
        <v>67.2559814453125</v>
      </c>
      <c r="X32" s="1">
        <v>500.44781494140625</v>
      </c>
      <c r="Y32" s="1">
        <v>5.3725689649581909E-2</v>
      </c>
      <c r="Z32" s="1">
        <v>0.11922415345907211</v>
      </c>
      <c r="AA32" s="1">
        <v>101.03658294677734</v>
      </c>
      <c r="AB32" s="1">
        <v>-1.2294334173202515</v>
      </c>
      <c r="AC32" s="1">
        <v>0.10374702513217926</v>
      </c>
      <c r="AD32" s="1">
        <v>1.5600518323481083E-2</v>
      </c>
      <c r="AE32" s="1">
        <v>9.8278257064521313E-4</v>
      </c>
      <c r="AF32" s="1">
        <v>1.5427556820213795E-2</v>
      </c>
      <c r="AG32" s="1">
        <v>4.3270862079225481E-4</v>
      </c>
      <c r="AH32" s="1">
        <v>1</v>
      </c>
      <c r="AI32" s="1">
        <v>-0.21956524252891541</v>
      </c>
      <c r="AJ32" s="1">
        <v>2.737391471862793</v>
      </c>
      <c r="AK32" s="1">
        <v>1</v>
      </c>
      <c r="AL32" s="1">
        <v>0</v>
      </c>
      <c r="AM32" s="1">
        <v>0.15999999642372131</v>
      </c>
      <c r="AN32" s="1">
        <v>111115</v>
      </c>
      <c r="AO32">
        <f>X32*0.000001/(K32*0.0001)</f>
        <v>0.96425396806146579</v>
      </c>
      <c r="AP32">
        <f>(U32-T32)/(1000-U32)*AO32</f>
        <v>7.6318197125613654E-5</v>
      </c>
      <c r="AQ32">
        <f>(P32+273.15)</f>
        <v>288.43597354888914</v>
      </c>
      <c r="AR32">
        <f>(O32+273.15)</f>
        <v>288.48574199676511</v>
      </c>
      <c r="AS32">
        <f>(Y32*AK32+Z32*AL32)*AM32</f>
        <v>8.5961101517950667E-3</v>
      </c>
      <c r="AT32">
        <f>((AS32+0.00000010773*(AR32^4-AQ32^4))-AP32*44100)/(L32*0.92*2*29.3+0.00000043092*AQ32^3)</f>
        <v>-2.9458519266201334E-2</v>
      </c>
      <c r="AU32">
        <f>0.61365*EXP(17.502*J32/(240.97+J32))</f>
        <v>1.7431338675760821</v>
      </c>
      <c r="AV32">
        <f>AU32*1000/AA32</f>
        <v>17.252502180267776</v>
      </c>
      <c r="AW32">
        <f>(AV32-U32)</f>
        <v>5.6120288144840842</v>
      </c>
      <c r="AX32">
        <f>IF(D32,P32,(O32+P32)/2)</f>
        <v>15.310857772827148</v>
      </c>
      <c r="AY32">
        <f>0.61365*EXP(17.502*AX32/(240.97+AX32))</f>
        <v>1.7459216725330033</v>
      </c>
      <c r="AZ32">
        <f>IF(AW32&lt;&gt;0,(1000-(AV32+U32)/2)/AW32*AP32,0)</f>
        <v>1.3402580369839691E-2</v>
      </c>
      <c r="BA32">
        <f>U32*AA32/1000</f>
        <v>1.1761136527617564</v>
      </c>
      <c r="BB32">
        <f>(AY32-BA32)</f>
        <v>0.56980801977124695</v>
      </c>
      <c r="BC32">
        <f>1/(1.6/F32+1.37/N32)</f>
        <v>8.3816658696171144E-3</v>
      </c>
      <c r="BD32">
        <f>G32*AA32*0.001</f>
        <v>47.084936059944106</v>
      </c>
      <c r="BE32">
        <f>G32/S32</f>
        <v>1.1358122468401306</v>
      </c>
      <c r="BF32">
        <f>(1-AP32*AA32/AU32/F32)*100</f>
        <v>67.13282684621251</v>
      </c>
      <c r="BG32">
        <f>(S32-E32/(N32/1.35))</f>
        <v>410.50696178838155</v>
      </c>
      <c r="BH32">
        <f>E32*BF32/100/BG32</f>
        <v>-8.1848696608247031E-4</v>
      </c>
    </row>
    <row r="33" spans="1:60" x14ac:dyDescent="0.25">
      <c r="A33" s="1">
        <v>5</v>
      </c>
      <c r="B33" s="1" t="s">
        <v>95</v>
      </c>
      <c r="C33" s="1">
        <v>3677.9999995306134</v>
      </c>
      <c r="D33" s="1">
        <v>0</v>
      </c>
      <c r="E33">
        <f>(R33-S33*(1000-T33)/(1000-U33))*AO33</f>
        <v>-0.48431645869385992</v>
      </c>
      <c r="F33">
        <f>IF(AZ33&lt;&gt;0,1/(1/AZ33-1/N33),0)</f>
        <v>1.3170852265727829E-2</v>
      </c>
      <c r="G33">
        <f>((BC33-AP33/2)*S33-E33)/(BC33+AP33/2)</f>
        <v>465.36983689896743</v>
      </c>
      <c r="H33">
        <f>AP33*1000</f>
        <v>7.4491506891091311E-2</v>
      </c>
      <c r="I33">
        <f>(AU33-BA33)</f>
        <v>0.56550974332113757</v>
      </c>
      <c r="J33">
        <f>(P33+AT33*D33)</f>
        <v>15.272237777709961</v>
      </c>
      <c r="K33" s="1">
        <v>5.190000057220459</v>
      </c>
      <c r="L33">
        <f>(K33*AI33+AJ33)</f>
        <v>1.5978478505740981</v>
      </c>
      <c r="M33" s="1">
        <v>1</v>
      </c>
      <c r="N33">
        <f>L33*(M33+1)*(M33+1)/(M33*M33+1)</f>
        <v>3.1956957011481961</v>
      </c>
      <c r="O33" s="1">
        <v>15.334956169128418</v>
      </c>
      <c r="P33" s="1">
        <v>15.272237777709961</v>
      </c>
      <c r="Q33" s="1">
        <v>15.022336006164551</v>
      </c>
      <c r="R33" s="1">
        <v>409.832763671875</v>
      </c>
      <c r="S33" s="1">
        <v>410.3033447265625</v>
      </c>
      <c r="T33" s="1">
        <v>11.563888549804687</v>
      </c>
      <c r="U33" s="1">
        <v>11.640243530273438</v>
      </c>
      <c r="V33" s="1">
        <v>66.813758850097656</v>
      </c>
      <c r="W33" s="1">
        <v>67.257987976074219</v>
      </c>
      <c r="X33" s="1">
        <v>500.43975830078125</v>
      </c>
      <c r="Y33" s="1">
        <v>4.2784061282873154E-2</v>
      </c>
      <c r="Z33" s="1">
        <v>0.12552553415298462</v>
      </c>
      <c r="AA33" s="1">
        <v>101.03628540039062</v>
      </c>
      <c r="AB33" s="1">
        <v>-1.2294334173202515</v>
      </c>
      <c r="AC33" s="1">
        <v>0.10374702513217926</v>
      </c>
      <c r="AD33" s="1">
        <v>1.5600518323481083E-2</v>
      </c>
      <c r="AE33" s="1">
        <v>9.8278257064521313E-4</v>
      </c>
      <c r="AF33" s="1">
        <v>1.5427556820213795E-2</v>
      </c>
      <c r="AG33" s="1">
        <v>4.3270862079225481E-4</v>
      </c>
      <c r="AH33" s="1">
        <v>1</v>
      </c>
      <c r="AI33" s="1">
        <v>-0.21956524252891541</v>
      </c>
      <c r="AJ33" s="1">
        <v>2.737391471862793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0.96423844466929587</v>
      </c>
      <c r="AP33">
        <f>(U33-T33)/(1000-U33)*AO33</f>
        <v>7.4491506891091305E-5</v>
      </c>
      <c r="AQ33">
        <f>(P33+273.15)</f>
        <v>288.42223777770994</v>
      </c>
      <c r="AR33">
        <f>(O33+273.15)</f>
        <v>288.4849561691284</v>
      </c>
      <c r="AS33">
        <f>(Y33*AK33+Z33*AL33)*AM33</f>
        <v>6.8454496522519781E-3</v>
      </c>
      <c r="AT33">
        <f>((AS33+0.00000010773*(AR33^4-AQ33^4))-AP33*44100)/(L33*0.92*2*29.3+0.00000043092*AQ33^3)</f>
        <v>-2.7254399663887492E-2</v>
      </c>
      <c r="AU33">
        <f>0.61365*EXP(17.502*J33/(240.97+J33))</f>
        <v>1.7415967107758952</v>
      </c>
      <c r="AV33">
        <f>AU33*1000/AA33</f>
        <v>17.237339079462654</v>
      </c>
      <c r="AW33">
        <f>(AV33-U33)</f>
        <v>5.5970955491892163</v>
      </c>
      <c r="AX33">
        <f>IF(D33,P33,(O33+P33)/2)</f>
        <v>15.303596973419189</v>
      </c>
      <c r="AY33">
        <f>0.61365*EXP(17.502*AX33/(240.97+AX33))</f>
        <v>1.7451078333820389</v>
      </c>
      <c r="AZ33">
        <f>IF(AW33&lt;&gt;0,(1000-(AV33+U33)/2)/AW33*AP33,0)</f>
        <v>1.3116792258395623E-2</v>
      </c>
      <c r="BA33">
        <f>U33*AA33/1000</f>
        <v>1.1760869674547576</v>
      </c>
      <c r="BB33">
        <f>(AY33-BA33)</f>
        <v>0.56902086592728129</v>
      </c>
      <c r="BC33">
        <f>1/(1.6/F33+1.37/N33)</f>
        <v>8.2028350354685711E-3</v>
      </c>
      <c r="BD33">
        <f>G33*AA33*0.001</f>
        <v>47.019239657657309</v>
      </c>
      <c r="BE33">
        <f>G33/S33</f>
        <v>1.1342092207634884</v>
      </c>
      <c r="BF33">
        <f>(1-AP33*AA33/AU33/F33)*100</f>
        <v>67.188759019164962</v>
      </c>
      <c r="BG33">
        <f>(S33-E33/(N33/1.35))</f>
        <v>410.5079409335799</v>
      </c>
      <c r="BH33">
        <f>E33*BF33/100/BG33</f>
        <v>-7.9269165313082665E-4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 t="s">
        <v>9</v>
      </c>
      <c r="B36" s="1" t="s">
        <v>98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 t="s">
        <v>9</v>
      </c>
      <c r="B38" s="1" t="s">
        <v>100</v>
      </c>
    </row>
    <row r="39" spans="1:60" x14ac:dyDescent="0.25">
      <c r="A39" s="1" t="s">
        <v>9</v>
      </c>
      <c r="B39" s="1" t="s">
        <v>101</v>
      </c>
    </row>
    <row r="40" spans="1:60" x14ac:dyDescent="0.25">
      <c r="A40" s="1" t="s">
        <v>9</v>
      </c>
      <c r="B40" s="1" t="s">
        <v>102</v>
      </c>
    </row>
    <row r="41" spans="1:60" x14ac:dyDescent="0.25">
      <c r="A41" s="1" t="s">
        <v>9</v>
      </c>
      <c r="B41" s="1" t="s">
        <v>103</v>
      </c>
    </row>
    <row r="42" spans="1:60" x14ac:dyDescent="0.25">
      <c r="A42" s="1" t="s">
        <v>9</v>
      </c>
      <c r="B42" s="1" t="s">
        <v>104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>
        <v>6</v>
      </c>
      <c r="B45" s="1" t="s">
        <v>107</v>
      </c>
      <c r="C45" s="1">
        <v>4415.4999999888241</v>
      </c>
      <c r="D45" s="1">
        <v>0</v>
      </c>
      <c r="E45">
        <f t="shared" ref="E45:E50" si="0">(R45-S45*(1000-T45)/(1000-U45))*AO45</f>
        <v>-0.38941648231178599</v>
      </c>
      <c r="F45">
        <f t="shared" ref="F45:F50" si="1">IF(AZ45&lt;&gt;0,1/(1/AZ45-1/N45),0)</f>
        <v>2.663575920078582E-2</v>
      </c>
      <c r="G45">
        <f t="shared" ref="G45:G50" si="2">((BC45-AP45/2)*S45-E45)/(BC45+AP45/2)</f>
        <v>430.77120219726476</v>
      </c>
      <c r="H45">
        <f t="shared" ref="H45:H50" si="3">AP45*1000</f>
        <v>0.14675459033215871</v>
      </c>
      <c r="I45">
        <f t="shared" ref="I45:I50" si="4">(AU45-BA45)</f>
        <v>0.55790855595535893</v>
      </c>
      <c r="J45">
        <f t="shared" ref="J45:J50" si="5">(P45+AT45*D45)</f>
        <v>15.260567665100098</v>
      </c>
      <c r="K45" s="1">
        <v>8.8599996566772461</v>
      </c>
      <c r="L45">
        <f t="shared" ref="L45:L50" si="6">(K45*AI45+AJ45)</f>
        <v>0.79204349843834621</v>
      </c>
      <c r="M45" s="1">
        <v>1</v>
      </c>
      <c r="N45">
        <f t="shared" ref="N45:N50" si="7">L45*(M45+1)*(M45+1)/(M45*M45+1)</f>
        <v>1.5840869968766924</v>
      </c>
      <c r="O45" s="1">
        <v>15.313420295715332</v>
      </c>
      <c r="P45" s="1">
        <v>15.260567665100098</v>
      </c>
      <c r="Q45" s="1">
        <v>15.029496192932129</v>
      </c>
      <c r="R45" s="1">
        <v>410.22250366210937</v>
      </c>
      <c r="S45" s="1">
        <v>410.80517578125</v>
      </c>
      <c r="T45" s="1">
        <v>11.444609642028809</v>
      </c>
      <c r="U45" s="1">
        <v>11.701375961303711</v>
      </c>
      <c r="V45" s="1">
        <v>66.230705261230469</v>
      </c>
      <c r="W45" s="1">
        <v>67.71234130859375</v>
      </c>
      <c r="X45" s="1">
        <v>500.46710205078125</v>
      </c>
      <c r="Y45" s="1">
        <v>2.6100950315594673E-2</v>
      </c>
      <c r="Z45" s="1">
        <v>0.14365451037883759</v>
      </c>
      <c r="AA45" s="1">
        <v>101.04650115966797</v>
      </c>
      <c r="AB45" s="1">
        <v>-1.2155097723007202</v>
      </c>
      <c r="AC45" s="1">
        <v>0.11225942522287369</v>
      </c>
      <c r="AD45" s="1">
        <v>1.4382996596395969E-2</v>
      </c>
      <c r="AE45" s="1">
        <v>1.6217706725001335E-3</v>
      </c>
      <c r="AF45" s="1">
        <v>2.0107166841626167E-2</v>
      </c>
      <c r="AG45" s="1">
        <v>8.6630153236910701E-4</v>
      </c>
      <c r="AH45" s="1">
        <v>0.66666668653488159</v>
      </c>
      <c r="AI45" s="1">
        <v>-0.21956524252891541</v>
      </c>
      <c r="AJ45" s="1">
        <v>2.737391471862793</v>
      </c>
      <c r="AK45" s="1">
        <v>1</v>
      </c>
      <c r="AL45" s="1">
        <v>0</v>
      </c>
      <c r="AM45" s="1">
        <v>0.15999999642372131</v>
      </c>
      <c r="AN45" s="1">
        <v>111115</v>
      </c>
      <c r="AO45">
        <f t="shared" ref="AO45:AO50" si="8">X45*0.000001/(K45*0.0001)</f>
        <v>0.56486131088459968</v>
      </c>
      <c r="AP45">
        <f t="shared" ref="AP45:AP50" si="9">(U45-T45)/(1000-U45)*AO45</f>
        <v>1.467545903321587E-4</v>
      </c>
      <c r="AQ45">
        <f t="shared" ref="AQ45:AQ50" si="10">(P45+273.15)</f>
        <v>288.41056766510007</v>
      </c>
      <c r="AR45">
        <f t="shared" ref="AR45:AR50" si="11">(O45+273.15)</f>
        <v>288.46342029571531</v>
      </c>
      <c r="AS45">
        <f t="shared" ref="AS45:AS50" si="12">(Y45*AK45+Z45*AL45)*AM45</f>
        <v>4.1761519571508754E-3</v>
      </c>
      <c r="AT45">
        <f t="shared" ref="AT45:AT50" si="13">((AS45+0.00000010773*(AR45^4-AQ45^4))-AP45*44100)/(L45*0.92*2*29.3+0.00000043092*AQ45^3)</f>
        <v>-0.11163907104962209</v>
      </c>
      <c r="AU45">
        <f t="shared" ref="AU45:AU50" si="14">0.61365*EXP(17.502*J45/(240.97+J45))</f>
        <v>1.7402916555989452</v>
      </c>
      <c r="AV45">
        <f t="shared" ref="AV45:AV50" si="15">AU45*1000/AA45</f>
        <v>17.222680999602694</v>
      </c>
      <c r="AW45">
        <f t="shared" ref="AW45:AW50" si="16">(AV45-U45)</f>
        <v>5.5213050382989834</v>
      </c>
      <c r="AX45">
        <f t="shared" ref="AX45:AX50" si="17">IF(D45,P45,(O45+P45)/2)</f>
        <v>15.286993980407715</v>
      </c>
      <c r="AY45">
        <f t="shared" ref="AY45:AY50" si="18">0.61365*EXP(17.502*AX45/(240.97+AX45))</f>
        <v>1.7432481106206199</v>
      </c>
      <c r="AZ45">
        <f t="shared" ref="AZ45:AZ50" si="19">IF(AW45&lt;&gt;0,(1000-(AV45+U45)/2)/AW45*AP45,0)</f>
        <v>2.61952962685243E-2</v>
      </c>
      <c r="BA45">
        <f t="shared" ref="BA45:BA50" si="20">U45*AA45/1000</f>
        <v>1.1823830996435862</v>
      </c>
      <c r="BB45">
        <f t="shared" ref="BB45:BB50" si="21">(AY45-BA45)</f>
        <v>0.56086501097703367</v>
      </c>
      <c r="BC45">
        <f t="shared" ref="BC45:BC50" si="22">1/(1.6/F45+1.37/N45)</f>
        <v>1.6411071346536788E-2</v>
      </c>
      <c r="BD45">
        <f t="shared" ref="BD45:BD50" si="23">G45*AA45*0.001</f>
        <v>43.52792278237748</v>
      </c>
      <c r="BE45">
        <f t="shared" ref="BE45:BE50" si="24">G45/S45</f>
        <v>1.0486021783392683</v>
      </c>
      <c r="BF45">
        <f t="shared" ref="BF45:BF50" si="25">(1-AP45*AA45/AU45/F45)*100</f>
        <v>68.009144306061287</v>
      </c>
      <c r="BG45">
        <f t="shared" ref="BG45:BG50" si="26">(S45-E45/(N45/1.35))</f>
        <v>411.13704660157583</v>
      </c>
      <c r="BH45">
        <f t="shared" ref="BH45:BH50" si="27">E45*BF45/100/BG45</f>
        <v>-6.4416189101941914E-4</v>
      </c>
    </row>
    <row r="46" spans="1:60" x14ac:dyDescent="0.25">
      <c r="A46" s="1">
        <v>7</v>
      </c>
      <c r="B46" s="1" t="s">
        <v>108</v>
      </c>
      <c r="C46" s="1">
        <v>4420.4999998770654</v>
      </c>
      <c r="D46" s="1">
        <v>0</v>
      </c>
      <c r="E46">
        <f t="shared" si="0"/>
        <v>-0.35640042719066578</v>
      </c>
      <c r="F46">
        <f t="shared" si="1"/>
        <v>2.6889260437089238E-2</v>
      </c>
      <c r="G46">
        <f t="shared" si="2"/>
        <v>428.58536508466574</v>
      </c>
      <c r="H46">
        <f t="shared" si="3"/>
        <v>0.14812556792594614</v>
      </c>
      <c r="I46">
        <f t="shared" si="4"/>
        <v>0.55789781857341425</v>
      </c>
      <c r="J46">
        <f t="shared" si="5"/>
        <v>15.260375022888184</v>
      </c>
      <c r="K46" s="1">
        <v>8.8599996566772461</v>
      </c>
      <c r="L46">
        <f t="shared" si="6"/>
        <v>0.79204349843834621</v>
      </c>
      <c r="M46" s="1">
        <v>1</v>
      </c>
      <c r="N46">
        <f t="shared" si="7"/>
        <v>1.5840869968766924</v>
      </c>
      <c r="O46" s="1">
        <v>15.315183639526367</v>
      </c>
      <c r="P46" s="1">
        <v>15.260375022888184</v>
      </c>
      <c r="Q46" s="1">
        <v>15.028773307800293</v>
      </c>
      <c r="R46" s="1">
        <v>410.2999267578125</v>
      </c>
      <c r="S46" s="1">
        <v>410.82315063476562</v>
      </c>
      <c r="T46" s="1">
        <v>11.442137718200684</v>
      </c>
      <c r="U46" s="1">
        <v>11.70130443572998</v>
      </c>
      <c r="V46" s="1">
        <v>66.2056884765625</v>
      </c>
      <c r="W46" s="1">
        <v>67.704338073730469</v>
      </c>
      <c r="X46" s="1">
        <v>500.4638671875</v>
      </c>
      <c r="Y46" s="1">
        <v>-1.4558583498001099E-2</v>
      </c>
      <c r="Z46" s="1">
        <v>0.11399122327566147</v>
      </c>
      <c r="AA46" s="1">
        <v>101.04619598388672</v>
      </c>
      <c r="AB46" s="1">
        <v>-1.2155097723007202</v>
      </c>
      <c r="AC46" s="1">
        <v>0.11225942522287369</v>
      </c>
      <c r="AD46" s="1">
        <v>1.4382996596395969E-2</v>
      </c>
      <c r="AE46" s="1">
        <v>1.6217706725001335E-3</v>
      </c>
      <c r="AF46" s="1">
        <v>2.0107166841626167E-2</v>
      </c>
      <c r="AG46" s="1">
        <v>8.6630153236910701E-4</v>
      </c>
      <c r="AH46" s="1">
        <v>1</v>
      </c>
      <c r="AI46" s="1">
        <v>-0.21956524252891541</v>
      </c>
      <c r="AJ46" s="1">
        <v>2.737391471862793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 t="shared" si="8"/>
        <v>0.56485765979723335</v>
      </c>
      <c r="AP46">
        <f t="shared" si="9"/>
        <v>1.4812556792594613E-4</v>
      </c>
      <c r="AQ46">
        <f t="shared" si="10"/>
        <v>288.41037502288816</v>
      </c>
      <c r="AR46">
        <f t="shared" si="11"/>
        <v>288.46518363952634</v>
      </c>
      <c r="AS46">
        <f t="shared" si="12"/>
        <v>-2.3293733076146239E-3</v>
      </c>
      <c r="AT46">
        <f t="shared" si="13"/>
        <v>-0.11252026290902167</v>
      </c>
      <c r="AU46">
        <f t="shared" si="14"/>
        <v>1.7402701198533088</v>
      </c>
      <c r="AV46">
        <f t="shared" si="15"/>
        <v>17.222519887149637</v>
      </c>
      <c r="AW46">
        <f t="shared" si="16"/>
        <v>5.521215451419657</v>
      </c>
      <c r="AX46">
        <f t="shared" si="17"/>
        <v>15.287779331207275</v>
      </c>
      <c r="AY46">
        <f t="shared" si="18"/>
        <v>1.7433360395362838</v>
      </c>
      <c r="AZ46">
        <f t="shared" si="19"/>
        <v>2.6440444184477774E-2</v>
      </c>
      <c r="BA46">
        <f t="shared" si="20"/>
        <v>1.1823723012798946</v>
      </c>
      <c r="BB46">
        <f t="shared" si="21"/>
        <v>0.56096373825638923</v>
      </c>
      <c r="BC46">
        <f t="shared" si="22"/>
        <v>1.6565023266899626E-2</v>
      </c>
      <c r="BD46">
        <f t="shared" si="23"/>
        <v>43.306920796170772</v>
      </c>
      <c r="BE46">
        <f t="shared" si="24"/>
        <v>1.0432356706832504</v>
      </c>
      <c r="BF46">
        <f t="shared" si="25"/>
        <v>68.01440189952595</v>
      </c>
      <c r="BG46">
        <f t="shared" si="26"/>
        <v>411.12688431710507</v>
      </c>
      <c r="BH46">
        <f t="shared" si="27"/>
        <v>-5.8960780276806027E-4</v>
      </c>
    </row>
    <row r="47" spans="1:60" x14ac:dyDescent="0.25">
      <c r="A47" s="1">
        <v>8</v>
      </c>
      <c r="B47" s="1" t="s">
        <v>109</v>
      </c>
      <c r="C47" s="1">
        <v>4425.4999997653067</v>
      </c>
      <c r="D47" s="1">
        <v>0</v>
      </c>
      <c r="E47">
        <f t="shared" si="0"/>
        <v>-0.33380219084791368</v>
      </c>
      <c r="F47">
        <f t="shared" si="1"/>
        <v>2.6926888971069443E-2</v>
      </c>
      <c r="G47">
        <f t="shared" si="2"/>
        <v>427.21326666867003</v>
      </c>
      <c r="H47">
        <f t="shared" si="3"/>
        <v>0.14835855069236856</v>
      </c>
      <c r="I47">
        <f t="shared" si="4"/>
        <v>0.55800690573349598</v>
      </c>
      <c r="J47">
        <f t="shared" si="5"/>
        <v>15.26133918762207</v>
      </c>
      <c r="K47" s="1">
        <v>8.8599996566772461</v>
      </c>
      <c r="L47">
        <f t="shared" si="6"/>
        <v>0.79204349843834621</v>
      </c>
      <c r="M47" s="1">
        <v>1</v>
      </c>
      <c r="N47">
        <f t="shared" si="7"/>
        <v>1.5840869968766924</v>
      </c>
      <c r="O47" s="1">
        <v>15.316454887390137</v>
      </c>
      <c r="P47" s="1">
        <v>15.26133918762207</v>
      </c>
      <c r="Q47" s="1">
        <v>15.028186798095703</v>
      </c>
      <c r="R47" s="1">
        <v>410.35464477539062</v>
      </c>
      <c r="S47" s="1">
        <v>410.83767700195312</v>
      </c>
      <c r="T47" s="1">
        <v>11.441729545593262</v>
      </c>
      <c r="U47" s="1">
        <v>11.701297760009766</v>
      </c>
      <c r="V47" s="1">
        <v>66.198188781738281</v>
      </c>
      <c r="W47" s="1">
        <v>67.699073791503906</v>
      </c>
      <c r="X47" s="1">
        <v>500.4757080078125</v>
      </c>
      <c r="Y47" s="1">
        <v>-3.427964448928833E-2</v>
      </c>
      <c r="Z47" s="1">
        <v>9.0410530567169189E-2</v>
      </c>
      <c r="AA47" s="1">
        <v>101.046142578125</v>
      </c>
      <c r="AB47" s="1">
        <v>-1.2155097723007202</v>
      </c>
      <c r="AC47" s="1">
        <v>0.11225942522287369</v>
      </c>
      <c r="AD47" s="1">
        <v>1.4382996596395969E-2</v>
      </c>
      <c r="AE47" s="1">
        <v>1.6217706725001335E-3</v>
      </c>
      <c r="AF47" s="1">
        <v>2.0107166841626167E-2</v>
      </c>
      <c r="AG47" s="1">
        <v>8.6630153236910701E-4</v>
      </c>
      <c r="AH47" s="1">
        <v>1</v>
      </c>
      <c r="AI47" s="1">
        <v>-0.21956524252891541</v>
      </c>
      <c r="AJ47" s="1">
        <v>2.737391471862793</v>
      </c>
      <c r="AK47" s="1">
        <v>1</v>
      </c>
      <c r="AL47" s="1">
        <v>0</v>
      </c>
      <c r="AM47" s="1">
        <v>0.15999999642372131</v>
      </c>
      <c r="AN47" s="1">
        <v>111115</v>
      </c>
      <c r="AO47">
        <f t="shared" si="8"/>
        <v>0.56487102415476298</v>
      </c>
      <c r="AP47">
        <f t="shared" si="9"/>
        <v>1.4835855069236857E-4</v>
      </c>
      <c r="AQ47">
        <f t="shared" si="10"/>
        <v>288.41133918762205</v>
      </c>
      <c r="AR47">
        <f t="shared" si="11"/>
        <v>288.46645488739011</v>
      </c>
      <c r="AS47">
        <f t="shared" si="12"/>
        <v>-5.4847429956925708E-3</v>
      </c>
      <c r="AT47">
        <f t="shared" si="13"/>
        <v>-0.11271325714756708</v>
      </c>
      <c r="AU47">
        <f t="shared" si="14"/>
        <v>1.7403779075405374</v>
      </c>
      <c r="AV47">
        <f t="shared" si="15"/>
        <v>17.223595707227954</v>
      </c>
      <c r="AW47">
        <f t="shared" si="16"/>
        <v>5.5222979472181883</v>
      </c>
      <c r="AX47">
        <f t="shared" si="17"/>
        <v>15.288897037506104</v>
      </c>
      <c r="AY47">
        <f t="shared" si="18"/>
        <v>1.7434611861320872</v>
      </c>
      <c r="AZ47">
        <f t="shared" si="19"/>
        <v>2.6476826214919612E-2</v>
      </c>
      <c r="BA47">
        <f t="shared" si="20"/>
        <v>1.1823710018070415</v>
      </c>
      <c r="BB47">
        <f t="shared" si="21"/>
        <v>0.56109018432504576</v>
      </c>
      <c r="BC47">
        <f t="shared" si="22"/>
        <v>1.6587871623049848E-2</v>
      </c>
      <c r="BD47">
        <f t="shared" si="23"/>
        <v>43.168252655068969</v>
      </c>
      <c r="BE47">
        <f t="shared" si="24"/>
        <v>1.0398590260421492</v>
      </c>
      <c r="BF47">
        <f t="shared" si="25"/>
        <v>68.010858880143871</v>
      </c>
      <c r="BG47">
        <f t="shared" si="26"/>
        <v>411.12215188151038</v>
      </c>
      <c r="BH47">
        <f t="shared" si="27"/>
        <v>-5.5220020599092666E-4</v>
      </c>
    </row>
    <row r="48" spans="1:60" x14ac:dyDescent="0.25">
      <c r="A48" s="1">
        <v>9</v>
      </c>
      <c r="B48" s="1" t="s">
        <v>110</v>
      </c>
      <c r="C48" s="1">
        <v>4430.9999996423721</v>
      </c>
      <c r="D48" s="1">
        <v>0</v>
      </c>
      <c r="E48">
        <f t="shared" si="0"/>
        <v>-0.4151050627022228</v>
      </c>
      <c r="F48">
        <f t="shared" si="1"/>
        <v>2.7017461376227771E-2</v>
      </c>
      <c r="G48">
        <f t="shared" si="2"/>
        <v>432.01736671078208</v>
      </c>
      <c r="H48">
        <f t="shared" si="3"/>
        <v>0.14868720801403323</v>
      </c>
      <c r="I48">
        <f t="shared" si="4"/>
        <v>0.55740045698240803</v>
      </c>
      <c r="J48">
        <f t="shared" si="5"/>
        <v>15.255553245544434</v>
      </c>
      <c r="K48" s="1">
        <v>8.8599996566772461</v>
      </c>
      <c r="L48">
        <f t="shared" si="6"/>
        <v>0.79204349843834621</v>
      </c>
      <c r="M48" s="1">
        <v>1</v>
      </c>
      <c r="N48">
        <f t="shared" si="7"/>
        <v>1.5840869968766924</v>
      </c>
      <c r="O48" s="1">
        <v>15.317439079284668</v>
      </c>
      <c r="P48" s="1">
        <v>15.255553245544434</v>
      </c>
      <c r="Q48" s="1">
        <v>15.027039527893066</v>
      </c>
      <c r="R48" s="1">
        <v>410.21371459960937</v>
      </c>
      <c r="S48" s="1">
        <v>410.84048461914062</v>
      </c>
      <c r="T48" s="1">
        <v>11.44075870513916</v>
      </c>
      <c r="U48" s="1">
        <v>11.700921058654785</v>
      </c>
      <c r="V48" s="1">
        <v>66.187454223632813</v>
      </c>
      <c r="W48" s="1">
        <v>67.692153930664063</v>
      </c>
      <c r="X48" s="1">
        <v>500.43911743164062</v>
      </c>
      <c r="Y48" s="1">
        <v>-5.1344461739063263E-2</v>
      </c>
      <c r="Z48" s="1">
        <v>7.5118392705917358E-2</v>
      </c>
      <c r="AA48" s="1">
        <v>101.04595184326172</v>
      </c>
      <c r="AB48" s="1">
        <v>-1.2155097723007202</v>
      </c>
      <c r="AC48" s="1">
        <v>0.11225942522287369</v>
      </c>
      <c r="AD48" s="1">
        <v>1.4382996596395969E-2</v>
      </c>
      <c r="AE48" s="1">
        <v>1.6217706725001335E-3</v>
      </c>
      <c r="AF48" s="1">
        <v>2.0107166841626167E-2</v>
      </c>
      <c r="AG48" s="1">
        <v>8.6630153236910701E-4</v>
      </c>
      <c r="AH48" s="1">
        <v>1</v>
      </c>
      <c r="AI48" s="1">
        <v>-0.21956524252891541</v>
      </c>
      <c r="AJ48" s="1">
        <v>2.737391471862793</v>
      </c>
      <c r="AK48" s="1">
        <v>1</v>
      </c>
      <c r="AL48" s="1">
        <v>0</v>
      </c>
      <c r="AM48" s="1">
        <v>0.15999999642372131</v>
      </c>
      <c r="AN48" s="1">
        <v>111115</v>
      </c>
      <c r="AO48">
        <f t="shared" si="8"/>
        <v>0.56482972553445854</v>
      </c>
      <c r="AP48">
        <f t="shared" si="9"/>
        <v>1.4868720801403324E-4</v>
      </c>
      <c r="AQ48">
        <f t="shared" si="10"/>
        <v>288.40555324554441</v>
      </c>
      <c r="AR48">
        <f t="shared" si="11"/>
        <v>288.46743907928465</v>
      </c>
      <c r="AS48">
        <f t="shared" si="12"/>
        <v>-8.2151136946280179E-3</v>
      </c>
      <c r="AT48">
        <f t="shared" si="13"/>
        <v>-0.11171964835870692</v>
      </c>
      <c r="AU48">
        <f t="shared" si="14"/>
        <v>1.7397311627970464</v>
      </c>
      <c r="AV48">
        <f t="shared" si="15"/>
        <v>17.217227717302769</v>
      </c>
      <c r="AW48">
        <f t="shared" si="16"/>
        <v>5.5163066586479843</v>
      </c>
      <c r="AX48">
        <f t="shared" si="17"/>
        <v>15.286496162414551</v>
      </c>
      <c r="AY48">
        <f t="shared" si="18"/>
        <v>1.7431923762762844</v>
      </c>
      <c r="AZ48">
        <f t="shared" si="19"/>
        <v>2.6564391300307612E-2</v>
      </c>
      <c r="BA48">
        <f t="shared" si="20"/>
        <v>1.1823307058146384</v>
      </c>
      <c r="BB48">
        <f t="shared" si="21"/>
        <v>0.56086167046164603</v>
      </c>
      <c r="BC48">
        <f t="shared" si="22"/>
        <v>1.6642864178190636E-2</v>
      </c>
      <c r="BD48">
        <f t="shared" si="23"/>
        <v>43.653606032110424</v>
      </c>
      <c r="BE48">
        <f t="shared" si="24"/>
        <v>1.0515452660690754</v>
      </c>
      <c r="BF48">
        <f t="shared" si="25"/>
        <v>68.035652480450608</v>
      </c>
      <c r="BG48">
        <f t="shared" si="26"/>
        <v>411.19424791355118</v>
      </c>
      <c r="BH48">
        <f t="shared" si="27"/>
        <v>-6.868273068552659E-4</v>
      </c>
    </row>
    <row r="49" spans="1:60" x14ac:dyDescent="0.25">
      <c r="A49" s="1">
        <v>10</v>
      </c>
      <c r="B49" s="1" t="s">
        <v>111</v>
      </c>
      <c r="C49" s="1">
        <v>4435.9999995306134</v>
      </c>
      <c r="D49" s="1">
        <v>0</v>
      </c>
      <c r="E49">
        <f t="shared" si="0"/>
        <v>-0.44495542562255952</v>
      </c>
      <c r="F49">
        <f t="shared" si="1"/>
        <v>2.6931708996334375E-2</v>
      </c>
      <c r="G49">
        <f t="shared" si="2"/>
        <v>433.87477184046168</v>
      </c>
      <c r="H49">
        <f t="shared" si="3"/>
        <v>0.14802137973361856</v>
      </c>
      <c r="I49">
        <f t="shared" si="4"/>
        <v>0.55664373506560327</v>
      </c>
      <c r="J49">
        <f t="shared" si="5"/>
        <v>15.246792793273926</v>
      </c>
      <c r="K49" s="1">
        <v>8.8599996566772461</v>
      </c>
      <c r="L49">
        <f t="shared" si="6"/>
        <v>0.79204349843834621</v>
      </c>
      <c r="M49" s="1">
        <v>1</v>
      </c>
      <c r="N49">
        <f t="shared" si="7"/>
        <v>1.5840869968766924</v>
      </c>
      <c r="O49" s="1">
        <v>15.317222595214844</v>
      </c>
      <c r="P49" s="1">
        <v>15.246792793273926</v>
      </c>
      <c r="Q49" s="1">
        <v>15.02393913269043</v>
      </c>
      <c r="R49" s="1">
        <v>410.14340209960937</v>
      </c>
      <c r="S49" s="1">
        <v>410.82351684570312</v>
      </c>
      <c r="T49" s="1">
        <v>11.43974781036377</v>
      </c>
      <c r="U49" s="1">
        <v>11.698748588562012</v>
      </c>
      <c r="V49" s="1">
        <v>66.181877136230469</v>
      </c>
      <c r="W49" s="1">
        <v>67.681549072265625</v>
      </c>
      <c r="X49" s="1">
        <v>500.43356323242187</v>
      </c>
      <c r="Y49" s="1">
        <v>-5.8660566806793213E-2</v>
      </c>
      <c r="Z49" s="1">
        <v>0.11529934406280518</v>
      </c>
      <c r="AA49" s="1">
        <v>101.04573059082031</v>
      </c>
      <c r="AB49" s="1">
        <v>-1.2155097723007202</v>
      </c>
      <c r="AC49" s="1">
        <v>0.11225942522287369</v>
      </c>
      <c r="AD49" s="1">
        <v>1.4382996596395969E-2</v>
      </c>
      <c r="AE49" s="1">
        <v>1.6217706725001335E-3</v>
      </c>
      <c r="AF49" s="1">
        <v>2.0107166841626167E-2</v>
      </c>
      <c r="AG49" s="1">
        <v>8.6630153236910701E-4</v>
      </c>
      <c r="AH49" s="1">
        <v>1</v>
      </c>
      <c r="AI49" s="1">
        <v>-0.21956524252891541</v>
      </c>
      <c r="AJ49" s="1">
        <v>2.737391471862793</v>
      </c>
      <c r="AK49" s="1">
        <v>1</v>
      </c>
      <c r="AL49" s="1">
        <v>0</v>
      </c>
      <c r="AM49" s="1">
        <v>0.15999999642372131</v>
      </c>
      <c r="AN49" s="1">
        <v>111115</v>
      </c>
      <c r="AO49">
        <f t="shared" si="8"/>
        <v>0.56482345668633893</v>
      </c>
      <c r="AP49">
        <f t="shared" si="9"/>
        <v>1.4802137973361857E-4</v>
      </c>
      <c r="AQ49">
        <f t="shared" si="10"/>
        <v>288.3967927932739</v>
      </c>
      <c r="AR49">
        <f t="shared" si="11"/>
        <v>288.46722259521482</v>
      </c>
      <c r="AS49">
        <f t="shared" si="12"/>
        <v>-9.3856904793003793E-3</v>
      </c>
      <c r="AT49">
        <f t="shared" si="13"/>
        <v>-0.10952489273031794</v>
      </c>
      <c r="AU49">
        <f t="shared" si="14"/>
        <v>1.7387523331951797</v>
      </c>
      <c r="AV49">
        <f t="shared" si="15"/>
        <v>17.207578420469552</v>
      </c>
      <c r="AW49">
        <f t="shared" si="16"/>
        <v>5.5088298319075406</v>
      </c>
      <c r="AX49">
        <f t="shared" si="17"/>
        <v>15.282007694244385</v>
      </c>
      <c r="AY49">
        <f t="shared" si="18"/>
        <v>1.7426899303055376</v>
      </c>
      <c r="AZ49">
        <f t="shared" si="19"/>
        <v>2.6481486446578086E-2</v>
      </c>
      <c r="BA49">
        <f t="shared" si="20"/>
        <v>1.1821085981295765</v>
      </c>
      <c r="BB49">
        <f t="shared" si="21"/>
        <v>0.56058133217596118</v>
      </c>
      <c r="BC49">
        <f t="shared" si="22"/>
        <v>1.6590798315950436E-2</v>
      </c>
      <c r="BD49">
        <f t="shared" si="23"/>
        <v>43.84119330554492</v>
      </c>
      <c r="BE49">
        <f t="shared" si="24"/>
        <v>1.0561098721216005</v>
      </c>
      <c r="BF49">
        <f t="shared" si="25"/>
        <v>68.059568613169304</v>
      </c>
      <c r="BG49">
        <f t="shared" si="26"/>
        <v>411.2027193931483</v>
      </c>
      <c r="BH49">
        <f t="shared" si="27"/>
        <v>-7.3646094472947063E-4</v>
      </c>
    </row>
    <row r="50" spans="1:60" x14ac:dyDescent="0.25">
      <c r="A50" s="1">
        <v>11</v>
      </c>
      <c r="B50" s="1" t="s">
        <v>112</v>
      </c>
      <c r="C50" s="1">
        <v>4440.9999994188547</v>
      </c>
      <c r="D50" s="1">
        <v>0</v>
      </c>
      <c r="E50">
        <f t="shared" si="0"/>
        <v>-0.44656775634814128</v>
      </c>
      <c r="F50">
        <f t="shared" si="1"/>
        <v>2.6764104373097463E-2</v>
      </c>
      <c r="G50">
        <f t="shared" si="2"/>
        <v>434.12787593969449</v>
      </c>
      <c r="H50">
        <f t="shared" si="3"/>
        <v>0.14680881455098535</v>
      </c>
      <c r="I50">
        <f t="shared" si="4"/>
        <v>0.55548673602043763</v>
      </c>
      <c r="J50">
        <f t="shared" si="5"/>
        <v>15.233942031860352</v>
      </c>
      <c r="K50" s="1">
        <v>8.8599996566772461</v>
      </c>
      <c r="L50">
        <f t="shared" si="6"/>
        <v>0.79204349843834621</v>
      </c>
      <c r="M50" s="1">
        <v>1</v>
      </c>
      <c r="N50">
        <f t="shared" si="7"/>
        <v>1.5840869968766924</v>
      </c>
      <c r="O50" s="1">
        <v>15.315271377563477</v>
      </c>
      <c r="P50" s="1">
        <v>15.233942031860352</v>
      </c>
      <c r="Q50" s="1">
        <v>15.020392417907715</v>
      </c>
      <c r="R50" s="1">
        <v>410.1226806640625</v>
      </c>
      <c r="S50" s="1">
        <v>410.80654907226562</v>
      </c>
      <c r="T50" s="1">
        <v>11.439141273498535</v>
      </c>
      <c r="U50" s="1">
        <v>11.696025848388672</v>
      </c>
      <c r="V50" s="1">
        <v>66.184501647949219</v>
      </c>
      <c r="W50" s="1">
        <v>67.674140930175781</v>
      </c>
      <c r="X50" s="1">
        <v>500.42425537109375</v>
      </c>
      <c r="Y50" s="1">
        <v>-4.8461582511663437E-2</v>
      </c>
      <c r="Z50" s="1">
        <v>0.11156389862298965</v>
      </c>
      <c r="AA50" s="1">
        <v>101.04548645019531</v>
      </c>
      <c r="AB50" s="1">
        <v>-1.2155097723007202</v>
      </c>
      <c r="AC50" s="1">
        <v>0.11225942522287369</v>
      </c>
      <c r="AD50" s="1">
        <v>1.4382996596395969E-2</v>
      </c>
      <c r="AE50" s="1">
        <v>1.6217706725001335E-3</v>
      </c>
      <c r="AF50" s="1">
        <v>2.0107166841626167E-2</v>
      </c>
      <c r="AG50" s="1">
        <v>8.6630153236910701E-4</v>
      </c>
      <c r="AH50" s="1">
        <v>1</v>
      </c>
      <c r="AI50" s="1">
        <v>-0.21956524252891541</v>
      </c>
      <c r="AJ50" s="1">
        <v>2.737391471862793</v>
      </c>
      <c r="AK50" s="1">
        <v>1</v>
      </c>
      <c r="AL50" s="1">
        <v>0</v>
      </c>
      <c r="AM50" s="1">
        <v>0.15999999642372131</v>
      </c>
      <c r="AN50" s="1">
        <v>111115</v>
      </c>
      <c r="AO50">
        <f t="shared" si="8"/>
        <v>0.56481295119910546</v>
      </c>
      <c r="AP50">
        <f t="shared" si="9"/>
        <v>1.4680881455098534E-4</v>
      </c>
      <c r="AQ50">
        <f t="shared" si="10"/>
        <v>288.38394203186033</v>
      </c>
      <c r="AR50">
        <f t="shared" si="11"/>
        <v>288.46527137756345</v>
      </c>
      <c r="AS50">
        <f t="shared" si="12"/>
        <v>-7.7538530285540253E-3</v>
      </c>
      <c r="AT50">
        <f t="shared" si="13"/>
        <v>-0.10636488779189442</v>
      </c>
      <c r="AU50">
        <f t="shared" si="14"/>
        <v>1.7373173574049292</v>
      </c>
      <c r="AV50">
        <f t="shared" si="15"/>
        <v>17.193418711099401</v>
      </c>
      <c r="AW50">
        <f t="shared" si="16"/>
        <v>5.4973928627107291</v>
      </c>
      <c r="AX50">
        <f t="shared" si="17"/>
        <v>15.274606704711914</v>
      </c>
      <c r="AY50">
        <f t="shared" si="18"/>
        <v>1.7418617300869861</v>
      </c>
      <c r="AZ50">
        <f t="shared" si="19"/>
        <v>2.6319421880508117E-2</v>
      </c>
      <c r="BA50">
        <f t="shared" si="20"/>
        <v>1.1818306213844916</v>
      </c>
      <c r="BB50">
        <f t="shared" si="21"/>
        <v>0.56003110870249451</v>
      </c>
      <c r="BC50">
        <f t="shared" si="22"/>
        <v>1.648902088116367E-2</v>
      </c>
      <c r="BD50">
        <f t="shared" si="23"/>
        <v>43.866662405916472</v>
      </c>
      <c r="BE50">
        <f t="shared" si="24"/>
        <v>1.0567696082744931</v>
      </c>
      <c r="BF50">
        <f t="shared" si="25"/>
        <v>68.096584698591982</v>
      </c>
      <c r="BG50">
        <f t="shared" si="26"/>
        <v>411.18712568974854</v>
      </c>
      <c r="BH50">
        <f t="shared" si="27"/>
        <v>-7.3955961030663041E-4</v>
      </c>
    </row>
    <row r="51" spans="1:60" x14ac:dyDescent="0.25">
      <c r="A51" s="1" t="s">
        <v>9</v>
      </c>
      <c r="B51" s="1" t="s">
        <v>113</v>
      </c>
    </row>
    <row r="52" spans="1:60" x14ac:dyDescent="0.25">
      <c r="A52" s="1" t="s">
        <v>9</v>
      </c>
      <c r="B52" s="1" t="s">
        <v>114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>
        <v>12</v>
      </c>
      <c r="B62" s="1" t="s">
        <v>124</v>
      </c>
      <c r="C62" s="1">
        <v>4892.4999999888241</v>
      </c>
      <c r="D62" s="1">
        <v>0</v>
      </c>
      <c r="E62">
        <f t="shared" ref="E62:E67" si="28">(R62-S62*(1000-T62)/(1000-U62))*AO62</f>
        <v>-0.6274779755096056</v>
      </c>
      <c r="F62">
        <f t="shared" ref="F62:F67" si="29">IF(AZ62&lt;&gt;0,1/(1/AZ62-1/N62),0)</f>
        <v>3.0350411815381881E-2</v>
      </c>
      <c r="G62">
        <f t="shared" ref="G62:G67" si="30">((BC62-AP62/2)*S62-E62)/(BC62+AP62/2)</f>
        <v>440.69034256841718</v>
      </c>
      <c r="H62">
        <f t="shared" ref="H62:H67" si="31">AP62*1000</f>
        <v>0.16752131822528424</v>
      </c>
      <c r="I62">
        <f t="shared" ref="I62:I67" si="32">(AU62-BA62)</f>
        <v>0.55830905334363012</v>
      </c>
      <c r="J62">
        <f t="shared" ref="J62:J67" si="33">(P62+AT62*D62)</f>
        <v>15.162367820739746</v>
      </c>
      <c r="K62" s="1">
        <v>8.0500001907348633</v>
      </c>
      <c r="L62">
        <f t="shared" ref="L62:L67" si="34">(K62*AI62+AJ62)</f>
        <v>0.96989122762627744</v>
      </c>
      <c r="M62" s="1">
        <v>1</v>
      </c>
      <c r="N62">
        <f t="shared" ref="N62:N67" si="35">L62*(M62+1)*(M62+1)/(M62*M62+1)</f>
        <v>1.9397824552525549</v>
      </c>
      <c r="O62" s="1">
        <v>15.287882804870605</v>
      </c>
      <c r="P62" s="1">
        <v>15.162367820739746</v>
      </c>
      <c r="Q62" s="1">
        <v>15.030351638793945</v>
      </c>
      <c r="R62" s="1">
        <v>410.08047485351562</v>
      </c>
      <c r="S62" s="1">
        <v>410.9791259765625</v>
      </c>
      <c r="T62" s="1">
        <v>11.323143005371094</v>
      </c>
      <c r="U62" s="1">
        <v>11.589506149291992</v>
      </c>
      <c r="V62" s="1">
        <v>65.683250427246094</v>
      </c>
      <c r="W62" s="1">
        <v>67.176475524902344</v>
      </c>
      <c r="X62" s="1">
        <v>500.4136962890625</v>
      </c>
      <c r="Y62" s="1">
        <v>9.0286480262875557E-3</v>
      </c>
      <c r="Z62" s="1">
        <v>0.10164947807788849</v>
      </c>
      <c r="AA62" s="1">
        <v>101.04270172119141</v>
      </c>
      <c r="AB62" s="1">
        <v>-1.3558098077774048</v>
      </c>
      <c r="AC62" s="1">
        <v>0.11541551351547241</v>
      </c>
      <c r="AD62" s="1">
        <v>1.0747330263257027E-2</v>
      </c>
      <c r="AE62" s="1">
        <v>1.9641132093966007E-3</v>
      </c>
      <c r="AF62" s="1">
        <v>1.5142171643674374E-2</v>
      </c>
      <c r="AG62" s="1">
        <v>1.3394562993198633E-3</v>
      </c>
      <c r="AH62" s="1">
        <v>1</v>
      </c>
      <c r="AI62" s="1">
        <v>-0.21956524252891541</v>
      </c>
      <c r="AJ62" s="1">
        <v>2.737391471862793</v>
      </c>
      <c r="AK62" s="1">
        <v>1</v>
      </c>
      <c r="AL62" s="1">
        <v>0</v>
      </c>
      <c r="AM62" s="1">
        <v>0.15999999642372131</v>
      </c>
      <c r="AN62" s="1">
        <v>111115</v>
      </c>
      <c r="AO62">
        <f t="shared" ref="AO62:AO67" si="36">X62*0.000001/(K62*0.0001)</f>
        <v>0.62163190612717367</v>
      </c>
      <c r="AP62">
        <f t="shared" ref="AP62:AP67" si="37">(U62-T62)/(1000-U62)*AO62</f>
        <v>1.6752131822528424E-4</v>
      </c>
      <c r="AQ62">
        <f t="shared" ref="AQ62:AQ67" si="38">(P62+273.15)</f>
        <v>288.31236782073972</v>
      </c>
      <c r="AR62">
        <f t="shared" ref="AR62:AR67" si="39">(O62+273.15)</f>
        <v>288.43788280487058</v>
      </c>
      <c r="AS62">
        <f t="shared" ref="AS62:AS67" si="40">(Y62*AK62+Z62*AL62)*AM62</f>
        <v>1.4445836519170474E-3</v>
      </c>
      <c r="AT62">
        <f t="shared" ref="AT62:AT67" si="41">((AS62+0.00000010773*(AR62^4-AQ62^4))-AP62*44100)/(L62*0.92*2*29.3+0.00000043092*AQ62^3)</f>
        <v>-9.7246107801084933E-2</v>
      </c>
      <c r="AU62">
        <f t="shared" ref="AU62:AU67" si="42">0.61365*EXP(17.502*J62/(240.97+J62))</f>
        <v>1.7293440662824544</v>
      </c>
      <c r="AV62">
        <f t="shared" ref="AV62:AV67" si="43">AU62*1000/AA62</f>
        <v>17.114982446275622</v>
      </c>
      <c r="AW62">
        <f t="shared" ref="AW62:AW67" si="44">(AV62-U62)</f>
        <v>5.52547629698363</v>
      </c>
      <c r="AX62">
        <f t="shared" ref="AX62:AX67" si="45">IF(D62,P62,(O62+P62)/2)</f>
        <v>15.225125312805176</v>
      </c>
      <c r="AY62">
        <f t="shared" ref="AY62:AY67" si="46">0.61365*EXP(17.502*AX62/(240.97+AX62))</f>
        <v>1.7363334434053896</v>
      </c>
      <c r="AZ62">
        <f t="shared" ref="AZ62:AZ67" si="47">IF(AW62&lt;&gt;0,(1000-(AV62+U62)/2)/AW62*AP62,0)</f>
        <v>2.9882855787684025E-2</v>
      </c>
      <c r="BA62">
        <f t="shared" ref="BA62:BA67" si="48">U62*AA62/1000</f>
        <v>1.1710350129388243</v>
      </c>
      <c r="BB62">
        <f t="shared" ref="BB62:BB67" si="49">(AY62-BA62)</f>
        <v>0.56529843046656536</v>
      </c>
      <c r="BC62">
        <f t="shared" ref="BC62:BC67" si="50">1/(1.6/F62+1.37/N62)</f>
        <v>1.8718236520500874E-2</v>
      </c>
      <c r="BD62">
        <f t="shared" ref="BD62:BD67" si="51">G62*AA62*0.001</f>
        <v>44.52854283555024</v>
      </c>
      <c r="BE62">
        <f t="shared" ref="BE62:BE67" si="52">G62/S62</f>
        <v>1.0722937363820007</v>
      </c>
      <c r="BF62">
        <f t="shared" ref="BF62:BF67" si="53">(1-AP62*AA62/AU62/F62)*100</f>
        <v>67.750050752988784</v>
      </c>
      <c r="BG62">
        <f t="shared" ref="BG62:BG67" si="54">(S62-E62/(N62/1.35))</f>
        <v>411.41582199092443</v>
      </c>
      <c r="BH62">
        <f t="shared" ref="BH62:BH67" si="55">E62*BF62/100/BG62</f>
        <v>-1.0333016479880594E-3</v>
      </c>
    </row>
    <row r="63" spans="1:60" x14ac:dyDescent="0.25">
      <c r="A63" s="1">
        <v>13</v>
      </c>
      <c r="B63" s="1" t="s">
        <v>125</v>
      </c>
      <c r="C63" s="1">
        <v>4897.4999998770654</v>
      </c>
      <c r="D63" s="1">
        <v>0</v>
      </c>
      <c r="E63">
        <f t="shared" si="28"/>
        <v>-0.60243953080023893</v>
      </c>
      <c r="F63">
        <f t="shared" si="29"/>
        <v>2.9276702485339739E-2</v>
      </c>
      <c r="G63">
        <f t="shared" si="30"/>
        <v>440.45978135869342</v>
      </c>
      <c r="H63">
        <f t="shared" si="31"/>
        <v>0.16249685186564836</v>
      </c>
      <c r="I63">
        <f t="shared" si="32"/>
        <v>0.56111798547282987</v>
      </c>
      <c r="J63">
        <f t="shared" si="33"/>
        <v>15.181844711303711</v>
      </c>
      <c r="K63" s="1">
        <v>8.0500001907348633</v>
      </c>
      <c r="L63">
        <f t="shared" si="34"/>
        <v>0.96989122762627744</v>
      </c>
      <c r="M63" s="1">
        <v>1</v>
      </c>
      <c r="N63">
        <f t="shared" si="35"/>
        <v>1.9397824552525549</v>
      </c>
      <c r="O63" s="1">
        <v>15.297297477722168</v>
      </c>
      <c r="P63" s="1">
        <v>15.181844711303711</v>
      </c>
      <c r="Q63" s="1">
        <v>15.030216217041016</v>
      </c>
      <c r="R63" s="1">
        <v>410.0780029296875</v>
      </c>
      <c r="S63" s="1">
        <v>410.93972778320312</v>
      </c>
      <c r="T63" s="1">
        <v>11.324706077575684</v>
      </c>
      <c r="U63" s="1">
        <v>11.583087921142578</v>
      </c>
      <c r="V63" s="1">
        <v>65.61767578125</v>
      </c>
      <c r="W63" s="1">
        <v>67.102371215820313</v>
      </c>
      <c r="X63" s="1">
        <v>500.4019775390625</v>
      </c>
      <c r="Y63" s="1">
        <v>-2.0804954692721367E-2</v>
      </c>
      <c r="Z63" s="1">
        <v>0.10278090089559555</v>
      </c>
      <c r="AA63" s="1">
        <v>101.04322814941406</v>
      </c>
      <c r="AB63" s="1">
        <v>-1.3558098077774048</v>
      </c>
      <c r="AC63" s="1">
        <v>0.11541551351547241</v>
      </c>
      <c r="AD63" s="1">
        <v>1.0747330263257027E-2</v>
      </c>
      <c r="AE63" s="1">
        <v>1.9641132093966007E-3</v>
      </c>
      <c r="AF63" s="1">
        <v>1.5142171643674374E-2</v>
      </c>
      <c r="AG63" s="1">
        <v>1.3394562993198633E-3</v>
      </c>
      <c r="AH63" s="1">
        <v>1</v>
      </c>
      <c r="AI63" s="1">
        <v>-0.21956524252891541</v>
      </c>
      <c r="AJ63" s="1">
        <v>2.737391471862793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 t="shared" si="36"/>
        <v>0.62161734867410234</v>
      </c>
      <c r="AP63">
        <f t="shared" si="37"/>
        <v>1.6249685186564834E-4</v>
      </c>
      <c r="AQ63">
        <f t="shared" si="38"/>
        <v>288.33184471130369</v>
      </c>
      <c r="AR63">
        <f t="shared" si="39"/>
        <v>288.44729747772215</v>
      </c>
      <c r="AS63">
        <f t="shared" si="40"/>
        <v>-3.3287926764311027E-3</v>
      </c>
      <c r="AT63">
        <f t="shared" si="41"/>
        <v>-9.5438244183987553E-2</v>
      </c>
      <c r="AU63">
        <f t="shared" si="42"/>
        <v>1.7315105809635616</v>
      </c>
      <c r="AV63">
        <f t="shared" si="43"/>
        <v>17.136334741831014</v>
      </c>
      <c r="AW63">
        <f t="shared" si="44"/>
        <v>5.553246820688436</v>
      </c>
      <c r="AX63">
        <f t="shared" si="45"/>
        <v>15.239571094512939</v>
      </c>
      <c r="AY63">
        <f t="shared" si="46"/>
        <v>1.7379457966206924</v>
      </c>
      <c r="AZ63">
        <f t="shared" si="47"/>
        <v>2.8841405605077503E-2</v>
      </c>
      <c r="BA63">
        <f t="shared" si="48"/>
        <v>1.1703925954907317</v>
      </c>
      <c r="BB63">
        <f t="shared" si="49"/>
        <v>0.56755320112996066</v>
      </c>
      <c r="BC63">
        <f t="shared" si="50"/>
        <v>1.8064488246228572E-2</v>
      </c>
      <c r="BD63">
        <f t="shared" si="51"/>
        <v>44.505478178467492</v>
      </c>
      <c r="BE63">
        <f t="shared" si="52"/>
        <v>1.0718354823826233</v>
      </c>
      <c r="BF63">
        <f t="shared" si="53"/>
        <v>67.610454408995878</v>
      </c>
      <c r="BG63">
        <f t="shared" si="54"/>
        <v>411.35899818354005</v>
      </c>
      <c r="BH63">
        <f t="shared" si="55"/>
        <v>-9.9016213602243805E-4</v>
      </c>
    </row>
    <row r="64" spans="1:60" x14ac:dyDescent="0.25">
      <c r="A64" s="1">
        <v>14</v>
      </c>
      <c r="B64" s="1" t="s">
        <v>126</v>
      </c>
      <c r="C64" s="1">
        <v>4902.4999997653067</v>
      </c>
      <c r="D64" s="1">
        <v>0</v>
      </c>
      <c r="E64">
        <f t="shared" si="28"/>
        <v>-0.58642685246634607</v>
      </c>
      <c r="F64">
        <f t="shared" si="29"/>
        <v>2.8936226447842765E-2</v>
      </c>
      <c r="G64">
        <f t="shared" si="30"/>
        <v>439.940253196203</v>
      </c>
      <c r="H64">
        <f t="shared" si="31"/>
        <v>0.1610045405444166</v>
      </c>
      <c r="I64">
        <f t="shared" si="32"/>
        <v>0.56240951123923377</v>
      </c>
      <c r="J64">
        <f t="shared" si="33"/>
        <v>15.19032096862793</v>
      </c>
      <c r="K64" s="1">
        <v>8.0500001907348633</v>
      </c>
      <c r="L64">
        <f t="shared" si="34"/>
        <v>0.96989122762627744</v>
      </c>
      <c r="M64" s="1">
        <v>1</v>
      </c>
      <c r="N64">
        <f t="shared" si="35"/>
        <v>1.9397824552525549</v>
      </c>
      <c r="O64" s="1">
        <v>15.303178787231445</v>
      </c>
      <c r="P64" s="1">
        <v>15.19032096862793</v>
      </c>
      <c r="Q64" s="1">
        <v>15.028163909912109</v>
      </c>
      <c r="R64" s="1">
        <v>410.09909057617187</v>
      </c>
      <c r="S64" s="1">
        <v>410.93606567382812</v>
      </c>
      <c r="T64" s="1">
        <v>11.323590278625488</v>
      </c>
      <c r="U64" s="1">
        <v>11.579607009887695</v>
      </c>
      <c r="V64" s="1">
        <v>65.572425842285156</v>
      </c>
      <c r="W64" s="1">
        <v>67.059616088867187</v>
      </c>
      <c r="X64" s="1">
        <v>500.3885498046875</v>
      </c>
      <c r="Y64" s="1">
        <v>-3.4046106040477753E-2</v>
      </c>
      <c r="Z64" s="1">
        <v>0.12087355554103851</v>
      </c>
      <c r="AA64" s="1">
        <v>101.04355621337891</v>
      </c>
      <c r="AB64" s="1">
        <v>-1.3558098077774048</v>
      </c>
      <c r="AC64" s="1">
        <v>0.11541551351547241</v>
      </c>
      <c r="AD64" s="1">
        <v>1.0747330263257027E-2</v>
      </c>
      <c r="AE64" s="1">
        <v>1.9641132093966007E-3</v>
      </c>
      <c r="AF64" s="1">
        <v>1.5142171643674374E-2</v>
      </c>
      <c r="AG64" s="1">
        <v>1.3394562993198633E-3</v>
      </c>
      <c r="AH64" s="1">
        <v>1</v>
      </c>
      <c r="AI64" s="1">
        <v>-0.21956524252891541</v>
      </c>
      <c r="AJ64" s="1">
        <v>2.737391471862793</v>
      </c>
      <c r="AK64" s="1">
        <v>1</v>
      </c>
      <c r="AL64" s="1">
        <v>0</v>
      </c>
      <c r="AM64" s="1">
        <v>0.15999999642372131</v>
      </c>
      <c r="AN64" s="1">
        <v>111115</v>
      </c>
      <c r="AO64">
        <f t="shared" si="36"/>
        <v>0.62160066825912508</v>
      </c>
      <c r="AP64">
        <f t="shared" si="37"/>
        <v>1.6100454054441659E-4</v>
      </c>
      <c r="AQ64">
        <f t="shared" si="38"/>
        <v>288.34032096862791</v>
      </c>
      <c r="AR64">
        <f t="shared" si="39"/>
        <v>288.45317878723142</v>
      </c>
      <c r="AS64">
        <f t="shared" si="40"/>
        <v>-5.447376844718077E-3</v>
      </c>
      <c r="AT64">
        <f t="shared" si="41"/>
        <v>-9.4846634040425079E-2</v>
      </c>
      <c r="AU64">
        <f t="shared" si="42"/>
        <v>1.7324541830716575</v>
      </c>
      <c r="AV64">
        <f t="shared" si="43"/>
        <v>17.145617672176385</v>
      </c>
      <c r="AW64">
        <f t="shared" si="44"/>
        <v>5.56601066228869</v>
      </c>
      <c r="AX64">
        <f t="shared" si="45"/>
        <v>15.246749877929687</v>
      </c>
      <c r="AY64">
        <f t="shared" si="46"/>
        <v>1.7387475393359566</v>
      </c>
      <c r="AZ64">
        <f t="shared" si="47"/>
        <v>2.8510921802327005E-2</v>
      </c>
      <c r="BA64">
        <f t="shared" si="48"/>
        <v>1.1700446718324238</v>
      </c>
      <c r="BB64">
        <f t="shared" si="49"/>
        <v>0.56870286750353283</v>
      </c>
      <c r="BC64">
        <f t="shared" si="50"/>
        <v>1.7857055181321673E-2</v>
      </c>
      <c r="BD64">
        <f t="shared" si="51"/>
        <v>44.453127704358693</v>
      </c>
      <c r="BE64">
        <f t="shared" si="52"/>
        <v>1.0705807787272592</v>
      </c>
      <c r="BF64">
        <f t="shared" si="53"/>
        <v>67.547878431158509</v>
      </c>
      <c r="BG64">
        <f t="shared" si="54"/>
        <v>411.34419198133537</v>
      </c>
      <c r="BH64">
        <f t="shared" si="55"/>
        <v>-9.6298648458760917E-4</v>
      </c>
    </row>
    <row r="65" spans="1:60" x14ac:dyDescent="0.25">
      <c r="A65" s="1">
        <v>15</v>
      </c>
      <c r="B65" s="1" t="s">
        <v>127</v>
      </c>
      <c r="C65" s="1">
        <v>4907.9999996423721</v>
      </c>
      <c r="D65" s="1">
        <v>0</v>
      </c>
      <c r="E65">
        <f t="shared" si="28"/>
        <v>-0.56158260902844792</v>
      </c>
      <c r="F65">
        <f t="shared" si="29"/>
        <v>2.8572903169383899E-2</v>
      </c>
      <c r="G65">
        <f t="shared" si="30"/>
        <v>438.96368594553923</v>
      </c>
      <c r="H65">
        <f t="shared" si="31"/>
        <v>0.1587382301363241</v>
      </c>
      <c r="I65">
        <f t="shared" si="32"/>
        <v>0.56144342162111038</v>
      </c>
      <c r="J65">
        <f t="shared" si="33"/>
        <v>15.180499076843262</v>
      </c>
      <c r="K65" s="1">
        <v>8.0500001907348633</v>
      </c>
      <c r="L65">
        <f t="shared" si="34"/>
        <v>0.96989122762627744</v>
      </c>
      <c r="M65" s="1">
        <v>1</v>
      </c>
      <c r="N65">
        <f t="shared" si="35"/>
        <v>1.9397824552525549</v>
      </c>
      <c r="O65" s="1">
        <v>15.303033828735352</v>
      </c>
      <c r="P65" s="1">
        <v>15.180499076843262</v>
      </c>
      <c r="Q65" s="1">
        <v>15.023972511291504</v>
      </c>
      <c r="R65" s="1">
        <v>410.1466064453125</v>
      </c>
      <c r="S65" s="1">
        <v>410.945068359375</v>
      </c>
      <c r="T65" s="1">
        <v>11.325949668884277</v>
      </c>
      <c r="U65" s="1">
        <v>11.578350067138672</v>
      </c>
      <c r="V65" s="1">
        <v>65.580268859863281</v>
      </c>
      <c r="W65" s="1">
        <v>67.045379638671875</v>
      </c>
      <c r="X65" s="1">
        <v>500.41421508789063</v>
      </c>
      <c r="Y65" s="1">
        <v>-4.6496003866195679E-2</v>
      </c>
      <c r="Z65" s="1">
        <v>0.11669544875621796</v>
      </c>
      <c r="AA65" s="1">
        <v>101.04353332519531</v>
      </c>
      <c r="AB65" s="1">
        <v>-1.3558098077774048</v>
      </c>
      <c r="AC65" s="1">
        <v>0.11541551351547241</v>
      </c>
      <c r="AD65" s="1">
        <v>1.0747330263257027E-2</v>
      </c>
      <c r="AE65" s="1">
        <v>1.9641132093966007E-3</v>
      </c>
      <c r="AF65" s="1">
        <v>1.5142171643674374E-2</v>
      </c>
      <c r="AG65" s="1">
        <v>1.3394562993198633E-3</v>
      </c>
      <c r="AH65" s="1">
        <v>1</v>
      </c>
      <c r="AI65" s="1">
        <v>-0.21956524252891541</v>
      </c>
      <c r="AJ65" s="1">
        <v>2.737391471862793</v>
      </c>
      <c r="AK65" s="1">
        <v>1</v>
      </c>
      <c r="AL65" s="1">
        <v>0</v>
      </c>
      <c r="AM65" s="1">
        <v>0.15999999642372131</v>
      </c>
      <c r="AN65" s="1">
        <v>111115</v>
      </c>
      <c r="AO65">
        <f t="shared" si="36"/>
        <v>0.62163255059775224</v>
      </c>
      <c r="AP65">
        <f t="shared" si="37"/>
        <v>1.587382301363241E-4</v>
      </c>
      <c r="AQ65">
        <f t="shared" si="38"/>
        <v>288.33049907684324</v>
      </c>
      <c r="AR65">
        <f t="shared" si="39"/>
        <v>288.45303382873533</v>
      </c>
      <c r="AS65">
        <f t="shared" si="40"/>
        <v>-7.439360452308641E-3</v>
      </c>
      <c r="AT65">
        <f t="shared" si="41"/>
        <v>-9.1687625804279693E-2</v>
      </c>
      <c r="AU65">
        <f t="shared" si="42"/>
        <v>1.7313608224808141</v>
      </c>
      <c r="AV65">
        <f t="shared" si="43"/>
        <v>17.134800867549405</v>
      </c>
      <c r="AW65">
        <f t="shared" si="44"/>
        <v>5.5564508004107331</v>
      </c>
      <c r="AX65">
        <f t="shared" si="45"/>
        <v>15.241766452789307</v>
      </c>
      <c r="AY65">
        <f t="shared" si="46"/>
        <v>1.7381909447020798</v>
      </c>
      <c r="AZ65">
        <f t="shared" si="47"/>
        <v>2.8158135179430339E-2</v>
      </c>
      <c r="BA65">
        <f t="shared" si="48"/>
        <v>1.1699174008597037</v>
      </c>
      <c r="BB65">
        <f t="shared" si="49"/>
        <v>0.56827354384237605</v>
      </c>
      <c r="BC65">
        <f t="shared" si="50"/>
        <v>1.7635634655814882E-2</v>
      </c>
      <c r="BD65">
        <f t="shared" si="51"/>
        <v>44.354441829388662</v>
      </c>
      <c r="BE65">
        <f t="shared" si="52"/>
        <v>1.0681809315732236</v>
      </c>
      <c r="BF65">
        <f t="shared" si="53"/>
        <v>67.577380265149856</v>
      </c>
      <c r="BG65">
        <f t="shared" si="54"/>
        <v>411.33590420807315</v>
      </c>
      <c r="BH65">
        <f t="shared" si="55"/>
        <v>-9.2261047801490612E-4</v>
      </c>
    </row>
    <row r="66" spans="1:60" x14ac:dyDescent="0.25">
      <c r="A66" s="1">
        <v>16</v>
      </c>
      <c r="B66" s="1" t="s">
        <v>128</v>
      </c>
      <c r="C66" s="1">
        <v>4912.9999995306134</v>
      </c>
      <c r="D66" s="1">
        <v>0</v>
      </c>
      <c r="E66">
        <f t="shared" si="28"/>
        <v>-0.55996512513595775</v>
      </c>
      <c r="F66">
        <f t="shared" si="29"/>
        <v>2.8376506921805222E-2</v>
      </c>
      <c r="G66">
        <f t="shared" si="30"/>
        <v>439.09565290817466</v>
      </c>
      <c r="H66">
        <f t="shared" si="31"/>
        <v>0.15725263015093374</v>
      </c>
      <c r="I66">
        <f t="shared" si="32"/>
        <v>0.55998832973441526</v>
      </c>
      <c r="J66">
        <f t="shared" si="33"/>
        <v>15.166204452514648</v>
      </c>
      <c r="K66" s="1">
        <v>8.0500001907348633</v>
      </c>
      <c r="L66">
        <f t="shared" si="34"/>
        <v>0.96989122762627744</v>
      </c>
      <c r="M66" s="1">
        <v>1</v>
      </c>
      <c r="N66">
        <f t="shared" si="35"/>
        <v>1.9397824552525549</v>
      </c>
      <c r="O66" s="1">
        <v>15.301108360290527</v>
      </c>
      <c r="P66" s="1">
        <v>15.166204452514648</v>
      </c>
      <c r="Q66" s="1">
        <v>15.020303726196289</v>
      </c>
      <c r="R66" s="1">
        <v>410.14559936523437</v>
      </c>
      <c r="S66" s="1">
        <v>410.94241333007812</v>
      </c>
      <c r="T66" s="1">
        <v>11.326964378356934</v>
      </c>
      <c r="U66" s="1">
        <v>11.576993942260742</v>
      </c>
      <c r="V66" s="1">
        <v>65.592811584472656</v>
      </c>
      <c r="W66" s="1">
        <v>67.043540954589844</v>
      </c>
      <c r="X66" s="1">
        <v>500.4322509765625</v>
      </c>
      <c r="Y66" s="1">
        <v>-3.5532470792531967E-2</v>
      </c>
      <c r="Z66" s="1">
        <v>0.11677094548940659</v>
      </c>
      <c r="AA66" s="1">
        <v>101.043701171875</v>
      </c>
      <c r="AB66" s="1">
        <v>-1.3558098077774048</v>
      </c>
      <c r="AC66" s="1">
        <v>0.11541551351547241</v>
      </c>
      <c r="AD66" s="1">
        <v>1.0747330263257027E-2</v>
      </c>
      <c r="AE66" s="1">
        <v>1.9641132093966007E-3</v>
      </c>
      <c r="AF66" s="1">
        <v>1.5142171643674374E-2</v>
      </c>
      <c r="AG66" s="1">
        <v>1.3394562993198633E-3</v>
      </c>
      <c r="AH66" s="1">
        <v>1</v>
      </c>
      <c r="AI66" s="1">
        <v>-0.21956524252891541</v>
      </c>
      <c r="AJ66" s="1">
        <v>2.737391471862793</v>
      </c>
      <c r="AK66" s="1">
        <v>1</v>
      </c>
      <c r="AL66" s="1">
        <v>0</v>
      </c>
      <c r="AM66" s="1">
        <v>0.15999999642372131</v>
      </c>
      <c r="AN66" s="1">
        <v>111115</v>
      </c>
      <c r="AO66">
        <f t="shared" si="36"/>
        <v>0.62165495542786975</v>
      </c>
      <c r="AP66">
        <f t="shared" si="37"/>
        <v>1.5725263015093374E-4</v>
      </c>
      <c r="AQ66">
        <f t="shared" si="38"/>
        <v>288.31620445251463</v>
      </c>
      <c r="AR66">
        <f t="shared" si="39"/>
        <v>288.4511083602905</v>
      </c>
      <c r="AS66">
        <f t="shared" si="40"/>
        <v>-5.6851951997310968E-3</v>
      </c>
      <c r="AT66">
        <f t="shared" si="41"/>
        <v>-8.8575727572917401E-2</v>
      </c>
      <c r="AU66">
        <f t="shared" si="42"/>
        <v>1.7297706461048168</v>
      </c>
      <c r="AV66">
        <f t="shared" si="43"/>
        <v>17.119034893253588</v>
      </c>
      <c r="AW66">
        <f t="shared" si="44"/>
        <v>5.5420409509928454</v>
      </c>
      <c r="AX66">
        <f t="shared" si="45"/>
        <v>15.233656406402588</v>
      </c>
      <c r="AY66">
        <f t="shared" si="46"/>
        <v>1.7372854749603717</v>
      </c>
      <c r="AZ66">
        <f t="shared" si="47"/>
        <v>2.7967380341809026E-2</v>
      </c>
      <c r="BA66">
        <f t="shared" si="48"/>
        <v>1.1697823163704015</v>
      </c>
      <c r="BB66">
        <f t="shared" si="49"/>
        <v>0.56750315858997014</v>
      </c>
      <c r="BC66">
        <f t="shared" si="50"/>
        <v>1.7515915457822714E-2</v>
      </c>
      <c r="BD66">
        <f t="shared" si="51"/>
        <v>44.367849938322941</v>
      </c>
      <c r="BE66">
        <f t="shared" si="52"/>
        <v>1.0685089654045596</v>
      </c>
      <c r="BF66">
        <f t="shared" si="53"/>
        <v>67.628732314965177</v>
      </c>
      <c r="BG66">
        <f t="shared" si="54"/>
        <v>411.33212348385672</v>
      </c>
      <c r="BH66">
        <f t="shared" si="55"/>
        <v>-9.2066068734896443E-4</v>
      </c>
    </row>
    <row r="67" spans="1:60" x14ac:dyDescent="0.25">
      <c r="A67" s="1">
        <v>17</v>
      </c>
      <c r="B67" s="1" t="s">
        <v>129</v>
      </c>
      <c r="C67" s="1">
        <v>4917.9999994188547</v>
      </c>
      <c r="D67" s="1">
        <v>0</v>
      </c>
      <c r="E67">
        <f t="shared" si="28"/>
        <v>-0.58215745549879838</v>
      </c>
      <c r="F67">
        <f t="shared" si="29"/>
        <v>2.8106438665745945E-2</v>
      </c>
      <c r="G67">
        <f t="shared" si="30"/>
        <v>440.67440277253314</v>
      </c>
      <c r="H67">
        <f t="shared" si="31"/>
        <v>0.15543691253722994</v>
      </c>
      <c r="I67">
        <f t="shared" si="32"/>
        <v>0.55877075229326012</v>
      </c>
      <c r="J67">
        <f t="shared" si="33"/>
        <v>15.153164863586426</v>
      </c>
      <c r="K67" s="1">
        <v>8.0500001907348633</v>
      </c>
      <c r="L67">
        <f t="shared" si="34"/>
        <v>0.96989122762627744</v>
      </c>
      <c r="M67" s="1">
        <v>1</v>
      </c>
      <c r="N67">
        <f t="shared" si="35"/>
        <v>1.9397824552525549</v>
      </c>
      <c r="O67" s="1">
        <v>15.298680305480957</v>
      </c>
      <c r="P67" s="1">
        <v>15.153164863586426</v>
      </c>
      <c r="Q67" s="1">
        <v>15.017999649047852</v>
      </c>
      <c r="R67" s="1">
        <v>410.10385131835937</v>
      </c>
      <c r="S67" s="1">
        <v>410.93756103515625</v>
      </c>
      <c r="T67" s="1">
        <v>11.327524185180664</v>
      </c>
      <c r="U67" s="1">
        <v>11.574666023254395</v>
      </c>
      <c r="V67" s="1">
        <v>65.605583190917969</v>
      </c>
      <c r="W67" s="1">
        <v>67.040313720703125</v>
      </c>
      <c r="X67" s="1">
        <v>500.43496704101562</v>
      </c>
      <c r="Y67" s="1">
        <v>-1.5046943910419941E-2</v>
      </c>
      <c r="Z67" s="1">
        <v>7.3458045721054077E-2</v>
      </c>
      <c r="AA67" s="1">
        <v>101.04399108886719</v>
      </c>
      <c r="AB67" s="1">
        <v>-1.3558098077774048</v>
      </c>
      <c r="AC67" s="1">
        <v>0.11541551351547241</v>
      </c>
      <c r="AD67" s="1">
        <v>1.0747330263257027E-2</v>
      </c>
      <c r="AE67" s="1">
        <v>1.9641132093966007E-3</v>
      </c>
      <c r="AF67" s="1">
        <v>1.5142171643674374E-2</v>
      </c>
      <c r="AG67" s="1">
        <v>1.3394562993198633E-3</v>
      </c>
      <c r="AH67" s="1">
        <v>1</v>
      </c>
      <c r="AI67" s="1">
        <v>-0.21956524252891541</v>
      </c>
      <c r="AJ67" s="1">
        <v>2.737391471862793</v>
      </c>
      <c r="AK67" s="1">
        <v>1</v>
      </c>
      <c r="AL67" s="1">
        <v>0</v>
      </c>
      <c r="AM67" s="1">
        <v>0.15999999642372131</v>
      </c>
      <c r="AN67" s="1">
        <v>111115</v>
      </c>
      <c r="AO67">
        <f t="shared" si="36"/>
        <v>0.62165832942089938</v>
      </c>
      <c r="AP67">
        <f t="shared" si="37"/>
        <v>1.5543691253722995E-4</v>
      </c>
      <c r="AQ67">
        <f t="shared" si="38"/>
        <v>288.3031648635864</v>
      </c>
      <c r="AR67">
        <f t="shared" si="39"/>
        <v>288.44868030548093</v>
      </c>
      <c r="AS67">
        <f t="shared" si="40"/>
        <v>-2.4075109718551257E-3</v>
      </c>
      <c r="AT67">
        <f t="shared" si="41"/>
        <v>-8.5496988779808991E-2</v>
      </c>
      <c r="AU67">
        <f t="shared" si="42"/>
        <v>1.728321202803591</v>
      </c>
      <c r="AV67">
        <f t="shared" si="43"/>
        <v>17.10464109917778</v>
      </c>
      <c r="AW67">
        <f t="shared" si="44"/>
        <v>5.5299750759233852</v>
      </c>
      <c r="AX67">
        <f t="shared" si="45"/>
        <v>15.225922584533691</v>
      </c>
      <c r="AY67">
        <f t="shared" si="46"/>
        <v>1.7364223959139469</v>
      </c>
      <c r="AZ67">
        <f t="shared" si="47"/>
        <v>2.7705007519448651E-2</v>
      </c>
      <c r="BA67">
        <f t="shared" si="48"/>
        <v>1.1695504505103309</v>
      </c>
      <c r="BB67">
        <f t="shared" si="49"/>
        <v>0.56687194540361596</v>
      </c>
      <c r="BC67">
        <f t="shared" si="50"/>
        <v>1.7351253804577579E-2</v>
      </c>
      <c r="BD67">
        <f t="shared" si="51"/>
        <v>44.527500426839708</v>
      </c>
      <c r="BE67">
        <f t="shared" si="52"/>
        <v>1.0723634064077021</v>
      </c>
      <c r="BF67">
        <f t="shared" si="53"/>
        <v>67.667865622721536</v>
      </c>
      <c r="BG67">
        <f t="shared" si="54"/>
        <v>411.34271603735522</v>
      </c>
      <c r="BH67">
        <f t="shared" si="55"/>
        <v>-9.5767716150298274E-4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 t="s">
        <v>9</v>
      </c>
      <c r="B78" s="1" t="s">
        <v>140</v>
      </c>
    </row>
    <row r="79" spans="1:60" x14ac:dyDescent="0.25">
      <c r="A79" s="1">
        <v>18</v>
      </c>
      <c r="B79" s="1" t="s">
        <v>141</v>
      </c>
      <c r="C79" s="1">
        <v>5481.4999999888241</v>
      </c>
      <c r="D79" s="1">
        <v>0</v>
      </c>
      <c r="E79">
        <f>(R79-S79*(1000-T79)/(1000-U79))*AO79</f>
        <v>-0.6150044998872094</v>
      </c>
      <c r="F79">
        <f>IF(AZ79&lt;&gt;0,1/(1/AZ79-1/N79),0)</f>
        <v>1.4179866282248779E-2</v>
      </c>
      <c r="G79">
        <f>((BC79-AP79/2)*S79-E79)/(BC79+AP79/2)</f>
        <v>476.43237477545875</v>
      </c>
      <c r="H79">
        <f>AP79*1000</f>
        <v>8.1602298038724125E-2</v>
      </c>
      <c r="I79">
        <f>(AU79-BA79)</f>
        <v>0.57625083294663693</v>
      </c>
      <c r="J79">
        <f>(P79+AT79*D79)</f>
        <v>15.232366561889648</v>
      </c>
      <c r="K79" s="1">
        <v>6.4499998092651367</v>
      </c>
      <c r="L79">
        <f>(K79*AI79+AJ79)</f>
        <v>1.3211956994300351</v>
      </c>
      <c r="M79" s="1">
        <v>1</v>
      </c>
      <c r="N79">
        <f>L79*(M79+1)*(M79+1)/(M79*M79+1)</f>
        <v>2.6423913988600702</v>
      </c>
      <c r="O79" s="1">
        <v>15.314104080200195</v>
      </c>
      <c r="P79" s="1">
        <v>15.232366561889648</v>
      </c>
      <c r="Q79" s="1">
        <v>15.030445098876953</v>
      </c>
      <c r="R79" s="1">
        <v>410.07296752929687</v>
      </c>
      <c r="S79" s="1">
        <v>410.8223876953125</v>
      </c>
      <c r="T79" s="1">
        <v>11.384490966796875</v>
      </c>
      <c r="U79" s="1">
        <v>11.488452911376953</v>
      </c>
      <c r="V79" s="1">
        <v>65.876266479492188</v>
      </c>
      <c r="W79" s="1">
        <v>66.478675842285156</v>
      </c>
      <c r="X79" s="1">
        <v>500.4600830078125</v>
      </c>
      <c r="Y79" s="1">
        <v>-1.7800908535718918E-3</v>
      </c>
      <c r="Z79" s="1">
        <v>0.11419893056154251</v>
      </c>
      <c r="AA79" s="1">
        <v>101.04847717285156</v>
      </c>
      <c r="AB79" s="1">
        <v>-1.3452827930450439</v>
      </c>
      <c r="AC79" s="1">
        <v>0.10349315404891968</v>
      </c>
      <c r="AD79" s="1">
        <v>2.264862135052681E-2</v>
      </c>
      <c r="AE79" s="1">
        <v>5.9080589562654495E-4</v>
      </c>
      <c r="AF79" s="1">
        <v>2.7856066823005676E-2</v>
      </c>
      <c r="AG79" s="1">
        <v>8.72897042427212E-4</v>
      </c>
      <c r="AH79" s="1">
        <v>0.66666668653488159</v>
      </c>
      <c r="AI79" s="1">
        <v>-0.21956524252891541</v>
      </c>
      <c r="AJ79" s="1">
        <v>2.737391471862793</v>
      </c>
      <c r="AK79" s="1">
        <v>1</v>
      </c>
      <c r="AL79" s="1">
        <v>0</v>
      </c>
      <c r="AM79" s="1">
        <v>0.15999999642372131</v>
      </c>
      <c r="AN79" s="1">
        <v>111115</v>
      </c>
      <c r="AO79">
        <f>X79*0.000001/(K79*0.0001)</f>
        <v>0.77590712838304887</v>
      </c>
      <c r="AP79">
        <f>(U79-T79)/(1000-U79)*AO79</f>
        <v>8.1602298038724121E-5</v>
      </c>
      <c r="AQ79">
        <f>(P79+273.15)</f>
        <v>288.38236656188963</v>
      </c>
      <c r="AR79">
        <f>(O79+273.15)</f>
        <v>288.46410408020017</v>
      </c>
      <c r="AS79">
        <f>(Y79*AK79+Z79*AL79)*AM79</f>
        <v>-2.8481453020540171E-4</v>
      </c>
      <c r="AT79">
        <f>((AS79+0.00000010773*(AR79^4-AQ79^4))-AP79*44100)/(L79*0.92*2*29.3+0.00000043092*AQ79^3)</f>
        <v>-3.3763357324954002E-2</v>
      </c>
      <c r="AU79">
        <f>0.61365*EXP(17.502*J79/(240.97+J79))</f>
        <v>1.737141504713291</v>
      </c>
      <c r="AV79">
        <f>AU79*1000/AA79</f>
        <v>17.191169558565147</v>
      </c>
      <c r="AW79">
        <f>(AV79-U79)</f>
        <v>5.7027166471881934</v>
      </c>
      <c r="AX79">
        <f>IF(D79,P79,(O79+P79)/2)</f>
        <v>15.273235321044922</v>
      </c>
      <c r="AY79">
        <f>0.61365*EXP(17.502*AX79/(240.97+AX79))</f>
        <v>1.741708304767013</v>
      </c>
      <c r="AZ79">
        <f>IF(AW79&lt;&gt;0,(1000-(AV79+U79)/2)/AW79*AP79,0)</f>
        <v>1.4104179019339351E-2</v>
      </c>
      <c r="BA79">
        <f>U79*AA79/1000</f>
        <v>1.1608906717666541</v>
      </c>
      <c r="BB79">
        <f>(AY79-BA79)</f>
        <v>0.58081763300035893</v>
      </c>
      <c r="BC79">
        <f>1/(1.6/F79+1.37/N79)</f>
        <v>8.8218808121156827E-3</v>
      </c>
      <c r="BD79">
        <f>G79*AA79*0.001</f>
        <v>48.142765946905406</v>
      </c>
      <c r="BE79">
        <f>G79/S79</f>
        <v>1.159704020630945</v>
      </c>
      <c r="BF79">
        <f>(1-AP79*AA79/AU79/F79)*100</f>
        <v>66.524672848529548</v>
      </c>
      <c r="BG79">
        <f>(S79-E79/(N79/1.35))</f>
        <v>411.13659401433318</v>
      </c>
      <c r="BH79">
        <f>E79*BF79/100/BG79</f>
        <v>-9.951187452300538E-4</v>
      </c>
    </row>
    <row r="80" spans="1:60" x14ac:dyDescent="0.25">
      <c r="A80" s="1">
        <v>19</v>
      </c>
      <c r="B80" s="1" t="s">
        <v>142</v>
      </c>
      <c r="C80" s="1">
        <v>5486.4999998770654</v>
      </c>
      <c r="D80" s="1">
        <v>0</v>
      </c>
      <c r="E80">
        <f>(R80-S80*(1000-T80)/(1000-U80))*AO80</f>
        <v>-0.56898293718181092</v>
      </c>
      <c r="F80">
        <f>IF(AZ80&lt;&gt;0,1/(1/AZ80-1/N80),0)</f>
        <v>1.4061499450809025E-2</v>
      </c>
      <c r="G80">
        <f>((BC80-AP80/2)*S80-E80)/(BC80+AP80/2)</f>
        <v>471.74766679527676</v>
      </c>
      <c r="H80">
        <f>AP80*1000</f>
        <v>8.0988406873602939E-2</v>
      </c>
      <c r="I80">
        <f>(AU80-BA80)</f>
        <v>0.57670270965170323</v>
      </c>
      <c r="J80">
        <f>(P80+AT80*D80)</f>
        <v>15.237316131591797</v>
      </c>
      <c r="K80" s="1">
        <v>6.4499998092651367</v>
      </c>
      <c r="L80">
        <f>(K80*AI80+AJ80)</f>
        <v>1.3211956994300351</v>
      </c>
      <c r="M80" s="1">
        <v>1</v>
      </c>
      <c r="N80">
        <f>L80*(M80+1)*(M80+1)/(M80*M80+1)</f>
        <v>2.6423913988600702</v>
      </c>
      <c r="O80" s="1">
        <v>15.315996170043945</v>
      </c>
      <c r="P80" s="1">
        <v>15.237316131591797</v>
      </c>
      <c r="Q80" s="1">
        <v>15.029169082641602</v>
      </c>
      <c r="R80" s="1">
        <v>410.10501098632812</v>
      </c>
      <c r="S80" s="1">
        <v>410.79544067382812</v>
      </c>
      <c r="T80" s="1">
        <v>11.386263847351074</v>
      </c>
      <c r="U80" s="1">
        <v>11.489442825317383</v>
      </c>
      <c r="V80" s="1">
        <v>65.878242492675781</v>
      </c>
      <c r="W80" s="1">
        <v>66.475669860839844</v>
      </c>
      <c r="X80" s="1">
        <v>500.46377563476562</v>
      </c>
      <c r="Y80" s="1">
        <v>-2.888314425945282E-2</v>
      </c>
      <c r="Z80" s="1">
        <v>9.733312577009201E-2</v>
      </c>
      <c r="AA80" s="1">
        <v>101.04853057861328</v>
      </c>
      <c r="AB80" s="1">
        <v>-1.3452827930450439</v>
      </c>
      <c r="AC80" s="1">
        <v>0.10349315404891968</v>
      </c>
      <c r="AD80" s="1">
        <v>2.264862135052681E-2</v>
      </c>
      <c r="AE80" s="1">
        <v>5.9080589562654495E-4</v>
      </c>
      <c r="AF80" s="1">
        <v>2.7856066823005676E-2</v>
      </c>
      <c r="AG80" s="1">
        <v>8.72897042427212E-4</v>
      </c>
      <c r="AH80" s="1">
        <v>1</v>
      </c>
      <c r="AI80" s="1">
        <v>-0.21956524252891541</v>
      </c>
      <c r="AJ80" s="1">
        <v>2.737391471862793</v>
      </c>
      <c r="AK80" s="1">
        <v>1</v>
      </c>
      <c r="AL80" s="1">
        <v>0</v>
      </c>
      <c r="AM80" s="1">
        <v>0.15999999642372131</v>
      </c>
      <c r="AN80" s="1">
        <v>111115</v>
      </c>
      <c r="AO80">
        <f>X80*0.000001/(K80*0.0001)</f>
        <v>0.77591285338624627</v>
      </c>
      <c r="AP80">
        <f>(U80-T80)/(1000-U80)*AO80</f>
        <v>8.0988406873602943E-5</v>
      </c>
      <c r="AQ80">
        <f>(P80+273.15)</f>
        <v>288.38731613159177</v>
      </c>
      <c r="AR80">
        <f>(O80+273.15)</f>
        <v>288.46599617004392</v>
      </c>
      <c r="AS80">
        <f>(Y80*AK80+Z80*AL80)*AM80</f>
        <v>-4.621302978218278E-3</v>
      </c>
      <c r="AT80">
        <f>((AS80+0.00000010773*(AR80^4-AQ80^4))-AP80*44100)/(L80*0.92*2*29.3+0.00000043092*AQ80^3)</f>
        <v>-3.3871602918452579E-2</v>
      </c>
      <c r="AU80">
        <f>0.61365*EXP(17.502*J80/(240.97+J80))</f>
        <v>1.7376940243170158</v>
      </c>
      <c r="AV80">
        <f>AU80*1000/AA80</f>
        <v>17.19662833657074</v>
      </c>
      <c r="AW80">
        <f>(AV80-U80)</f>
        <v>5.7071855112533569</v>
      </c>
      <c r="AX80">
        <f>IF(D80,P80,(O80+P80)/2)</f>
        <v>15.276656150817871</v>
      </c>
      <c r="AY80">
        <f>0.61365*EXP(17.502*AX80/(240.97+AX80))</f>
        <v>1.7420910366481202</v>
      </c>
      <c r="AZ80">
        <f>IF(AW80&lt;&gt;0,(1000-(AV80+U80)/2)/AW80*AP80,0)</f>
        <v>1.398706720059641E-2</v>
      </c>
      <c r="BA80">
        <f>U80*AA80/1000</f>
        <v>1.1609913146653126</v>
      </c>
      <c r="BB80">
        <f>(AY80-BA80)</f>
        <v>0.58109972198280757</v>
      </c>
      <c r="BC80">
        <f>1/(1.6/F80+1.37/N80)</f>
        <v>8.7485739402480365E-3</v>
      </c>
      <c r="BD80">
        <f>G80*AA80*0.001</f>
        <v>47.669408533551994</v>
      </c>
      <c r="BE80">
        <f>G80/S80</f>
        <v>1.1483761017928258</v>
      </c>
      <c r="BF80">
        <f>(1-AP80*AA80/AU80/F80)*100</f>
        <v>66.50747296141985</v>
      </c>
      <c r="BG80">
        <f>(S80-E80/(N80/1.35))</f>
        <v>411.08613453754822</v>
      </c>
      <c r="BH80">
        <f>E80*BF80/100/BG80</f>
        <v>-9.2052769798958332E-4</v>
      </c>
    </row>
    <row r="81" spans="1:60" x14ac:dyDescent="0.25">
      <c r="A81" s="1">
        <v>20</v>
      </c>
      <c r="B81" s="1" t="s">
        <v>143</v>
      </c>
      <c r="C81" s="1">
        <v>5491.9999997541308</v>
      </c>
      <c r="D81" s="1">
        <v>0</v>
      </c>
      <c r="E81">
        <f>(R81-S81*(1000-T81)/(1000-U81))*AO81</f>
        <v>-0.55974275208123969</v>
      </c>
      <c r="F81">
        <f>IF(AZ81&lt;&gt;0,1/(1/AZ81-1/N81),0)</f>
        <v>1.3957859184880544E-2</v>
      </c>
      <c r="G81">
        <f>((BC81-AP81/2)*S81-E81)/(BC81+AP81/2)</f>
        <v>471.16359762829876</v>
      </c>
      <c r="H81">
        <f>AP81*1000</f>
        <v>8.0477415838920152E-2</v>
      </c>
      <c r="I81">
        <f>(AU81-BA81)</f>
        <v>0.57729413924593631</v>
      </c>
      <c r="J81">
        <f>(P81+AT81*D81)</f>
        <v>15.243772506713867</v>
      </c>
      <c r="K81" s="1">
        <v>6.4499998092651367</v>
      </c>
      <c r="L81">
        <f>(K81*AI81+AJ81)</f>
        <v>1.3211956994300351</v>
      </c>
      <c r="M81" s="1">
        <v>1</v>
      </c>
      <c r="N81">
        <f>L81*(M81+1)*(M81+1)/(M81*M81+1)</f>
        <v>2.6423913988600702</v>
      </c>
      <c r="O81" s="1">
        <v>15.318473815917969</v>
      </c>
      <c r="P81" s="1">
        <v>15.243772506713867</v>
      </c>
      <c r="Q81" s="1">
        <v>15.029592514038086</v>
      </c>
      <c r="R81" s="1">
        <v>410.11737060546875</v>
      </c>
      <c r="S81" s="1">
        <v>410.79617309570312</v>
      </c>
      <c r="T81" s="1">
        <v>11.388195991516113</v>
      </c>
      <c r="U81" s="1">
        <v>11.490725517272949</v>
      </c>
      <c r="V81" s="1">
        <v>65.8782958984375</v>
      </c>
      <c r="W81" s="1">
        <v>66.472038269042969</v>
      </c>
      <c r="X81" s="1">
        <v>500.45556640625</v>
      </c>
      <c r="Y81" s="1">
        <v>1.2349674478173256E-2</v>
      </c>
      <c r="Z81" s="1">
        <v>8.8203296065330505E-2</v>
      </c>
      <c r="AA81" s="1">
        <v>101.04852294921875</v>
      </c>
      <c r="AB81" s="1">
        <v>-1.3452827930450439</v>
      </c>
      <c r="AC81" s="1">
        <v>0.10349315404891968</v>
      </c>
      <c r="AD81" s="1">
        <v>2.264862135052681E-2</v>
      </c>
      <c r="AE81" s="1">
        <v>5.9080589562654495E-4</v>
      </c>
      <c r="AF81" s="1">
        <v>2.7856066823005676E-2</v>
      </c>
      <c r="AG81" s="1">
        <v>8.72897042427212E-4</v>
      </c>
      <c r="AH81" s="1">
        <v>1</v>
      </c>
      <c r="AI81" s="1">
        <v>-0.21956524252891541</v>
      </c>
      <c r="AJ81" s="1">
        <v>2.737391471862793</v>
      </c>
      <c r="AK81" s="1">
        <v>1</v>
      </c>
      <c r="AL81" s="1">
        <v>0</v>
      </c>
      <c r="AM81" s="1">
        <v>0.15999999642372131</v>
      </c>
      <c r="AN81" s="1">
        <v>111115</v>
      </c>
      <c r="AO81">
        <f>X81*0.000001/(K81*0.0001)</f>
        <v>0.77590012589979906</v>
      </c>
      <c r="AP81">
        <f>(U81-T81)/(1000-U81)*AO81</f>
        <v>8.0477415838920151E-5</v>
      </c>
      <c r="AQ81">
        <f>(P81+273.15)</f>
        <v>288.39377250671384</v>
      </c>
      <c r="AR81">
        <f>(O81+273.15)</f>
        <v>288.46847381591795</v>
      </c>
      <c r="AS81">
        <f>(Y81*AK81+Z81*AL81)*AM81</f>
        <v>1.9759478723418433E-3</v>
      </c>
      <c r="AT81">
        <f>((AS81+0.00000010773*(AR81^4-AQ81^4))-AP81*44100)/(L81*0.92*2*29.3+0.00000043092*AQ81^3)</f>
        <v>-3.4018076602970966E-2</v>
      </c>
      <c r="AU81">
        <f>0.61365*EXP(17.502*J81/(240.97+J81))</f>
        <v>1.7384149803812654</v>
      </c>
      <c r="AV81">
        <f>AU81*1000/AA81</f>
        <v>17.203764386094928</v>
      </c>
      <c r="AW81">
        <f>(AV81-U81)</f>
        <v>5.7130388688219789</v>
      </c>
      <c r="AX81">
        <f>IF(D81,P81,(O81+P81)/2)</f>
        <v>15.281123161315918</v>
      </c>
      <c r="AY81">
        <f>0.61365*EXP(17.502*AX81/(240.97+AX81))</f>
        <v>1.7425909293484068</v>
      </c>
      <c r="AZ81">
        <f>IF(AW81&lt;&gt;0,(1000-(AV81+U81)/2)/AW81*AP81,0)</f>
        <v>1.3884517235423062E-2</v>
      </c>
      <c r="BA81">
        <f>U81*AA81/1000</f>
        <v>1.1611208411353291</v>
      </c>
      <c r="BB81">
        <f>(AY81-BA81)</f>
        <v>0.58147008821307766</v>
      </c>
      <c r="BC81">
        <f>1/(1.6/F81+1.37/N81)</f>
        <v>8.6843829189249058E-3</v>
      </c>
      <c r="BD81">
        <f>G81*AA81*0.001</f>
        <v>47.610385607779619</v>
      </c>
      <c r="BE81">
        <f>G81/S81</f>
        <v>1.1469522563408394</v>
      </c>
      <c r="BF81">
        <f>(1-AP81*AA81/AU81/F81)*100</f>
        <v>66.485578763153654</v>
      </c>
      <c r="BG81">
        <f>(S81-E81/(N81/1.35))</f>
        <v>411.08214614104213</v>
      </c>
      <c r="BH81">
        <f>E81*BF81/100/BG81</f>
        <v>-9.0528915400362006E-4</v>
      </c>
    </row>
    <row r="82" spans="1:60" x14ac:dyDescent="0.25">
      <c r="A82" s="1">
        <v>21</v>
      </c>
      <c r="B82" s="1" t="s">
        <v>144</v>
      </c>
      <c r="C82" s="1">
        <v>5496.9999996423721</v>
      </c>
      <c r="D82" s="1">
        <v>0</v>
      </c>
      <c r="E82">
        <f>(R82-S82*(1000-T82)/(1000-U82))*AO82</f>
        <v>-0.6079339724482834</v>
      </c>
      <c r="F82">
        <f>IF(AZ82&lt;&gt;0,1/(1/AZ82-1/N82),0)</f>
        <v>1.3893911208493634E-2</v>
      </c>
      <c r="G82">
        <f>((BC82-AP82/2)*S82-E82)/(BC82+AP82/2)</f>
        <v>477.00583041729465</v>
      </c>
      <c r="H82">
        <f>AP82*1000</f>
        <v>8.0207704256387416E-2</v>
      </c>
      <c r="I82">
        <f>(AU82-BA82)</f>
        <v>0.57799067603632803</v>
      </c>
      <c r="J82">
        <f>(P82+AT82*D82)</f>
        <v>15.251579284667969</v>
      </c>
      <c r="K82" s="1">
        <v>6.4499998092651367</v>
      </c>
      <c r="L82">
        <f>(K82*AI82+AJ82)</f>
        <v>1.3211956994300351</v>
      </c>
      <c r="M82" s="1">
        <v>1</v>
      </c>
      <c r="N82">
        <f>L82*(M82+1)*(M82+1)/(M82*M82+1)</f>
        <v>2.6423913988600702</v>
      </c>
      <c r="O82" s="1">
        <v>15.320839881896973</v>
      </c>
      <c r="P82" s="1">
        <v>15.251579284667969</v>
      </c>
      <c r="Q82" s="1">
        <v>15.031025886535645</v>
      </c>
      <c r="R82" s="1">
        <v>410.05950927734375</v>
      </c>
      <c r="S82" s="1">
        <v>410.80056762695312</v>
      </c>
      <c r="T82" s="1">
        <v>11.390275001525879</v>
      </c>
      <c r="U82" s="1">
        <v>11.492461204528809</v>
      </c>
      <c r="V82" s="1">
        <v>65.88104248046875</v>
      </c>
      <c r="W82" s="1">
        <v>66.472785949707031</v>
      </c>
      <c r="X82" s="1">
        <v>500.4532470703125</v>
      </c>
      <c r="Y82" s="1">
        <v>4.5448455959558487E-2</v>
      </c>
      <c r="Z82" s="1">
        <v>7.549644261598587E-2</v>
      </c>
      <c r="AA82" s="1">
        <v>101.04853820800781</v>
      </c>
      <c r="AB82" s="1">
        <v>-1.3452827930450439</v>
      </c>
      <c r="AC82" s="1">
        <v>0.10349315404891968</v>
      </c>
      <c r="AD82" s="1">
        <v>2.264862135052681E-2</v>
      </c>
      <c r="AE82" s="1">
        <v>5.9080589562654495E-4</v>
      </c>
      <c r="AF82" s="1">
        <v>2.7856066823005676E-2</v>
      </c>
      <c r="AG82" s="1">
        <v>8.72897042427212E-4</v>
      </c>
      <c r="AH82" s="1">
        <v>1</v>
      </c>
      <c r="AI82" s="1">
        <v>-0.21956524252891541</v>
      </c>
      <c r="AJ82" s="1">
        <v>2.737391471862793</v>
      </c>
      <c r="AK82" s="1">
        <v>1</v>
      </c>
      <c r="AL82" s="1">
        <v>0</v>
      </c>
      <c r="AM82" s="1">
        <v>0.15999999642372131</v>
      </c>
      <c r="AN82" s="1">
        <v>111115</v>
      </c>
      <c r="AO82">
        <f>X82*0.000001/(K82*0.0001)</f>
        <v>0.77589653003002212</v>
      </c>
      <c r="AP82">
        <f>(U82-T82)/(1000-U82)*AO82</f>
        <v>8.0207704256387419E-5</v>
      </c>
      <c r="AQ82">
        <f>(P82+273.15)</f>
        <v>288.40157928466795</v>
      </c>
      <c r="AR82">
        <f>(O82+273.15)</f>
        <v>288.47083988189695</v>
      </c>
      <c r="AS82">
        <f>(Y82*AK82+Z82*AL82)*AM82</f>
        <v>7.2717527909930135E-3</v>
      </c>
      <c r="AT82">
        <f>((AS82+0.00000010773*(AR82^4-AQ82^4))-AP82*44100)/(L82*0.92*2*29.3+0.00000043092*AQ82^3)</f>
        <v>-3.4496231051772103E-2</v>
      </c>
      <c r="AU82">
        <f>0.61365*EXP(17.502*J82/(240.97+J82))</f>
        <v>1.7392870811662049</v>
      </c>
      <c r="AV82">
        <f>AU82*1000/AA82</f>
        <v>17.212392301864799</v>
      </c>
      <c r="AW82">
        <f>(AV82-U82)</f>
        <v>5.7199310973359907</v>
      </c>
      <c r="AX82">
        <f>IF(D82,P82,(O82+P82)/2)</f>
        <v>15.286209583282471</v>
      </c>
      <c r="AY82">
        <f>0.61365*EXP(17.502*AX82/(240.97+AX82))</f>
        <v>1.7431602923684741</v>
      </c>
      <c r="AZ82">
        <f>IF(AW82&lt;&gt;0,(1000-(AV82+U82)/2)/AW82*AP82,0)</f>
        <v>1.3821238002818854E-2</v>
      </c>
      <c r="BA82">
        <f>U82*AA82/1000</f>
        <v>1.1612964051298769</v>
      </c>
      <c r="BB82">
        <f>(AY82-BA82)</f>
        <v>0.58186388723859728</v>
      </c>
      <c r="BC82">
        <f>1/(1.6/F82+1.37/N82)</f>
        <v>8.644773720710125E-3</v>
      </c>
      <c r="BD82">
        <f>G82*AA82*0.001</f>
        <v>48.20074188036449</v>
      </c>
      <c r="BE82">
        <f>G82/S82</f>
        <v>1.1611615659948706</v>
      </c>
      <c r="BF82">
        <f>(1-AP82*AA82/AU82/F82)*100</f>
        <v>66.460982901375942</v>
      </c>
      <c r="BG82">
        <f>(S82-E82/(N82/1.35))</f>
        <v>411.11116160752664</v>
      </c>
      <c r="BH82">
        <f>E82*BF82/100/BG82</f>
        <v>-9.8279718774999078E-4</v>
      </c>
    </row>
    <row r="83" spans="1:60" x14ac:dyDescent="0.25">
      <c r="A83" s="1">
        <v>22</v>
      </c>
      <c r="B83" s="1" t="s">
        <v>145</v>
      </c>
      <c r="C83" s="1">
        <v>5501.9999995306134</v>
      </c>
      <c r="D83" s="1">
        <v>0</v>
      </c>
      <c r="E83">
        <f>(R83-S83*(1000-T83)/(1000-U83))*AO83</f>
        <v>-0.59078268789341959</v>
      </c>
      <c r="F83">
        <f>IF(AZ83&lt;&gt;0,1/(1/AZ83-1/N83),0)</f>
        <v>1.3716745711988608E-2</v>
      </c>
      <c r="G83">
        <f>((BC83-AP83/2)*S83-E83)/(BC83+AP83/2)</f>
        <v>475.91020733744159</v>
      </c>
      <c r="H83">
        <f>AP83*1000</f>
        <v>7.9280852509673039E-2</v>
      </c>
      <c r="I83">
        <f>(AU83-BA83)</f>
        <v>0.57865111021404569</v>
      </c>
      <c r="J83">
        <f>(P83+AT83*D83)</f>
        <v>15.258562088012695</v>
      </c>
      <c r="K83" s="1">
        <v>6.4499998092651367</v>
      </c>
      <c r="L83">
        <f>(K83*AI83+AJ83)</f>
        <v>1.3211956994300351</v>
      </c>
      <c r="M83" s="1">
        <v>1</v>
      </c>
      <c r="N83">
        <f>L83*(M83+1)*(M83+1)/(M83*M83+1)</f>
        <v>2.6423913988600702</v>
      </c>
      <c r="O83" s="1">
        <v>15.324250221252441</v>
      </c>
      <c r="P83" s="1">
        <v>15.258562088012695</v>
      </c>
      <c r="Q83" s="1">
        <v>15.032299995422363</v>
      </c>
      <c r="R83" s="1">
        <v>410.09048461914062</v>
      </c>
      <c r="S83" s="1">
        <v>410.8099365234375</v>
      </c>
      <c r="T83" s="1">
        <v>11.392609596252441</v>
      </c>
      <c r="U83" s="1">
        <v>11.493616104125977</v>
      </c>
      <c r="V83" s="1">
        <v>65.880760192871094</v>
      </c>
      <c r="W83" s="1">
        <v>66.4659423828125</v>
      </c>
      <c r="X83" s="1">
        <v>500.44705200195312</v>
      </c>
      <c r="Y83" s="1">
        <v>3.8284812122583389E-2</v>
      </c>
      <c r="Z83" s="1">
        <v>7.2629190981388092E-2</v>
      </c>
      <c r="AA83" s="1">
        <v>101.04882049560547</v>
      </c>
      <c r="AB83" s="1">
        <v>-1.3452827930450439</v>
      </c>
      <c r="AC83" s="1">
        <v>0.10349315404891968</v>
      </c>
      <c r="AD83" s="1">
        <v>2.264862135052681E-2</v>
      </c>
      <c r="AE83" s="1">
        <v>5.9080589562654495E-4</v>
      </c>
      <c r="AF83" s="1">
        <v>2.7856066823005676E-2</v>
      </c>
      <c r="AG83" s="1">
        <v>8.72897042427212E-4</v>
      </c>
      <c r="AH83" s="1">
        <v>1</v>
      </c>
      <c r="AI83" s="1">
        <v>-0.21956524252891541</v>
      </c>
      <c r="AJ83" s="1">
        <v>2.737391471862793</v>
      </c>
      <c r="AK83" s="1">
        <v>1</v>
      </c>
      <c r="AL83" s="1">
        <v>0</v>
      </c>
      <c r="AM83" s="1">
        <v>0.15999999642372131</v>
      </c>
      <c r="AN83" s="1">
        <v>111115</v>
      </c>
      <c r="AO83">
        <f>X83*0.000001/(K83*0.0001)</f>
        <v>0.77588692527259184</v>
      </c>
      <c r="AP83">
        <f>(U83-T83)/(1000-U83)*AO83</f>
        <v>7.9280852509673044E-5</v>
      </c>
      <c r="AQ83">
        <f>(P83+273.15)</f>
        <v>288.40856208801267</v>
      </c>
      <c r="AR83">
        <f>(O83+273.15)</f>
        <v>288.47425022125242</v>
      </c>
      <c r="AS83">
        <f>(Y83*AK83+Z83*AL83)*AM83</f>
        <v>6.1255698026961847E-3</v>
      </c>
      <c r="AT83">
        <f>((AS83+0.00000010773*(AR83^4-AQ83^4))-AP83*44100)/(L83*0.92*2*29.3+0.00000043092*AQ83^3)</f>
        <v>-3.4461300412094907E-2</v>
      </c>
      <c r="AU83">
        <f>0.61365*EXP(17.502*J83/(240.97+J83))</f>
        <v>1.7400674607652717</v>
      </c>
      <c r="AV83">
        <f>AU83*1000/AA83</f>
        <v>17.220067015437809</v>
      </c>
      <c r="AW83">
        <f>(AV83-U83)</f>
        <v>5.7264509113118329</v>
      </c>
      <c r="AX83">
        <f>IF(D83,P83,(O83+P83)/2)</f>
        <v>15.291406154632568</v>
      </c>
      <c r="AY83">
        <f>0.61365*EXP(17.502*AX83/(240.97+AX83))</f>
        <v>1.7437421540349458</v>
      </c>
      <c r="AZ83">
        <f>IF(AW83&lt;&gt;0,(1000-(AV83+U83)/2)/AW83*AP83,0)</f>
        <v>1.3645909321794235E-2</v>
      </c>
      <c r="BA83">
        <f>U83*AA83/1000</f>
        <v>1.1614163505512261</v>
      </c>
      <c r="BB83">
        <f>(AY83-BA83)</f>
        <v>0.58232580348371976</v>
      </c>
      <c r="BC83">
        <f>1/(1.6/F83+1.37/N83)</f>
        <v>8.5350293704538633E-3</v>
      </c>
      <c r="BD83">
        <f>G83*AA83*0.001</f>
        <v>48.090165113267517</v>
      </c>
      <c r="BE83">
        <f>G83/S83</f>
        <v>1.1584681017331966</v>
      </c>
      <c r="BF83">
        <f>(1-AP83*AA83/AU83/F83)*100</f>
        <v>66.435329612114813</v>
      </c>
      <c r="BG83">
        <f>(S83-E83/(N83/1.35))</f>
        <v>411.11176789822935</v>
      </c>
      <c r="BH83">
        <f>E83*BF83/100/BG83</f>
        <v>-9.5470005152094122E-4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 t="s">
        <v>9</v>
      </c>
      <c r="B93" s="1" t="s">
        <v>155</v>
      </c>
    </row>
    <row r="94" spans="1:60" x14ac:dyDescent="0.25">
      <c r="A94" s="1" t="s">
        <v>9</v>
      </c>
      <c r="B94" s="1" t="s">
        <v>156</v>
      </c>
    </row>
    <row r="95" spans="1:60" x14ac:dyDescent="0.25">
      <c r="A95" s="1">
        <v>23</v>
      </c>
      <c r="B95" s="1" t="s">
        <v>157</v>
      </c>
      <c r="C95" s="1">
        <v>6088.4999999888241</v>
      </c>
      <c r="D95" s="1">
        <v>0</v>
      </c>
      <c r="E95">
        <f>(R95-S95*(1000-T95)/(1000-U95))*AO95</f>
        <v>-0.72124966280865022</v>
      </c>
      <c r="F95">
        <f>IF(AZ95&lt;&gt;0,1/(1/AZ95-1/N95),0)</f>
        <v>8.7519648723977897E-2</v>
      </c>
      <c r="G95">
        <f>((BC95-AP95/2)*S95-E95)/(BC95+AP95/2)</f>
        <v>419.74738066712666</v>
      </c>
      <c r="H95">
        <f>AP95*1000</f>
        <v>0.46397845499040175</v>
      </c>
      <c r="I95">
        <f>(AU95-BA95)</f>
        <v>0.45112310762418795</v>
      </c>
      <c r="J95">
        <f>(P95+AT95*D95)</f>
        <v>15.144377708435059</v>
      </c>
      <c r="K95" s="1">
        <v>13.840000152587891</v>
      </c>
      <c r="L95">
        <f>(K95*AI95+AJ95)</f>
        <v>-0.30139151824039345</v>
      </c>
      <c r="M95" s="1">
        <v>1</v>
      </c>
      <c r="N95">
        <f>L95*(M95+1)*(M95+1)/(M95*M95+1)</f>
        <v>-0.6027830364807869</v>
      </c>
      <c r="O95" s="1">
        <v>15.285720825195313</v>
      </c>
      <c r="P95" s="1">
        <v>15.144377708435059</v>
      </c>
      <c r="Q95" s="1">
        <v>15.03094482421875</v>
      </c>
      <c r="R95" s="1">
        <v>409.82040405273437</v>
      </c>
      <c r="S95" s="1">
        <v>411.28738403320312</v>
      </c>
      <c r="T95" s="1">
        <v>11.362564086914063</v>
      </c>
      <c r="U95" s="1">
        <v>12.62957763671875</v>
      </c>
      <c r="V95" s="1">
        <v>65.898628234863281</v>
      </c>
      <c r="W95" s="1">
        <v>73.214523315429688</v>
      </c>
      <c r="X95" s="1">
        <v>500.41781616210937</v>
      </c>
      <c r="Y95" s="1">
        <v>-9.0088220313191414E-3</v>
      </c>
      <c r="Z95" s="1">
        <v>5.2284173667430878E-2</v>
      </c>
      <c r="AA95" s="1">
        <v>101.05024719238281</v>
      </c>
      <c r="AB95" s="1">
        <v>-1.1018120050430298</v>
      </c>
      <c r="AC95" s="1">
        <v>0.13657477498054504</v>
      </c>
      <c r="AD95" s="1">
        <v>1.7113782465457916E-2</v>
      </c>
      <c r="AE95" s="1">
        <v>7.4869877425953746E-4</v>
      </c>
      <c r="AF95" s="1">
        <v>1.5365185216069221E-2</v>
      </c>
      <c r="AG95" s="1">
        <v>1.2787585146725178E-3</v>
      </c>
      <c r="AH95" s="1">
        <v>1</v>
      </c>
      <c r="AI95" s="1">
        <v>-0.21956524252891541</v>
      </c>
      <c r="AJ95" s="1">
        <v>2.737391471862793</v>
      </c>
      <c r="AK95" s="1">
        <v>1</v>
      </c>
      <c r="AL95" s="1">
        <v>0</v>
      </c>
      <c r="AM95" s="1">
        <v>0.15999999642372131</v>
      </c>
      <c r="AN95" s="1">
        <v>111115</v>
      </c>
      <c r="AO95">
        <f>X95*0.000001/(K95*0.0001)</f>
        <v>0.36157356260472151</v>
      </c>
      <c r="AP95">
        <f>(U95-T95)/(1000-U95)*AO95</f>
        <v>4.6397845499040173E-4</v>
      </c>
      <c r="AQ95">
        <f>(P95+273.15)</f>
        <v>288.29437770843504</v>
      </c>
      <c r="AR95">
        <f>(O95+273.15)</f>
        <v>288.43572082519529</v>
      </c>
      <c r="AS95">
        <f>(Y95*AK95+Z95*AL95)*AM95</f>
        <v>-1.4414114927930044E-3</v>
      </c>
      <c r="AT95">
        <f>((AS95+0.00000010773*(AR95^4-AQ95^4))-AP95*44100)/(L95*0.92*2*29.3+0.00000043092*AQ95^3)</f>
        <v>3.2080979412881172</v>
      </c>
      <c r="AU95">
        <f>0.61365*EXP(17.502*J95/(240.97+J95))</f>
        <v>1.7273450497500076</v>
      </c>
      <c r="AV95">
        <f>AU95*1000/AA95</f>
        <v>17.093922060986458</v>
      </c>
      <c r="AW95">
        <f>(AV95-U95)</f>
        <v>4.4643444242677077</v>
      </c>
      <c r="AX95">
        <f>IF(D95,P95,(O95+P95)/2)</f>
        <v>15.215049266815186</v>
      </c>
      <c r="AY95">
        <f>0.61365*EXP(17.502*AX95/(240.97+AX95))</f>
        <v>1.7352095925053848</v>
      </c>
      <c r="AZ95">
        <f>IF(AW95&lt;&gt;0,(1000-(AV95+U95)/2)/AW95*AP95,0)</f>
        <v>0.10238522833776499</v>
      </c>
      <c r="BA95">
        <f>U95*AA95/1000</f>
        <v>1.2762219421258196</v>
      </c>
      <c r="BB95">
        <f>(AY95-BA95)</f>
        <v>0.45898765037956513</v>
      </c>
      <c r="BC95">
        <f>1/(1.6/F95+1.37/N95)</f>
        <v>6.2465574466674521E-2</v>
      </c>
      <c r="BD95">
        <f>G95*AA95*0.001</f>
        <v>42.415576574768359</v>
      </c>
      <c r="BE95">
        <f>G95/S95</f>
        <v>1.0205695505438614</v>
      </c>
      <c r="BF95">
        <f>(1-AP95*AA95/AU95/F95)*100</f>
        <v>68.9865179856873</v>
      </c>
      <c r="BG95">
        <f>(S95-E95/(N95/1.35))</f>
        <v>409.67206477923685</v>
      </c>
      <c r="BH95">
        <f>E95*BF95/100/BG95</f>
        <v>-1.2145446837419221E-3</v>
      </c>
    </row>
    <row r="96" spans="1:60" x14ac:dyDescent="0.25">
      <c r="A96" s="1">
        <v>24</v>
      </c>
      <c r="B96" s="1" t="s">
        <v>158</v>
      </c>
      <c r="C96" s="1">
        <v>6093.4999998770654</v>
      </c>
      <c r="D96" s="1">
        <v>0</v>
      </c>
      <c r="E96">
        <f>(R96-S96*(1000-T96)/(1000-U96))*AO96</f>
        <v>-0.72544348957984195</v>
      </c>
      <c r="F96">
        <f>IF(AZ96&lt;&gt;0,1/(1/AZ96-1/N96),0)</f>
        <v>8.8444903062493918E-2</v>
      </c>
      <c r="G96">
        <f>((BC96-AP96/2)*S96-E96)/(BC96+AP96/2)</f>
        <v>419.66182194065505</v>
      </c>
      <c r="H96">
        <f>AP96*1000</f>
        <v>0.46977093705039091</v>
      </c>
      <c r="I96">
        <f>(AU96-BA96)</f>
        <v>0.45116334671938896</v>
      </c>
      <c r="J96">
        <f>(P96+AT96*D96)</f>
        <v>15.148046493530273</v>
      </c>
      <c r="K96" s="1">
        <v>13.840000152587891</v>
      </c>
      <c r="L96">
        <f>(K96*AI96+AJ96)</f>
        <v>-0.30139151824039345</v>
      </c>
      <c r="M96" s="1">
        <v>1</v>
      </c>
      <c r="N96">
        <f>L96*(M96+1)*(M96+1)/(M96*M96+1)</f>
        <v>-0.6027830364807869</v>
      </c>
      <c r="O96" s="1">
        <v>15.287358283996582</v>
      </c>
      <c r="P96" s="1">
        <v>15.148046493530273</v>
      </c>
      <c r="Q96" s="1">
        <v>15.029804229736328</v>
      </c>
      <c r="R96" s="1">
        <v>409.80224609375</v>
      </c>
      <c r="S96" s="1">
        <v>411.27426147460937</v>
      </c>
      <c r="T96" s="1">
        <v>11.350380897521973</v>
      </c>
      <c r="U96" s="1">
        <v>12.633214950561523</v>
      </c>
      <c r="V96" s="1">
        <v>65.796592712402344</v>
      </c>
      <c r="W96" s="1">
        <v>73.226448059082031</v>
      </c>
      <c r="X96" s="1">
        <v>500.41494750976562</v>
      </c>
      <c r="Y96" s="1">
        <v>6.4728949218988419E-3</v>
      </c>
      <c r="Z96" s="1">
        <v>9.9579721689224243E-2</v>
      </c>
      <c r="AA96" s="1">
        <v>101.05022430419922</v>
      </c>
      <c r="AB96" s="1">
        <v>-1.1018120050430298</v>
      </c>
      <c r="AC96" s="1">
        <v>0.13657477498054504</v>
      </c>
      <c r="AD96" s="1">
        <v>1.7113782465457916E-2</v>
      </c>
      <c r="AE96" s="1">
        <v>7.4869877425953746E-4</v>
      </c>
      <c r="AF96" s="1">
        <v>1.5365185216069221E-2</v>
      </c>
      <c r="AG96" s="1">
        <v>1.2787585146725178E-3</v>
      </c>
      <c r="AH96" s="1">
        <v>1</v>
      </c>
      <c r="AI96" s="1">
        <v>-0.21956524252891541</v>
      </c>
      <c r="AJ96" s="1">
        <v>2.737391471862793</v>
      </c>
      <c r="AK96" s="1">
        <v>1</v>
      </c>
      <c r="AL96" s="1">
        <v>0</v>
      </c>
      <c r="AM96" s="1">
        <v>0.15999999642372131</v>
      </c>
      <c r="AN96" s="1">
        <v>111115</v>
      </c>
      <c r="AO96">
        <f>X96*0.000001/(K96*0.0001)</f>
        <v>0.36157148987906246</v>
      </c>
      <c r="AP96">
        <f>(U96-T96)/(1000-U96)*AO96</f>
        <v>4.6977093705039089E-4</v>
      </c>
      <c r="AQ96">
        <f>(P96+273.15)</f>
        <v>288.29804649353025</v>
      </c>
      <c r="AR96">
        <f>(O96+273.15)</f>
        <v>288.43735828399656</v>
      </c>
      <c r="AS96">
        <f>(Y96*AK96+Z96*AL96)*AM96</f>
        <v>1.0356631643549385E-3</v>
      </c>
      <c r="AT96">
        <f>((AS96+0.00000010773*(AR96^4-AQ96^4))-AP96*44100)/(L96*0.92*2*29.3+0.00000043092*AQ96^3)</f>
        <v>3.2545595509790921</v>
      </c>
      <c r="AU96">
        <f>0.61365*EXP(17.502*J96/(240.97+J96))</f>
        <v>1.7277525511567939</v>
      </c>
      <c r="AV96">
        <f>AU96*1000/AA96</f>
        <v>17.097958594882563</v>
      </c>
      <c r="AW96">
        <f>(AV96-U96)</f>
        <v>4.4647436443210395</v>
      </c>
      <c r="AX96">
        <f>IF(D96,P96,(O96+P96)/2)</f>
        <v>15.217702388763428</v>
      </c>
      <c r="AY96">
        <f>0.61365*EXP(17.502*AX96/(240.97+AX96))</f>
        <v>1.7355054514960009</v>
      </c>
      <c r="AZ96">
        <f>IF(AW96&lt;&gt;0,(1000-(AV96+U96)/2)/AW96*AP96,0)</f>
        <v>0.10365377125538015</v>
      </c>
      <c r="BA96">
        <f>U96*AA96/1000</f>
        <v>1.276589204437405</v>
      </c>
      <c r="BB96">
        <f>(AY96-BA96)</f>
        <v>0.45891624705859591</v>
      </c>
      <c r="BC96">
        <f>1/(1.6/F96+1.37/N96)</f>
        <v>6.322084716515361E-2</v>
      </c>
      <c r="BD96">
        <f>G96*AA96*0.001</f>
        <v>42.406921239012107</v>
      </c>
      <c r="BE96">
        <f>G96/S96</f>
        <v>1.020394080670092</v>
      </c>
      <c r="BF96">
        <f>(1-AP96*AA96/AU96/F96)*100</f>
        <v>68.935163384210156</v>
      </c>
      <c r="BG96">
        <f>(S96-E96/(N96/1.35))</f>
        <v>409.6495496767285</v>
      </c>
      <c r="BH96">
        <f>E96*BF96/100/BG96</f>
        <v>-1.220764566192293E-3</v>
      </c>
    </row>
    <row r="97" spans="1:60" x14ac:dyDescent="0.25">
      <c r="A97" s="1">
        <v>25</v>
      </c>
      <c r="B97" s="1" t="s">
        <v>159</v>
      </c>
      <c r="C97" s="1">
        <v>6098.9999997541308</v>
      </c>
      <c r="D97" s="1">
        <v>0</v>
      </c>
      <c r="E97">
        <f>(R97-S97*(1000-T97)/(1000-U97))*AO97</f>
        <v>-0.68541276085599556</v>
      </c>
      <c r="F97">
        <f>IF(AZ97&lt;&gt;0,1/(1/AZ97-1/N97),0)</f>
        <v>8.8520936948554119E-2</v>
      </c>
      <c r="G97">
        <f>((BC97-AP97/2)*S97-E97)/(BC97+AP97/2)</f>
        <v>418.99567233920595</v>
      </c>
      <c r="H97">
        <f>AP97*1000</f>
        <v>0.47057679187334983</v>
      </c>
      <c r="I97">
        <f>(AU97-BA97)</f>
        <v>0.4514810681665411</v>
      </c>
      <c r="J97">
        <f>(P97+AT97*D97)</f>
        <v>15.154343605041504</v>
      </c>
      <c r="K97" s="1">
        <v>13.840000152587891</v>
      </c>
      <c r="L97">
        <f>(K97*AI97+AJ97)</f>
        <v>-0.30139151824039345</v>
      </c>
      <c r="M97" s="1">
        <v>1</v>
      </c>
      <c r="N97">
        <f>L97*(M97+1)*(M97+1)/(M97*M97+1)</f>
        <v>-0.6027830364807869</v>
      </c>
      <c r="O97" s="1">
        <v>15.289877891540527</v>
      </c>
      <c r="P97" s="1">
        <v>15.154343605041504</v>
      </c>
      <c r="Q97" s="1">
        <v>15.029426574707031</v>
      </c>
      <c r="R97" s="1">
        <v>409.8912353515625</v>
      </c>
      <c r="S97" s="1">
        <v>411.25164794921875</v>
      </c>
      <c r="T97" s="1">
        <v>11.351934432983398</v>
      </c>
      <c r="U97" s="1">
        <v>12.636961936950684</v>
      </c>
      <c r="V97" s="1">
        <v>65.795265197753906</v>
      </c>
      <c r="W97" s="1">
        <v>73.236793518066406</v>
      </c>
      <c r="X97" s="1">
        <v>500.41583251953125</v>
      </c>
      <c r="Y97" s="1">
        <v>-8.8366847485303879E-3</v>
      </c>
      <c r="Z97" s="1">
        <v>0.11229413747787476</v>
      </c>
      <c r="AA97" s="1">
        <v>101.05048370361328</v>
      </c>
      <c r="AB97" s="1">
        <v>-1.1018120050430298</v>
      </c>
      <c r="AC97" s="1">
        <v>0.13657477498054504</v>
      </c>
      <c r="AD97" s="1">
        <v>1.7113782465457916E-2</v>
      </c>
      <c r="AE97" s="1">
        <v>7.4869877425953746E-4</v>
      </c>
      <c r="AF97" s="1">
        <v>1.5365185216069221E-2</v>
      </c>
      <c r="AG97" s="1">
        <v>1.2787585146725178E-3</v>
      </c>
      <c r="AH97" s="1">
        <v>1</v>
      </c>
      <c r="AI97" s="1">
        <v>-0.21956524252891541</v>
      </c>
      <c r="AJ97" s="1">
        <v>2.737391471862793</v>
      </c>
      <c r="AK97" s="1">
        <v>1</v>
      </c>
      <c r="AL97" s="1">
        <v>0</v>
      </c>
      <c r="AM97" s="1">
        <v>0.15999999642372131</v>
      </c>
      <c r="AN97" s="1">
        <v>111115</v>
      </c>
      <c r="AO97">
        <f>X97*0.000001/(K97*0.0001)</f>
        <v>0.36157212933697858</v>
      </c>
      <c r="AP97">
        <f>(U97-T97)/(1000-U97)*AO97</f>
        <v>4.7057679187334983E-4</v>
      </c>
      <c r="AQ97">
        <f>(P97+273.15)</f>
        <v>288.30434360504148</v>
      </c>
      <c r="AR97">
        <f>(O97+273.15)</f>
        <v>288.4398778915405</v>
      </c>
      <c r="AS97">
        <f>(Y97*AK97+Z97*AL97)*AM97</f>
        <v>-1.4138695281624147E-3</v>
      </c>
      <c r="AT97">
        <f>((AS97+0.00000010773*(AR97^4-AQ97^4))-AP97*44100)/(L97*0.92*2*29.3+0.00000043092*AQ97^3)</f>
        <v>3.267926144136017</v>
      </c>
      <c r="AU97">
        <f>0.61365*EXP(17.502*J97/(240.97+J97))</f>
        <v>1.7284521844395575</v>
      </c>
      <c r="AV97">
        <f>AU97*1000/AA97</f>
        <v>17.10483830546724</v>
      </c>
      <c r="AW97">
        <f>(AV97-U97)</f>
        <v>4.4678763685165563</v>
      </c>
      <c r="AX97">
        <f>IF(D97,P97,(O97+P97)/2)</f>
        <v>15.222110748291016</v>
      </c>
      <c r="AY97">
        <f>0.61365*EXP(17.502*AX97/(240.97+AX97))</f>
        <v>1.735997141216153</v>
      </c>
      <c r="AZ97">
        <f>IF(AW97&lt;&gt;0,(1000-(AV97+U97)/2)/AW97*AP97,0)</f>
        <v>0.1037582182597326</v>
      </c>
      <c r="BA97">
        <f>U97*AA97/1000</f>
        <v>1.2769711162730164</v>
      </c>
      <c r="BB97">
        <f>(AY97-BA97)</f>
        <v>0.4590260249431366</v>
      </c>
      <c r="BC97">
        <f>1/(1.6/F97+1.37/N97)</f>
        <v>6.3283013579896519E-2</v>
      </c>
      <c r="BD97">
        <f>G97*AA97*0.001</f>
        <v>42.339715359597427</v>
      </c>
      <c r="BE97">
        <f>G97/S97</f>
        <v>1.0188303789871826</v>
      </c>
      <c r="BF97">
        <f>(1-AP97*AA97/AU97/F97)*100</f>
        <v>68.921107843105389</v>
      </c>
      <c r="BG97">
        <f>(S97-E97/(N97/1.35))</f>
        <v>409.71658944366129</v>
      </c>
      <c r="BH97">
        <f>E97*BF97/100/BG97</f>
        <v>-1.1529776441842709E-3</v>
      </c>
    </row>
    <row r="98" spans="1:60" x14ac:dyDescent="0.25">
      <c r="A98" s="1">
        <v>26</v>
      </c>
      <c r="B98" s="1" t="s">
        <v>160</v>
      </c>
      <c r="C98" s="1">
        <v>6103.9999996423721</v>
      </c>
      <c r="D98" s="1">
        <v>0</v>
      </c>
      <c r="E98">
        <f>(R98-S98*(1000-T98)/(1000-U98))*AO98</f>
        <v>-0.63217967027332989</v>
      </c>
      <c r="F98">
        <f>IF(AZ98&lt;&gt;0,1/(1/AZ98-1/N98),0)</f>
        <v>8.8604069584038214E-2</v>
      </c>
      <c r="G98">
        <f>((BC98-AP98/2)*S98-E98)/(BC98+AP98/2)</f>
        <v>418.16189138164731</v>
      </c>
      <c r="H98">
        <f>AP98*1000</f>
        <v>0.47121534337016652</v>
      </c>
      <c r="I98">
        <f>(AU98-BA98)</f>
        <v>0.45159613356407946</v>
      </c>
      <c r="J98">
        <f>(P98+AT98*D98)</f>
        <v>15.157956123352051</v>
      </c>
      <c r="K98" s="1">
        <v>13.840000152587891</v>
      </c>
      <c r="L98">
        <f>(K98*AI98+AJ98)</f>
        <v>-0.30139151824039345</v>
      </c>
      <c r="M98" s="1">
        <v>1</v>
      </c>
      <c r="N98">
        <f>L98*(M98+1)*(M98+1)/(M98*M98+1)</f>
        <v>-0.6027830364807869</v>
      </c>
      <c r="O98" s="1">
        <v>15.291672706604004</v>
      </c>
      <c r="P98" s="1">
        <v>15.157956123352051</v>
      </c>
      <c r="Q98" s="1">
        <v>15.029150009155273</v>
      </c>
      <c r="R98" s="1">
        <v>410.05514526367188</v>
      </c>
      <c r="S98" s="1">
        <v>411.26760864257812</v>
      </c>
      <c r="T98" s="1">
        <v>11.352970123291016</v>
      </c>
      <c r="U98" s="1">
        <v>12.639763832092285</v>
      </c>
      <c r="V98" s="1">
        <v>65.790267944335938</v>
      </c>
      <c r="W98" s="1">
        <v>73.245201110839844</v>
      </c>
      <c r="X98" s="1">
        <v>500.40567016601563</v>
      </c>
      <c r="Y98" s="1">
        <v>-3.1449273228645325E-2</v>
      </c>
      <c r="Z98" s="1">
        <v>0.14020083844661713</v>
      </c>
      <c r="AA98" s="1">
        <v>101.05074310302734</v>
      </c>
      <c r="AB98" s="1">
        <v>-1.1018120050430298</v>
      </c>
      <c r="AC98" s="1">
        <v>0.13657477498054504</v>
      </c>
      <c r="AD98" s="1">
        <v>1.7113782465457916E-2</v>
      </c>
      <c r="AE98" s="1">
        <v>7.4869877425953746E-4</v>
      </c>
      <c r="AF98" s="1">
        <v>1.5365185216069221E-2</v>
      </c>
      <c r="AG98" s="1">
        <v>1.2787585146725178E-3</v>
      </c>
      <c r="AH98" s="1">
        <v>1</v>
      </c>
      <c r="AI98" s="1">
        <v>-0.21956524252891541</v>
      </c>
      <c r="AJ98" s="1">
        <v>2.737391471862793</v>
      </c>
      <c r="AK98" s="1">
        <v>1</v>
      </c>
      <c r="AL98" s="1">
        <v>0</v>
      </c>
      <c r="AM98" s="1">
        <v>0.15999999642372131</v>
      </c>
      <c r="AN98" s="1">
        <v>111115</v>
      </c>
      <c r="AO98">
        <f>X98*0.000001/(K98*0.0001)</f>
        <v>0.36156478659608005</v>
      </c>
      <c r="AP98">
        <f>(U98-T98)/(1000-U98)*AO98</f>
        <v>4.7121534337016654E-4</v>
      </c>
      <c r="AQ98">
        <f>(P98+273.15)</f>
        <v>288.30795612335203</v>
      </c>
      <c r="AR98">
        <f>(O98+273.15)</f>
        <v>288.44167270660398</v>
      </c>
      <c r="AS98">
        <f>(Y98*AK98+Z98*AL98)*AM98</f>
        <v>-5.0318836041118864E-3</v>
      </c>
      <c r="AT98">
        <f>((AS98+0.00000010773*(AR98^4-AQ98^4))-AP98*44100)/(L98*0.92*2*29.3+0.00000043092*AQ98^3)</f>
        <v>3.2766720384691133</v>
      </c>
      <c r="AU98">
        <f>0.61365*EXP(17.502*J98/(240.97+J98))</f>
        <v>1.7288536614437735</v>
      </c>
      <c r="AV98">
        <f>AU98*1000/AA98</f>
        <v>17.108767420751203</v>
      </c>
      <c r="AW98">
        <f>(AV98-U98)</f>
        <v>4.4690035886589179</v>
      </c>
      <c r="AX98">
        <f>IF(D98,P98,(O98+P98)/2)</f>
        <v>15.224814414978027</v>
      </c>
      <c r="AY98">
        <f>0.61365*EXP(17.502*AX98/(240.97+AX98))</f>
        <v>1.736298757268063</v>
      </c>
      <c r="AZ98">
        <f>IF(AW98&lt;&gt;0,(1000-(AV98+U98)/2)/AW98*AP98,0)</f>
        <v>0.10387245209729953</v>
      </c>
      <c r="BA98">
        <f>U98*AA98/1000</f>
        <v>1.277257527879694</v>
      </c>
      <c r="BB98">
        <f>(AY98-BA98)</f>
        <v>0.459041229388369</v>
      </c>
      <c r="BC98">
        <f>1/(1.6/F98+1.37/N98)</f>
        <v>6.3351001616256522E-2</v>
      </c>
      <c r="BD98">
        <f>G98*AA98*0.001</f>
        <v>42.255569861482869</v>
      </c>
      <c r="BE98">
        <f>G98/S98</f>
        <v>1.0167634955785221</v>
      </c>
      <c r="BF98">
        <f>(1-AP98*AA98/AU98/F98)*100</f>
        <v>68.915274884388182</v>
      </c>
      <c r="BG98">
        <f>(S98-E98/(N98/1.35))</f>
        <v>409.85177159472153</v>
      </c>
      <c r="BH98">
        <f>E98*BF98/100/BG98</f>
        <v>-1.0629900557387151E-3</v>
      </c>
    </row>
    <row r="99" spans="1:60" x14ac:dyDescent="0.25">
      <c r="A99" s="1">
        <v>27</v>
      </c>
      <c r="B99" s="1" t="s">
        <v>161</v>
      </c>
      <c r="C99" s="1">
        <v>6108.9999995306134</v>
      </c>
      <c r="D99" s="1">
        <v>0</v>
      </c>
      <c r="E99">
        <f>(R99-S99*(1000-T99)/(1000-U99))*AO99</f>
        <v>-0.60468195788609158</v>
      </c>
      <c r="F99">
        <f>IF(AZ99&lt;&gt;0,1/(1/AZ99-1/N99),0)</f>
        <v>8.8550195814521268E-2</v>
      </c>
      <c r="G99">
        <f>((BC99-AP99/2)*S99-E99)/(BC99+AP99/2)</f>
        <v>417.76006932715683</v>
      </c>
      <c r="H99">
        <f>AP99*1000</f>
        <v>0.47120592598137151</v>
      </c>
      <c r="I99">
        <f>(AU99-BA99)</f>
        <v>0.45190841583382224</v>
      </c>
      <c r="J99">
        <f>(P99+AT99*D99)</f>
        <v>15.16283130645752</v>
      </c>
      <c r="K99" s="1">
        <v>13.840000152587891</v>
      </c>
      <c r="L99">
        <f>(K99*AI99+AJ99)</f>
        <v>-0.30139151824039345</v>
      </c>
      <c r="M99" s="1">
        <v>1</v>
      </c>
      <c r="N99">
        <f>L99*(M99+1)*(M99+1)/(M99*M99+1)</f>
        <v>-0.6027830364807869</v>
      </c>
      <c r="O99" s="1">
        <v>15.293999671936035</v>
      </c>
      <c r="P99" s="1">
        <v>15.16283130645752</v>
      </c>
      <c r="Q99" s="1">
        <v>15.029250144958496</v>
      </c>
      <c r="R99" s="1">
        <v>410.15753173828125</v>
      </c>
      <c r="S99" s="1">
        <v>411.29388427734375</v>
      </c>
      <c r="T99" s="1">
        <v>11.355284690856934</v>
      </c>
      <c r="U99" s="1">
        <v>12.642009735107422</v>
      </c>
      <c r="V99" s="1">
        <v>65.793479919433594</v>
      </c>
      <c r="W99" s="1">
        <v>73.248977661132812</v>
      </c>
      <c r="X99" s="1">
        <v>500.42123413085937</v>
      </c>
      <c r="Y99" s="1">
        <v>-4.3548405170440674E-2</v>
      </c>
      <c r="Z99" s="1">
        <v>9.3719586730003357E-2</v>
      </c>
      <c r="AA99" s="1">
        <v>101.05095672607422</v>
      </c>
      <c r="AB99" s="1">
        <v>-1.1018120050430298</v>
      </c>
      <c r="AC99" s="1">
        <v>0.13657477498054504</v>
      </c>
      <c r="AD99" s="1">
        <v>1.7113782465457916E-2</v>
      </c>
      <c r="AE99" s="1">
        <v>7.4869877425953746E-4</v>
      </c>
      <c r="AF99" s="1">
        <v>1.5365185216069221E-2</v>
      </c>
      <c r="AG99" s="1">
        <v>1.2787585146725178E-3</v>
      </c>
      <c r="AH99" s="1">
        <v>1</v>
      </c>
      <c r="AI99" s="1">
        <v>-0.21956524252891541</v>
      </c>
      <c r="AJ99" s="1">
        <v>2.737391471862793</v>
      </c>
      <c r="AK99" s="1">
        <v>1</v>
      </c>
      <c r="AL99" s="1">
        <v>0</v>
      </c>
      <c r="AM99" s="1">
        <v>0.15999999642372131</v>
      </c>
      <c r="AN99" s="1">
        <v>111115</v>
      </c>
      <c r="AO99">
        <f>X99*0.000001/(K99*0.0001)</f>
        <v>0.36157603223529405</v>
      </c>
      <c r="AP99">
        <f>(U99-T99)/(1000-U99)*AO99</f>
        <v>4.7120592598137154E-4</v>
      </c>
      <c r="AQ99">
        <f>(P99+273.15)</f>
        <v>288.3128313064575</v>
      </c>
      <c r="AR99">
        <f>(O99+273.15)</f>
        <v>288.44399967193601</v>
      </c>
      <c r="AS99">
        <f>(Y99*AK99+Z99*AL99)*AM99</f>
        <v>-6.9677446715292746E-3</v>
      </c>
      <c r="AT99">
        <f>((AS99+0.00000010773*(AR99^4-AQ99^4))-AP99*44100)/(L99*0.92*2*29.3+0.00000043092*AQ99^3)</f>
        <v>3.2816573891552849</v>
      </c>
      <c r="AU99">
        <f>0.61365*EXP(17.502*J99/(240.97+J99))</f>
        <v>1.7293955945067714</v>
      </c>
      <c r="AV99">
        <f>AU99*1000/AA99</f>
        <v>17.114094220748083</v>
      </c>
      <c r="AW99">
        <f>(AV99-U99)</f>
        <v>4.4720844856406607</v>
      </c>
      <c r="AX99">
        <f>IF(D99,P99,(O99+P99)/2)</f>
        <v>15.228415489196777</v>
      </c>
      <c r="AY99">
        <f>0.61365*EXP(17.502*AX99/(240.97+AX99))</f>
        <v>1.7367005579366916</v>
      </c>
      <c r="AZ99">
        <f>IF(AW99&lt;&gt;0,(1000-(AV99+U99)/2)/AW99*AP99,0)</f>
        <v>0.10379841910697123</v>
      </c>
      <c r="BA99">
        <f>U99*AA99/1000</f>
        <v>1.2774871786729491</v>
      </c>
      <c r="BB99">
        <f>(AY99-BA99)</f>
        <v>0.4592133792637425</v>
      </c>
      <c r="BC99">
        <f>1/(1.6/F99+1.37/N99)</f>
        <v>6.3306940148512958E-2</v>
      </c>
      <c r="BD99">
        <f>G99*AA99*0.001</f>
        <v>42.215054687460288</v>
      </c>
      <c r="BE99">
        <f>G99/S99</f>
        <v>1.015721568681174</v>
      </c>
      <c r="BF99">
        <f>(1-AP99*AA99/AU99/F99)*100</f>
        <v>68.906665496177368</v>
      </c>
      <c r="BG99">
        <f>(S99-E99/(N99/1.35))</f>
        <v>409.93963143056141</v>
      </c>
      <c r="BH99">
        <f>E99*BF99/100/BG99</f>
        <v>-1.0164086174890442E-3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>
        <v>28</v>
      </c>
      <c r="B106" s="1" t="s">
        <v>168</v>
      </c>
      <c r="C106" s="1">
        <v>6507.4999996982515</v>
      </c>
      <c r="D106" s="1">
        <v>0</v>
      </c>
      <c r="E106">
        <f>(R106-S106*(1000-T106)/(1000-U106))*AO106</f>
        <v>-0.83394041316897982</v>
      </c>
      <c r="F106">
        <f>IF(AZ106&lt;&gt;0,1/(1/AZ106-1/N106),0)</f>
        <v>4.9545882489114602E-2</v>
      </c>
      <c r="G106">
        <f>((BC106-AP106/2)*S106-E106)/(BC106+AP106/2)</f>
        <v>434.52845585511403</v>
      </c>
      <c r="H106">
        <f>AP106*1000</f>
        <v>0.2660327212098339</v>
      </c>
      <c r="I106">
        <f>(AU106-BA106)</f>
        <v>0.54405887038373923</v>
      </c>
      <c r="J106">
        <f>(P106+AT106*D106)</f>
        <v>15.145286560058594</v>
      </c>
      <c r="K106" s="1">
        <v>5.9800000190734863</v>
      </c>
      <c r="L106">
        <f>(K106*AI106+AJ106)</f>
        <v>1.4243913173520042</v>
      </c>
      <c r="M106" s="1">
        <v>1</v>
      </c>
      <c r="N106">
        <f>L106*(M106+1)*(M106+1)/(M106*M106+1)</f>
        <v>2.8487826347040084</v>
      </c>
      <c r="O106" s="1">
        <v>15.269805908203125</v>
      </c>
      <c r="P106" s="1">
        <v>15.145286560058594</v>
      </c>
      <c r="Q106" s="1">
        <v>15.026880264282227</v>
      </c>
      <c r="R106" s="1">
        <v>410.01641845703125</v>
      </c>
      <c r="S106" s="1">
        <v>410.88229370117187</v>
      </c>
      <c r="T106" s="1">
        <v>11.396891593933105</v>
      </c>
      <c r="U106" s="1">
        <v>11.711055755615234</v>
      </c>
      <c r="V106" s="1">
        <v>66.135940551757813</v>
      </c>
      <c r="W106" s="1">
        <v>67.960945129394531</v>
      </c>
      <c r="X106" s="1">
        <v>500.45327758789063</v>
      </c>
      <c r="Y106" s="1">
        <v>-2.124984934926033E-2</v>
      </c>
      <c r="Z106" s="1">
        <v>9.9869109690189362E-2</v>
      </c>
      <c r="AA106" s="1">
        <v>101.04871368408203</v>
      </c>
      <c r="AB106" s="1">
        <v>-1.4403632879257202</v>
      </c>
      <c r="AC106" s="1">
        <v>0.11161129921674728</v>
      </c>
      <c r="AD106" s="1">
        <v>2.1288750693202019E-2</v>
      </c>
      <c r="AE106" s="1">
        <v>1.0693101212382317E-3</v>
      </c>
      <c r="AF106" s="1">
        <v>1.8454523757100105E-2</v>
      </c>
      <c r="AG106" s="1">
        <v>8.8193651754409075E-4</v>
      </c>
      <c r="AH106" s="1">
        <v>1</v>
      </c>
      <c r="AI106" s="1">
        <v>-0.21956524252891541</v>
      </c>
      <c r="AJ106" s="1">
        <v>2.737391471862793</v>
      </c>
      <c r="AK106" s="1">
        <v>1</v>
      </c>
      <c r="AL106" s="1">
        <v>0</v>
      </c>
      <c r="AM106" s="1">
        <v>0.15999999642372131</v>
      </c>
      <c r="AN106" s="1">
        <v>111115</v>
      </c>
      <c r="AO106">
        <f>X106*0.000001/(K106*0.0001)</f>
        <v>0.83687838794593938</v>
      </c>
      <c r="AP106">
        <f>(U106-T106)/(1000-U106)*AO106</f>
        <v>2.6603272120983391E-4</v>
      </c>
      <c r="AQ106">
        <f>(P106+273.15)</f>
        <v>288.29528656005857</v>
      </c>
      <c r="AR106">
        <f>(O106+273.15)</f>
        <v>288.4198059082031</v>
      </c>
      <c r="AS106">
        <f>(Y106*AK106+Z106*AL106)*AM106</f>
        <v>-3.3999758198862695E-3</v>
      </c>
      <c r="AT106">
        <f>((AS106+0.00000010773*(AR106^4-AQ106^4))-AP106*44100)/(L106*0.92*2*29.3+0.00000043092*AQ106^3)</f>
        <v>-0.11994055836246013</v>
      </c>
      <c r="AU106">
        <f>0.61365*EXP(17.502*J106/(240.97+J106))</f>
        <v>1.727445990371224</v>
      </c>
      <c r="AV106">
        <f>AU106*1000/AA106</f>
        <v>17.095180407460688</v>
      </c>
      <c r="AW106">
        <f>(AV106-U106)</f>
        <v>5.384124651845454</v>
      </c>
      <c r="AX106">
        <f>IF(D106,P106,(O106+P106)/2)</f>
        <v>15.207546234130859</v>
      </c>
      <c r="AY106">
        <f>0.61365*EXP(17.502*AX106/(240.97+AX106))</f>
        <v>1.7343731426761002</v>
      </c>
      <c r="AZ106">
        <f>IF(AW106&lt;&gt;0,(1000-(AV106+U106)/2)/AW106*AP106,0)</f>
        <v>4.869891346643028E-2</v>
      </c>
      <c r="BA106">
        <f>U106*AA106/1000</f>
        <v>1.1833871199874848</v>
      </c>
      <c r="BB106">
        <f>(AY106-BA106)</f>
        <v>0.55098602268861541</v>
      </c>
      <c r="BC106">
        <f>1/(1.6/F106+1.37/N106)</f>
        <v>3.0511799223471241E-2</v>
      </c>
      <c r="BD106">
        <f>G106*AA106*0.001</f>
        <v>43.908541523289699</v>
      </c>
      <c r="BE106">
        <f>G106/S106</f>
        <v>1.0575497229168498</v>
      </c>
      <c r="BF106">
        <f>(1-AP106*AA106/AU106/F106)*100</f>
        <v>68.591022371537633</v>
      </c>
      <c r="BG106">
        <f>(S106-E106/(N106/1.35))</f>
        <v>411.27748691249775</v>
      </c>
      <c r="BH106">
        <f>E106*BF106/100/BG106</f>
        <v>-1.39080857465881E-3</v>
      </c>
    </row>
    <row r="107" spans="1:60" x14ac:dyDescent="0.25">
      <c r="A107" s="1" t="s">
        <v>9</v>
      </c>
      <c r="B107" s="1" t="s">
        <v>169</v>
      </c>
    </row>
    <row r="108" spans="1:60" x14ac:dyDescent="0.25">
      <c r="A108" s="1" t="s">
        <v>9</v>
      </c>
      <c r="B108" s="1" t="s">
        <v>170</v>
      </c>
    </row>
    <row r="109" spans="1:60" x14ac:dyDescent="0.25">
      <c r="A109" s="1" t="s">
        <v>9</v>
      </c>
      <c r="B109" s="1" t="s">
        <v>171</v>
      </c>
    </row>
    <row r="110" spans="1:60" x14ac:dyDescent="0.25">
      <c r="A110" s="1" t="s">
        <v>9</v>
      </c>
      <c r="B110" s="1" t="s">
        <v>172</v>
      </c>
    </row>
    <row r="111" spans="1:60" x14ac:dyDescent="0.25">
      <c r="A111" s="1" t="s">
        <v>9</v>
      </c>
      <c r="B111" s="1" t="s">
        <v>173</v>
      </c>
    </row>
    <row r="112" spans="1:60" x14ac:dyDescent="0.25">
      <c r="A112" s="1">
        <v>29</v>
      </c>
      <c r="B112" s="1" t="s">
        <v>174</v>
      </c>
      <c r="C112" s="1">
        <v>6556.4999999888241</v>
      </c>
      <c r="D112" s="1">
        <v>0</v>
      </c>
      <c r="E112">
        <f>(R112-S112*(1000-T112)/(1000-U112))*AO112</f>
        <v>-0.49116400470984589</v>
      </c>
      <c r="F112">
        <f>IF(AZ112&lt;&gt;0,1/(1/AZ112-1/N112),0)</f>
        <v>3.9968320092328619E-2</v>
      </c>
      <c r="G112">
        <f>((BC112-AP112/2)*S112-E112)/(BC112+AP112/2)</f>
        <v>426.847520820711</v>
      </c>
      <c r="H112">
        <f>AP112*1000</f>
        <v>0.21978396798703043</v>
      </c>
      <c r="I112">
        <f>(AU112-BA112)</f>
        <v>0.55533761483521027</v>
      </c>
      <c r="J112">
        <f>(P112+AT112*D112)</f>
        <v>15.214673042297363</v>
      </c>
      <c r="K112" s="1">
        <v>5.9800000190734863</v>
      </c>
      <c r="L112">
        <f>(K112*AI112+AJ112)</f>
        <v>1.4243913173520042</v>
      </c>
      <c r="M112" s="1">
        <v>1</v>
      </c>
      <c r="N112">
        <f>L112*(M112+1)*(M112+1)/(M112*M112+1)</f>
        <v>2.8487826347040084</v>
      </c>
      <c r="O112" s="1">
        <v>15.290390968322754</v>
      </c>
      <c r="P112" s="1">
        <v>15.214673042297363</v>
      </c>
      <c r="Q112" s="1">
        <v>15.029574394226074</v>
      </c>
      <c r="R112" s="1">
        <v>410.19879150390625</v>
      </c>
      <c r="S112" s="1">
        <v>410.6778564453125</v>
      </c>
      <c r="T112" s="1">
        <v>11.416150093078613</v>
      </c>
      <c r="U112" s="1">
        <v>11.675717353820801</v>
      </c>
      <c r="V112" s="1">
        <v>66.15850830078125</v>
      </c>
      <c r="W112" s="1">
        <v>67.666412353515625</v>
      </c>
      <c r="X112" s="1">
        <v>500.43392944335937</v>
      </c>
      <c r="Y112" s="1">
        <v>-3.1546425074338913E-2</v>
      </c>
      <c r="Z112" s="1">
        <v>0.11110018938779831</v>
      </c>
      <c r="AA112" s="1">
        <v>101.04989624023437</v>
      </c>
      <c r="AB112" s="1">
        <v>-1.4403632879257202</v>
      </c>
      <c r="AC112" s="1">
        <v>0.11161129921674728</v>
      </c>
      <c r="AD112" s="1">
        <v>2.1288750693202019E-2</v>
      </c>
      <c r="AE112" s="1">
        <v>1.0693101212382317E-3</v>
      </c>
      <c r="AF112" s="1">
        <v>1.8454523757100105E-2</v>
      </c>
      <c r="AG112" s="1">
        <v>8.8193651754409075E-4</v>
      </c>
      <c r="AH112" s="1">
        <v>0.66666668653488159</v>
      </c>
      <c r="AI112" s="1">
        <v>-0.21956524252891541</v>
      </c>
      <c r="AJ112" s="1">
        <v>2.737391471862793</v>
      </c>
      <c r="AK112" s="1">
        <v>1</v>
      </c>
      <c r="AL112" s="1">
        <v>0</v>
      </c>
      <c r="AM112" s="1">
        <v>0.15999999642372131</v>
      </c>
      <c r="AN112" s="1">
        <v>111115</v>
      </c>
      <c r="AO112">
        <f>X112*0.000001/(K112*0.0001)</f>
        <v>0.8368460331893014</v>
      </c>
      <c r="AP112">
        <f>(U112-T112)/(1000-U112)*AO112</f>
        <v>2.1978396798703044E-4</v>
      </c>
      <c r="AQ112">
        <f>(P112+273.15)</f>
        <v>288.36467304229734</v>
      </c>
      <c r="AR112">
        <f>(O112+273.15)</f>
        <v>288.44039096832273</v>
      </c>
      <c r="AS112">
        <f>(Y112*AK112+Z112*AL112)*AM112</f>
        <v>-5.0474278990754184E-3</v>
      </c>
      <c r="AT112">
        <f>((AS112+0.00000010773*(AR112^4-AQ112^4))-AP112*44100)/(L112*0.92*2*29.3+0.00000043092*AQ112^3)</f>
        <v>-0.10232259645000512</v>
      </c>
      <c r="AU112">
        <f>0.61365*EXP(17.502*J112/(240.97+J112))</f>
        <v>1.735167641969106</v>
      </c>
      <c r="AV112">
        <f>AU112*1000/AA112</f>
        <v>17.17139459345853</v>
      </c>
      <c r="AW112">
        <f>(AV112-U112)</f>
        <v>5.4956772396377289</v>
      </c>
      <c r="AX112">
        <f>IF(D112,P112,(O112+P112)/2)</f>
        <v>15.252532005310059</v>
      </c>
      <c r="AY112">
        <f>0.61365*EXP(17.502*AX112/(240.97+AX112))</f>
        <v>1.7393935365846556</v>
      </c>
      <c r="AZ112">
        <f>IF(AW112&lt;&gt;0,(1000-(AV112+U112)/2)/AW112*AP112,0)</f>
        <v>3.9415324477268594E-2</v>
      </c>
      <c r="BA112">
        <f>U112*AA112/1000</f>
        <v>1.1798300271338957</v>
      </c>
      <c r="BB112">
        <f>(AY112-BA112)</f>
        <v>0.55956350945075983</v>
      </c>
      <c r="BC112">
        <f>1/(1.6/F112+1.37/N112)</f>
        <v>2.4683671230951477E-2</v>
      </c>
      <c r="BD112">
        <f>G112*AA112*0.001</f>
        <v>43.132897689334129</v>
      </c>
      <c r="BE112">
        <f>G112/S112</f>
        <v>1.0393731099001966</v>
      </c>
      <c r="BF112">
        <f>(1-AP112*AA112/AU112/F112)*100</f>
        <v>67.976075973875638</v>
      </c>
      <c r="BG112">
        <f>(S112-E112/(N112/1.35))</f>
        <v>410.91061249987445</v>
      </c>
      <c r="BH112">
        <f>E112*BF112/100/BG112</f>
        <v>-8.1252225384662448E-4</v>
      </c>
    </row>
    <row r="113" spans="1:60" x14ac:dyDescent="0.25">
      <c r="A113" s="1">
        <v>30</v>
      </c>
      <c r="B113" s="1" t="s">
        <v>175</v>
      </c>
      <c r="C113" s="1">
        <v>6561.9999998658895</v>
      </c>
      <c r="D113" s="1">
        <v>0</v>
      </c>
      <c r="E113">
        <f>(R113-S113*(1000-T113)/(1000-U113))*AO113</f>
        <v>-0.45929105629201067</v>
      </c>
      <c r="F113">
        <f>IF(AZ113&lt;&gt;0,1/(1/AZ113-1/N113),0)</f>
        <v>3.8871948122799184E-2</v>
      </c>
      <c r="G113">
        <f>((BC113-AP113/2)*S113-E113)/(BC113+AP113/2)</f>
        <v>426.10395091885363</v>
      </c>
      <c r="H113">
        <f>AP113*1000</f>
        <v>0.21436150939144685</v>
      </c>
      <c r="I113">
        <f>(AU113-BA113)</f>
        <v>0.55669550324902684</v>
      </c>
      <c r="J113">
        <f>(P113+AT113*D113)</f>
        <v>15.228102684020996</v>
      </c>
      <c r="K113" s="1">
        <v>5.9800000190734863</v>
      </c>
      <c r="L113">
        <f>(K113*AI113+AJ113)</f>
        <v>1.4243913173520042</v>
      </c>
      <c r="M113" s="1">
        <v>1</v>
      </c>
      <c r="N113">
        <f>L113*(M113+1)*(M113+1)/(M113*M113+1)</f>
        <v>2.8487826347040084</v>
      </c>
      <c r="O113" s="1">
        <v>15.295337677001953</v>
      </c>
      <c r="P113" s="1">
        <v>15.228102684020996</v>
      </c>
      <c r="Q113" s="1">
        <v>15.029680252075195</v>
      </c>
      <c r="R113" s="1">
        <v>410.26953125</v>
      </c>
      <c r="S113" s="1">
        <v>410.71316528320312</v>
      </c>
      <c r="T113" s="1">
        <v>11.42397403717041</v>
      </c>
      <c r="U113" s="1">
        <v>11.677139282226563</v>
      </c>
      <c r="V113" s="1">
        <v>66.181503295898437</v>
      </c>
      <c r="W113" s="1">
        <v>67.653366088867188</v>
      </c>
      <c r="X113" s="1">
        <v>500.4293212890625</v>
      </c>
      <c r="Y113" s="1">
        <v>-4.9411162734031677E-2</v>
      </c>
      <c r="Z113" s="1">
        <v>9.019789844751358E-2</v>
      </c>
      <c r="AA113" s="1">
        <v>101.04959106445312</v>
      </c>
      <c r="AB113" s="1">
        <v>-1.4403632879257202</v>
      </c>
      <c r="AC113" s="1">
        <v>0.11161129921674728</v>
      </c>
      <c r="AD113" s="1">
        <v>2.1288750693202019E-2</v>
      </c>
      <c r="AE113" s="1">
        <v>1.0693101212382317E-3</v>
      </c>
      <c r="AF113" s="1">
        <v>1.8454523757100105E-2</v>
      </c>
      <c r="AG113" s="1">
        <v>8.8193651754409075E-4</v>
      </c>
      <c r="AH113" s="1">
        <v>1</v>
      </c>
      <c r="AI113" s="1">
        <v>-0.21956524252891541</v>
      </c>
      <c r="AJ113" s="1">
        <v>2.737391471862793</v>
      </c>
      <c r="AK113" s="1">
        <v>1</v>
      </c>
      <c r="AL113" s="1">
        <v>0</v>
      </c>
      <c r="AM113" s="1">
        <v>0.15999999642372131</v>
      </c>
      <c r="AN113" s="1">
        <v>111115</v>
      </c>
      <c r="AO113">
        <f>X113*0.000001/(K113*0.0001)</f>
        <v>0.83683832724568563</v>
      </c>
      <c r="AP113">
        <f>(U113-T113)/(1000-U113)*AO113</f>
        <v>2.1436150939144685E-4</v>
      </c>
      <c r="AQ113">
        <f>(P113+273.15)</f>
        <v>288.37810268402097</v>
      </c>
      <c r="AR113">
        <f>(O113+273.15)</f>
        <v>288.44533767700193</v>
      </c>
      <c r="AS113">
        <f>(Y113*AK113+Z113*AL113)*AM113</f>
        <v>-7.9057858607369802E-3</v>
      </c>
      <c r="AT113">
        <f>((AS113+0.00000010773*(AR113^4-AQ113^4))-AP113*44100)/(L113*0.92*2*29.3+0.00000043092*AQ113^3)</f>
        <v>-0.10061474772783564</v>
      </c>
      <c r="AU113">
        <f>0.61365*EXP(17.502*J113/(240.97+J113))</f>
        <v>1.7366656525206827</v>
      </c>
      <c r="AV113">
        <f>AU113*1000/AA113</f>
        <v>17.186270960888638</v>
      </c>
      <c r="AW113">
        <f>(AV113-U113)</f>
        <v>5.5091316786620759</v>
      </c>
      <c r="AX113">
        <f>IF(D113,P113,(O113+P113)/2)</f>
        <v>15.261720180511475</v>
      </c>
      <c r="AY113">
        <f>0.61365*EXP(17.502*AX113/(240.97+AX113))</f>
        <v>1.7404205018189285</v>
      </c>
      <c r="AZ113">
        <f>IF(AW113&lt;&gt;0,(1000-(AV113+U113)/2)/AW113*AP113,0)</f>
        <v>3.8348676274480541E-2</v>
      </c>
      <c r="BA113">
        <f>U113*AA113/1000</f>
        <v>1.1799701492716559</v>
      </c>
      <c r="BB113">
        <f>(AY113-BA113)</f>
        <v>0.5604503525472726</v>
      </c>
      <c r="BC113">
        <f>1/(1.6/F113+1.37/N113)</f>
        <v>2.40143924413482E-2</v>
      </c>
      <c r="BD113">
        <f>G113*AA113*0.001</f>
        <v>43.057629991297965</v>
      </c>
      <c r="BE113">
        <f>G113/S113</f>
        <v>1.0374733194272892</v>
      </c>
      <c r="BF113">
        <f>(1-AP113*AA113/AU113/F113)*100</f>
        <v>67.913019874235829</v>
      </c>
      <c r="BG113">
        <f>(S113-E113/(N113/1.35))</f>
        <v>410.93081717367761</v>
      </c>
      <c r="BH113">
        <f>E113*BF113/100/BG113</f>
        <v>-7.5905338150472732E-4</v>
      </c>
    </row>
    <row r="114" spans="1:60" x14ac:dyDescent="0.25">
      <c r="A114" s="1">
        <v>31</v>
      </c>
      <c r="B114" s="1" t="s">
        <v>176</v>
      </c>
      <c r="C114" s="1">
        <v>6566.9999997541308</v>
      </c>
      <c r="D114" s="1">
        <v>0</v>
      </c>
      <c r="E114">
        <f>(R114-S114*(1000-T114)/(1000-U114))*AO114</f>
        <v>-0.43714793767847693</v>
      </c>
      <c r="F114">
        <f>IF(AZ114&lt;&gt;0,1/(1/AZ114-1/N114),0)</f>
        <v>3.799267163346895E-2</v>
      </c>
      <c r="G114">
        <f>((BC114-AP114/2)*S114-E114)/(BC114+AP114/2)</f>
        <v>425.60798749097938</v>
      </c>
      <c r="H114">
        <f>AP114*1000</f>
        <v>0.21006719321196654</v>
      </c>
      <c r="I114">
        <f>(AU114-BA114)</f>
        <v>0.55799456326226804</v>
      </c>
      <c r="J114">
        <f>(P114+AT114*D114)</f>
        <v>15.241146087646484</v>
      </c>
      <c r="K114" s="1">
        <v>5.9800000190734863</v>
      </c>
      <c r="L114">
        <f>(K114*AI114+AJ114)</f>
        <v>1.4243913173520042</v>
      </c>
      <c r="M114" s="1">
        <v>1</v>
      </c>
      <c r="N114">
        <f>L114*(M114+1)*(M114+1)/(M114*M114+1)</f>
        <v>2.8487826347040084</v>
      </c>
      <c r="O114" s="1">
        <v>15.299514770507812</v>
      </c>
      <c r="P114" s="1">
        <v>15.241146087646484</v>
      </c>
      <c r="Q114" s="1">
        <v>15.029350280761719</v>
      </c>
      <c r="R114" s="1">
        <v>410.31033325195312</v>
      </c>
      <c r="S114" s="1">
        <v>410.7296142578125</v>
      </c>
      <c r="T114" s="1">
        <v>11.430593490600586</v>
      </c>
      <c r="U114" s="1">
        <v>11.678689002990723</v>
      </c>
      <c r="V114" s="1">
        <v>66.202957153320312</v>
      </c>
      <c r="W114" s="1">
        <v>67.644485473632813</v>
      </c>
      <c r="X114" s="1">
        <v>500.42462158203125</v>
      </c>
      <c r="Y114" s="1">
        <v>-4.4890269637107849E-2</v>
      </c>
      <c r="Z114" s="1">
        <v>8.7820261716842651E-2</v>
      </c>
      <c r="AA114" s="1">
        <v>101.04962158203125</v>
      </c>
      <c r="AB114" s="1">
        <v>-1.4403632879257202</v>
      </c>
      <c r="AC114" s="1">
        <v>0.11161129921674728</v>
      </c>
      <c r="AD114" s="1">
        <v>2.1288750693202019E-2</v>
      </c>
      <c r="AE114" s="1">
        <v>1.0693101212382317E-3</v>
      </c>
      <c r="AF114" s="1">
        <v>1.8454523757100105E-2</v>
      </c>
      <c r="AG114" s="1">
        <v>8.8193651754409075E-4</v>
      </c>
      <c r="AH114" s="1">
        <v>1</v>
      </c>
      <c r="AI114" s="1">
        <v>-0.21956524252891541</v>
      </c>
      <c r="AJ114" s="1">
        <v>2.737391471862793</v>
      </c>
      <c r="AK114" s="1">
        <v>1</v>
      </c>
      <c r="AL114" s="1">
        <v>0</v>
      </c>
      <c r="AM114" s="1">
        <v>0.15999999642372131</v>
      </c>
      <c r="AN114" s="1">
        <v>111115</v>
      </c>
      <c r="AO114">
        <f>X114*0.000001/(K114*0.0001)</f>
        <v>0.83683046820385254</v>
      </c>
      <c r="AP114">
        <f>(U114-T114)/(1000-U114)*AO114</f>
        <v>2.1006719321196653E-4</v>
      </c>
      <c r="AQ114">
        <f>(P114+273.15)</f>
        <v>288.39114608764646</v>
      </c>
      <c r="AR114">
        <f>(O114+273.15)</f>
        <v>288.44951477050779</v>
      </c>
      <c r="AS114">
        <f>(Y114*AK114+Z114*AL114)*AM114</f>
        <v>-7.1824429813971413E-3</v>
      </c>
      <c r="AT114">
        <f>((AS114+0.00000010773*(AR114^4-AQ114^4))-AP114*44100)/(L114*0.92*2*29.3+0.00000043092*AQ114^3)</f>
        <v>-9.9482635544180215E-2</v>
      </c>
      <c r="AU114">
        <f>0.61365*EXP(17.502*J114/(240.97+J114))</f>
        <v>1.7381216675887103</v>
      </c>
      <c r="AV114">
        <f>AU114*1000/AA114</f>
        <v>17.200674682168081</v>
      </c>
      <c r="AW114">
        <f>(AV114-U114)</f>
        <v>5.5219856791773587</v>
      </c>
      <c r="AX114">
        <f>IF(D114,P114,(O114+P114)/2)</f>
        <v>15.270330429077148</v>
      </c>
      <c r="AY114">
        <f>0.61365*EXP(17.502*AX114/(240.97+AX114))</f>
        <v>1.7413833554304794</v>
      </c>
      <c r="AZ114">
        <f>IF(AW114&lt;&gt;0,(1000-(AV114+U114)/2)/AW114*AP114,0)</f>
        <v>3.7492652427027859E-2</v>
      </c>
      <c r="BA114">
        <f>U114*AA114/1000</f>
        <v>1.1801271043264423</v>
      </c>
      <c r="BB114">
        <f>(AY114-BA114)</f>
        <v>0.5612562511040371</v>
      </c>
      <c r="BC114">
        <f>1/(1.6/F114+1.37/N114)</f>
        <v>2.347732416144176E-2</v>
      </c>
      <c r="BD114">
        <f>G114*AA114*0.001</f>
        <v>43.007526078253356</v>
      </c>
      <c r="BE114">
        <f>G114/S114</f>
        <v>1.0362242524441585</v>
      </c>
      <c r="BF114">
        <f>(1-AP114*AA114/AU114/F114)*100</f>
        <v>67.855038012263691</v>
      </c>
      <c r="BG114">
        <f>(S114-E114/(N114/1.35))</f>
        <v>410.93677282044791</v>
      </c>
      <c r="BH114">
        <f>E114*BF114/100/BG114</f>
        <v>-7.2183099420786948E-4</v>
      </c>
    </row>
    <row r="115" spans="1:60" x14ac:dyDescent="0.25">
      <c r="A115" s="1">
        <v>32</v>
      </c>
      <c r="B115" s="1" t="s">
        <v>177</v>
      </c>
      <c r="C115" s="1">
        <v>6571.9999996423721</v>
      </c>
      <c r="D115" s="1">
        <v>0</v>
      </c>
      <c r="E115">
        <f>(R115-S115*(1000-T115)/(1000-U115))*AO115</f>
        <v>-0.49638962788467328</v>
      </c>
      <c r="F115">
        <f>IF(AZ115&lt;&gt;0,1/(1/AZ115-1/N115),0)</f>
        <v>3.7481348996570178E-2</v>
      </c>
      <c r="G115">
        <f>((BC115-AP115/2)*S115-E115)/(BC115+AP115/2)</f>
        <v>428.40945890043105</v>
      </c>
      <c r="H115">
        <f>AP115*1000</f>
        <v>0.20720799389329481</v>
      </c>
      <c r="I115">
        <f>(AU115-BA115)</f>
        <v>0.55780833975401789</v>
      </c>
      <c r="J115">
        <f>(P115+AT115*D115)</f>
        <v>15.239687919616699</v>
      </c>
      <c r="K115" s="1">
        <v>5.9800000190734863</v>
      </c>
      <c r="L115">
        <f>(K115*AI115+AJ115)</f>
        <v>1.4243913173520042</v>
      </c>
      <c r="M115" s="1">
        <v>1</v>
      </c>
      <c r="N115">
        <f>L115*(M115+1)*(M115+1)/(M115*M115+1)</f>
        <v>2.8487826347040084</v>
      </c>
      <c r="O115" s="1">
        <v>15.301163673400879</v>
      </c>
      <c r="P115" s="1">
        <v>15.239687919616699</v>
      </c>
      <c r="Q115" s="1">
        <v>15.028273582458496</v>
      </c>
      <c r="R115" s="1">
        <v>410.24246215820313</v>
      </c>
      <c r="S115" s="1">
        <v>410.73394775390625</v>
      </c>
      <c r="T115" s="1">
        <v>11.434229850769043</v>
      </c>
      <c r="U115" s="1">
        <v>11.678953170776367</v>
      </c>
      <c r="V115" s="1">
        <v>66.216339111328125</v>
      </c>
      <c r="W115" s="1">
        <v>67.637794494628906</v>
      </c>
      <c r="X115" s="1">
        <v>500.41506958007812</v>
      </c>
      <c r="Y115" s="1">
        <v>-3.2802261412143707E-2</v>
      </c>
      <c r="Z115" s="1">
        <v>7.2438076138496399E-2</v>
      </c>
      <c r="AA115" s="1">
        <v>101.04933929443359</v>
      </c>
      <c r="AB115" s="1">
        <v>-1.4403632879257202</v>
      </c>
      <c r="AC115" s="1">
        <v>0.11161129921674728</v>
      </c>
      <c r="AD115" s="1">
        <v>2.1288750693202019E-2</v>
      </c>
      <c r="AE115" s="1">
        <v>1.0693101212382317E-3</v>
      </c>
      <c r="AF115" s="1">
        <v>1.8454523757100105E-2</v>
      </c>
      <c r="AG115" s="1">
        <v>8.8193651754409075E-4</v>
      </c>
      <c r="AH115" s="1">
        <v>1</v>
      </c>
      <c r="AI115" s="1">
        <v>-0.21956524252891541</v>
      </c>
      <c r="AJ115" s="1">
        <v>2.737391471862793</v>
      </c>
      <c r="AK115" s="1">
        <v>1</v>
      </c>
      <c r="AL115" s="1">
        <v>0</v>
      </c>
      <c r="AM115" s="1">
        <v>0.15999999642372131</v>
      </c>
      <c r="AN115" s="1">
        <v>111115</v>
      </c>
      <c r="AO115">
        <f>X115*0.000001/(K115*0.0001)</f>
        <v>0.83681449495649007</v>
      </c>
      <c r="AP115">
        <f>(U115-T115)/(1000-U115)*AO115</f>
        <v>2.0720799389329481E-4</v>
      </c>
      <c r="AQ115">
        <f>(P115+273.15)</f>
        <v>288.38968791961668</v>
      </c>
      <c r="AR115">
        <f>(O115+273.15)</f>
        <v>288.45116367340086</v>
      </c>
      <c r="AS115">
        <f>(Y115*AK115+Z115*AL115)*AM115</f>
        <v>-5.2483617086329648E-3</v>
      </c>
      <c r="AT115">
        <f>((AS115+0.00000010773*(AR115^4-AQ115^4))-AP115*44100)/(L115*0.92*2*29.3+0.00000043092*AQ115^3)</f>
        <v>-9.764471178932152E-2</v>
      </c>
      <c r="AU115">
        <f>0.61365*EXP(17.502*J115/(240.97+J115))</f>
        <v>1.7379588413116001</v>
      </c>
      <c r="AV115">
        <f>AU115*1000/AA115</f>
        <v>17.199111379121479</v>
      </c>
      <c r="AW115">
        <f>(AV115-U115)</f>
        <v>5.5201582083451122</v>
      </c>
      <c r="AX115">
        <f>IF(D115,P115,(O115+P115)/2)</f>
        <v>15.270425796508789</v>
      </c>
      <c r="AY115">
        <f>0.61365*EXP(17.502*AX115/(240.97+AX115))</f>
        <v>1.7413940226523967</v>
      </c>
      <c r="AZ115">
        <f>IF(AW115&lt;&gt;0,(1000-(AV115+U115)/2)/AW115*AP115,0)</f>
        <v>3.6994611979257755E-2</v>
      </c>
      <c r="BA115">
        <f>U115*AA115/1000</f>
        <v>1.1801505015575822</v>
      </c>
      <c r="BB115">
        <f>(AY115-BA115)</f>
        <v>0.56124352109481457</v>
      </c>
      <c r="BC115">
        <f>1/(1.6/F115+1.37/N115)</f>
        <v>2.3164875603858333E-2</v>
      </c>
      <c r="BD115">
        <f>G115*AA115*0.001</f>
        <v>43.29049276937436</v>
      </c>
      <c r="BE115">
        <f>G115/S115</f>
        <v>1.0430339669832092</v>
      </c>
      <c r="BF115">
        <f>(1-AP115*AA115/AU115/F115)*100</f>
        <v>67.857083219049187</v>
      </c>
      <c r="BG115">
        <f>(S115-E115/(N115/1.35))</f>
        <v>410.96918016141984</v>
      </c>
      <c r="BH115">
        <f>E115*BF115/100/BG115</f>
        <v>-8.1961261122337589E-4</v>
      </c>
    </row>
    <row r="116" spans="1:60" x14ac:dyDescent="0.25">
      <c r="A116" s="1">
        <v>33</v>
      </c>
      <c r="B116" s="1" t="s">
        <v>178</v>
      </c>
      <c r="C116" s="1">
        <v>6577.4999995194376</v>
      </c>
      <c r="D116" s="1">
        <v>0</v>
      </c>
      <c r="E116">
        <f>(R116-S116*(1000-T116)/(1000-U116))*AO116</f>
        <v>-0.53090971445971846</v>
      </c>
      <c r="F116">
        <f>IF(AZ116&lt;&gt;0,1/(1/AZ116-1/N116),0)</f>
        <v>3.7066001715853926E-2</v>
      </c>
      <c r="G116">
        <f>((BC116-AP116/2)*S116-E116)/(BC116+AP116/2)</f>
        <v>430.13693197808772</v>
      </c>
      <c r="H116">
        <f>AP116*1000</f>
        <v>0.20459204857351754</v>
      </c>
      <c r="I116">
        <f>(AU116-BA116)</f>
        <v>0.55685930373512105</v>
      </c>
      <c r="J116">
        <f>(P116+AT116*D116)</f>
        <v>15.232230186462402</v>
      </c>
      <c r="K116" s="1">
        <v>5.9800000190734863</v>
      </c>
      <c r="L116">
        <f>(K116*AI116+AJ116)</f>
        <v>1.4243913173520042</v>
      </c>
      <c r="M116" s="1">
        <v>1</v>
      </c>
      <c r="N116">
        <f>L116*(M116+1)*(M116+1)/(M116*M116+1)</f>
        <v>2.8487826347040084</v>
      </c>
      <c r="O116" s="1">
        <v>15.30225658416748</v>
      </c>
      <c r="P116" s="1">
        <v>15.232230186462402</v>
      </c>
      <c r="Q116" s="1">
        <v>15.025341987609863</v>
      </c>
      <c r="R116" s="1">
        <v>410.1845703125</v>
      </c>
      <c r="S116" s="1">
        <v>410.71859741210937</v>
      </c>
      <c r="T116" s="1">
        <v>11.438479423522949</v>
      </c>
      <c r="U116" s="1">
        <v>11.680113792419434</v>
      </c>
      <c r="V116" s="1">
        <v>66.2354736328125</v>
      </c>
      <c r="W116" s="1">
        <v>67.638504028320312</v>
      </c>
      <c r="X116" s="1">
        <v>500.4132080078125</v>
      </c>
      <c r="Y116" s="1">
        <v>-2.3629758507013321E-2</v>
      </c>
      <c r="Z116" s="1">
        <v>9.86219123005867E-2</v>
      </c>
      <c r="AA116" s="1">
        <v>101.04927062988281</v>
      </c>
      <c r="AB116" s="1">
        <v>-1.4403632879257202</v>
      </c>
      <c r="AC116" s="1">
        <v>0.11161129921674728</v>
      </c>
      <c r="AD116" s="1">
        <v>2.1288750693202019E-2</v>
      </c>
      <c r="AE116" s="1">
        <v>1.0693101212382317E-3</v>
      </c>
      <c r="AF116" s="1">
        <v>1.8454523757100105E-2</v>
      </c>
      <c r="AG116" s="1">
        <v>8.8193651754409075E-4</v>
      </c>
      <c r="AH116" s="1">
        <v>1</v>
      </c>
      <c r="AI116" s="1">
        <v>-0.21956524252891541</v>
      </c>
      <c r="AJ116" s="1">
        <v>2.737391471862793</v>
      </c>
      <c r="AK116" s="1">
        <v>1</v>
      </c>
      <c r="AL116" s="1">
        <v>0</v>
      </c>
      <c r="AM116" s="1">
        <v>0.15999999642372131</v>
      </c>
      <c r="AN116" s="1">
        <v>111115</v>
      </c>
      <c r="AO116">
        <f>X116*0.000001/(K116*0.0001)</f>
        <v>0.83681138195940041</v>
      </c>
      <c r="AP116">
        <f>(U116-T116)/(1000-U116)*AO116</f>
        <v>2.0459204857351755E-4</v>
      </c>
      <c r="AQ116">
        <f>(P116+273.15)</f>
        <v>288.38223018646238</v>
      </c>
      <c r="AR116">
        <f>(O116+273.15)</f>
        <v>288.45225658416746</v>
      </c>
      <c r="AS116">
        <f>(Y116*AK116+Z116*AL116)*AM116</f>
        <v>-3.7807612766155296E-3</v>
      </c>
      <c r="AT116">
        <f>((AS116+0.00000010773*(AR116^4-AQ116^4))-AP116*44100)/(L116*0.92*2*29.3+0.00000043092*AQ116^3)</f>
        <v>-9.5290288546942839E-2</v>
      </c>
      <c r="AU116">
        <f>0.61365*EXP(17.502*J116/(240.97+J116))</f>
        <v>1.7371262833331393</v>
      </c>
      <c r="AV116">
        <f>AU116*1000/AA116</f>
        <v>17.190883937161516</v>
      </c>
      <c r="AW116">
        <f>(AV116-U116)</f>
        <v>5.5107701447420823</v>
      </c>
      <c r="AX116">
        <f>IF(D116,P116,(O116+P116)/2)</f>
        <v>15.267243385314941</v>
      </c>
      <c r="AY116">
        <f>0.61365*EXP(17.502*AX116/(240.97+AX116))</f>
        <v>1.7410380884589571</v>
      </c>
      <c r="AZ116">
        <f>IF(AW116&lt;&gt;0,(1000-(AV116+U116)/2)/AW116*AP116,0)</f>
        <v>3.6589923911266045E-2</v>
      </c>
      <c r="BA116">
        <f>U116*AA116/1000</f>
        <v>1.1802669795980183</v>
      </c>
      <c r="BB116">
        <f>(AY116-BA116)</f>
        <v>0.56077110886093884</v>
      </c>
      <c r="BC116">
        <f>1/(1.6/F116+1.37/N116)</f>
        <v>2.2911003788297819E-2</v>
      </c>
      <c r="BD116">
        <f>G116*AA116*0.001</f>
        <v>43.46502324736128</v>
      </c>
      <c r="BE116">
        <f>G116/S116</f>
        <v>1.0472789269546863</v>
      </c>
      <c r="BF116">
        <f>(1-AP116*AA116/AU116/F116)*100</f>
        <v>67.891885635189198</v>
      </c>
      <c r="BG116">
        <f>(S116-E116/(N116/1.35))</f>
        <v>410.97018842708871</v>
      </c>
      <c r="BH116">
        <f>E116*BF116/100/BG116</f>
        <v>-8.7705781664270039E-4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 t="s">
        <v>9</v>
      </c>
      <c r="B122" s="1" t="s">
        <v>184</v>
      </c>
    </row>
    <row r="123" spans="1:60" x14ac:dyDescent="0.25">
      <c r="A123" s="1" t="s">
        <v>9</v>
      </c>
      <c r="B123" s="1" t="s">
        <v>185</v>
      </c>
    </row>
    <row r="124" spans="1:60" x14ac:dyDescent="0.25">
      <c r="A124" s="1" t="s">
        <v>9</v>
      </c>
      <c r="B124" s="1" t="s">
        <v>186</v>
      </c>
    </row>
    <row r="125" spans="1:60" x14ac:dyDescent="0.25">
      <c r="A125" s="1" t="s">
        <v>9</v>
      </c>
      <c r="B125" s="1" t="s">
        <v>187</v>
      </c>
    </row>
    <row r="126" spans="1:60" x14ac:dyDescent="0.25">
      <c r="A126" s="1" t="s">
        <v>9</v>
      </c>
      <c r="B126" s="1" t="s">
        <v>188</v>
      </c>
    </row>
    <row r="127" spans="1:60" x14ac:dyDescent="0.25">
      <c r="A127" s="1" t="s">
        <v>9</v>
      </c>
      <c r="B127" s="1" t="s">
        <v>189</v>
      </c>
    </row>
    <row r="128" spans="1:60" x14ac:dyDescent="0.25">
      <c r="A128" s="1">
        <v>34</v>
      </c>
      <c r="B128" s="1" t="s">
        <v>190</v>
      </c>
      <c r="C128" s="1">
        <v>7144.4999999888241</v>
      </c>
      <c r="D128" s="1">
        <v>0</v>
      </c>
      <c r="E128">
        <f>(R128-S128*(1000-T128)/(1000-U128))*AO128</f>
        <v>-0.48623966741470426</v>
      </c>
      <c r="F128">
        <f>IF(AZ128&lt;&gt;0,1/(1/AZ128-1/N128),0)</f>
        <v>2.0279370838291351E-2</v>
      </c>
      <c r="G128">
        <f>((BC128-AP128/2)*S128-E128)/(BC128+AP128/2)</f>
        <v>445.42852527234919</v>
      </c>
      <c r="H128">
        <f>AP128*1000</f>
        <v>0.11359781165472554</v>
      </c>
      <c r="I128">
        <f>(AU128-BA128)</f>
        <v>0.56179523659153285</v>
      </c>
      <c r="J128">
        <f>(P128+AT128*D128)</f>
        <v>15.302513122558594</v>
      </c>
      <c r="K128" s="1">
        <v>5.820000171661377</v>
      </c>
      <c r="L128">
        <f>(K128*AI128+AJ128)</f>
        <v>1.4595217226536334</v>
      </c>
      <c r="M128" s="1">
        <v>1</v>
      </c>
      <c r="N128">
        <f>L128*(M128+1)*(M128+1)/(M128*M128+1)</f>
        <v>2.9190434453072669</v>
      </c>
      <c r="O128" s="1">
        <v>15.322466850280762</v>
      </c>
      <c r="P128" s="1">
        <v>15.302513122558594</v>
      </c>
      <c r="Q128" s="1">
        <v>15.02889347076416</v>
      </c>
      <c r="R128" s="1">
        <v>410.1851806640625</v>
      </c>
      <c r="S128" s="1">
        <v>410.6964111328125</v>
      </c>
      <c r="T128" s="1">
        <v>11.576862335205078</v>
      </c>
      <c r="U128" s="1">
        <v>11.707427978515625</v>
      </c>
      <c r="V128" s="1">
        <v>66.962249755859375</v>
      </c>
      <c r="W128" s="1">
        <v>67.718681335449219</v>
      </c>
      <c r="X128" s="1">
        <v>500.43719482421875</v>
      </c>
      <c r="Y128" s="1">
        <v>-1.2742425315082073E-2</v>
      </c>
      <c r="Z128" s="1">
        <v>0.11606465280056</v>
      </c>
      <c r="AA128" s="1">
        <v>101.06328582763672</v>
      </c>
      <c r="AB128" s="1">
        <v>-1.3594001531600952</v>
      </c>
      <c r="AC128" s="1">
        <v>0.10649812966585159</v>
      </c>
      <c r="AD128" s="1">
        <v>1.4338321052491665E-2</v>
      </c>
      <c r="AE128" s="1">
        <v>1.1791001306846738E-3</v>
      </c>
      <c r="AF128" s="1">
        <v>2.0990891382098198E-2</v>
      </c>
      <c r="AG128" s="1">
        <v>8.0435385461896658E-4</v>
      </c>
      <c r="AH128" s="1">
        <v>0.66666668653488159</v>
      </c>
      <c r="AI128" s="1">
        <v>-0.21956524252891541</v>
      </c>
      <c r="AJ128" s="1">
        <v>2.737391471862793</v>
      </c>
      <c r="AK128" s="1">
        <v>1</v>
      </c>
      <c r="AL128" s="1">
        <v>0</v>
      </c>
      <c r="AM128" s="1">
        <v>0.15999999642372131</v>
      </c>
      <c r="AN128" s="1">
        <v>111115</v>
      </c>
      <c r="AO128">
        <f>X128*0.000001/(K128*0.0001)</f>
        <v>0.8598576977040947</v>
      </c>
      <c r="AP128">
        <f>(U128-T128)/(1000-U128)*AO128</f>
        <v>1.1359781165472554E-4</v>
      </c>
      <c r="AQ128">
        <f>(P128+273.15)</f>
        <v>288.45251312255857</v>
      </c>
      <c r="AR128">
        <f>(O128+273.15)</f>
        <v>288.47246685028074</v>
      </c>
      <c r="AS128">
        <f>(Y128*AK128+Z128*AL128)*AM128</f>
        <v>-2.0387880048426676E-3</v>
      </c>
      <c r="AT128">
        <f>((AS128+0.00000010773*(AR128^4-AQ128^4))-AP128*44100)/(L128*0.92*2*29.3+0.00000043092*AQ128^3)</f>
        <v>-5.3975233980900983E-2</v>
      </c>
      <c r="AU128">
        <f>0.61365*EXP(17.502*J128/(240.97+J128))</f>
        <v>1.7449863766907285</v>
      </c>
      <c r="AV128">
        <f>AU128*1000/AA128</f>
        <v>17.266273923319694</v>
      </c>
      <c r="AW128">
        <f>(AV128-U128)</f>
        <v>5.5588459448040695</v>
      </c>
      <c r="AX128">
        <f>IF(D128,P128,(O128+P128)/2)</f>
        <v>15.312489986419678</v>
      </c>
      <c r="AY128">
        <f>0.61365*EXP(17.502*AX128/(240.97+AX128))</f>
        <v>1.7461046678847862</v>
      </c>
      <c r="AZ128">
        <f>IF(AW128&lt;&gt;0,(1000-(AV128+U128)/2)/AW128*AP128,0)</f>
        <v>2.0139456678697192E-2</v>
      </c>
      <c r="BA128">
        <f>U128*AA128/1000</f>
        <v>1.1831911400991957</v>
      </c>
      <c r="BB128">
        <f>(AY128-BA128)</f>
        <v>0.56291352778559056</v>
      </c>
      <c r="BC128">
        <f>1/(1.6/F128+1.37/N128)</f>
        <v>1.2599656502833538E-2</v>
      </c>
      <c r="BD128">
        <f>G128*AA128*0.001</f>
        <v>45.016470365382133</v>
      </c>
      <c r="BE128">
        <f>G128/S128</f>
        <v>1.084568827966468</v>
      </c>
      <c r="BF128">
        <f>(1-AP128*AA128/AU128/F128)*100</f>
        <v>67.557309633866112</v>
      </c>
      <c r="BG128">
        <f>(S128-E128/(N128/1.35))</f>
        <v>410.92128738536201</v>
      </c>
      <c r="BH128">
        <f>E128*BF128/100/BG128</f>
        <v>-7.9939990397716776E-4</v>
      </c>
    </row>
    <row r="129" spans="1:60" x14ac:dyDescent="0.25">
      <c r="A129" s="1">
        <v>35</v>
      </c>
      <c r="B129" s="1" t="s">
        <v>191</v>
      </c>
      <c r="C129" s="1">
        <v>7149.9999998658895</v>
      </c>
      <c r="D129" s="1">
        <v>0</v>
      </c>
      <c r="E129">
        <f>(R129-S129*(1000-T129)/(1000-U129))*AO129</f>
        <v>-0.50759328439461615</v>
      </c>
      <c r="F129">
        <f>IF(AZ129&lt;&gt;0,1/(1/AZ129-1/N129),0)</f>
        <v>1.9952462644909255E-2</v>
      </c>
      <c r="G129">
        <f>((BC129-AP129/2)*S129-E129)/(BC129+AP129/2)</f>
        <v>447.77098627241429</v>
      </c>
      <c r="H129">
        <f>AP129*1000</f>
        <v>0.11173993296509688</v>
      </c>
      <c r="I129">
        <f>(AU129-BA129)</f>
        <v>0.56159903076912809</v>
      </c>
      <c r="J129">
        <f>(P129+AT129*D129)</f>
        <v>15.30193042755127</v>
      </c>
      <c r="K129" s="1">
        <v>5.820000171661377</v>
      </c>
      <c r="L129">
        <f>(K129*AI129+AJ129)</f>
        <v>1.4595217226536334</v>
      </c>
      <c r="M129" s="1">
        <v>1</v>
      </c>
      <c r="N129">
        <f>L129*(M129+1)*(M129+1)/(M129*M129+1)</f>
        <v>2.9190434453072669</v>
      </c>
      <c r="O129" s="1">
        <v>15.32410717010498</v>
      </c>
      <c r="P129" s="1">
        <v>15.30193042755127</v>
      </c>
      <c r="Q129" s="1">
        <v>15.027749061584473</v>
      </c>
      <c r="R129" s="1">
        <v>410.16024780273437</v>
      </c>
      <c r="S129" s="1">
        <v>410.69720458984375</v>
      </c>
      <c r="T129" s="1">
        <v>11.580283164978027</v>
      </c>
      <c r="U129" s="1">
        <v>11.708714485168457</v>
      </c>
      <c r="V129" s="1">
        <v>66.974029541015625</v>
      </c>
      <c r="W129" s="1">
        <v>67.718490600585938</v>
      </c>
      <c r="X129" s="1">
        <v>500.43240356445312</v>
      </c>
      <c r="Y129" s="1">
        <v>1.2045685201883316E-2</v>
      </c>
      <c r="Z129" s="1">
        <v>0.11496990174055099</v>
      </c>
      <c r="AA129" s="1">
        <v>101.06336212158203</v>
      </c>
      <c r="AB129" s="1">
        <v>-1.3594001531600952</v>
      </c>
      <c r="AC129" s="1">
        <v>0.10649812966585159</v>
      </c>
      <c r="AD129" s="1">
        <v>1.4338321052491665E-2</v>
      </c>
      <c r="AE129" s="1">
        <v>1.1791001306846738E-3</v>
      </c>
      <c r="AF129" s="1">
        <v>2.0990891382098198E-2</v>
      </c>
      <c r="AG129" s="1">
        <v>8.0435385461896658E-4</v>
      </c>
      <c r="AH129" s="1">
        <v>1</v>
      </c>
      <c r="AI129" s="1">
        <v>-0.21956524252891541</v>
      </c>
      <c r="AJ129" s="1">
        <v>2.737391471862793</v>
      </c>
      <c r="AK129" s="1">
        <v>1</v>
      </c>
      <c r="AL129" s="1">
        <v>0</v>
      </c>
      <c r="AM129" s="1">
        <v>0.15999999642372131</v>
      </c>
      <c r="AN129" s="1">
        <v>111115</v>
      </c>
      <c r="AO129">
        <f>X129*0.000001/(K129*0.0001)</f>
        <v>0.85984946529924189</v>
      </c>
      <c r="AP129">
        <f>(U129-T129)/(1000-U129)*AO129</f>
        <v>1.1173993296509688E-4</v>
      </c>
      <c r="AQ129">
        <f>(P129+273.15)</f>
        <v>288.45193042755125</v>
      </c>
      <c r="AR129">
        <f>(O129+273.15)</f>
        <v>288.47410717010496</v>
      </c>
      <c r="AS129">
        <f>(Y129*AK129+Z129*AL129)*AM129</f>
        <v>1.9273095892226033E-3</v>
      </c>
      <c r="AT129">
        <f>((AS129+0.00000010773*(AR129^4-AQ129^4))-AP129*44100)/(L129*0.92*2*29.3+0.00000043092*AQ129^3)</f>
        <v>-5.2752135722973541E-2</v>
      </c>
      <c r="AU129">
        <f>0.61365*EXP(17.502*J129/(240.97+J129))</f>
        <v>1.7449210827619208</v>
      </c>
      <c r="AV129">
        <f>AU129*1000/AA129</f>
        <v>17.265614819569652</v>
      </c>
      <c r="AW129">
        <f>(AV129-U129)</f>
        <v>5.5569003344011954</v>
      </c>
      <c r="AX129">
        <f>IF(D129,P129,(O129+P129)/2)</f>
        <v>15.313018798828125</v>
      </c>
      <c r="AY129">
        <f>0.61365*EXP(17.502*AX129/(240.97+AX129))</f>
        <v>1.7461639592124556</v>
      </c>
      <c r="AZ129">
        <f>IF(AW129&lt;&gt;0,(1000-(AV129+U129)/2)/AW129*AP129,0)</f>
        <v>1.981700795968178E-2</v>
      </c>
      <c r="BA129">
        <f>U129*AA129/1000</f>
        <v>1.1833220519927927</v>
      </c>
      <c r="BB129">
        <f>(AY129-BA129)</f>
        <v>0.56284190721966287</v>
      </c>
      <c r="BC129">
        <f>1/(1.6/F129+1.37/N129)</f>
        <v>1.2397728920135858E-2</v>
      </c>
      <c r="BD129">
        <f>G129*AA129*0.001</f>
        <v>45.253241333186942</v>
      </c>
      <c r="BE129">
        <f>G129/S129</f>
        <v>1.0902703531171962</v>
      </c>
      <c r="BF129">
        <f>(1-AP129*AA129/AU129/F129)*100</f>
        <v>67.563808773110793</v>
      </c>
      <c r="BG129">
        <f>(S129-E129/(N129/1.35))</f>
        <v>410.93195646893429</v>
      </c>
      <c r="BH129">
        <f>E129*BF129/100/BG129</f>
        <v>-8.3456482421185761E-4</v>
      </c>
    </row>
    <row r="130" spans="1:60" x14ac:dyDescent="0.25">
      <c r="A130" s="1">
        <v>36</v>
      </c>
      <c r="B130" s="1" t="s">
        <v>192</v>
      </c>
      <c r="C130" s="1">
        <v>7154.9999997541308</v>
      </c>
      <c r="D130" s="1">
        <v>0</v>
      </c>
      <c r="E130">
        <f>(R130-S130*(1000-T130)/(1000-U130))*AO130</f>
        <v>-0.53182362878448086</v>
      </c>
      <c r="F130">
        <f>IF(AZ130&lt;&gt;0,1/(1/AZ130-1/N130),0)</f>
        <v>1.9672903523321288E-2</v>
      </c>
      <c r="G130">
        <f>((BC130-AP130/2)*S130-E130)/(BC130+AP130/2)</f>
        <v>450.31241337535732</v>
      </c>
      <c r="H130">
        <f>AP130*1000</f>
        <v>0.11011619023806414</v>
      </c>
      <c r="I130">
        <f>(AU130-BA130)</f>
        <v>0.56124929019566605</v>
      </c>
      <c r="J130">
        <f>(P130+AT130*D130)</f>
        <v>15.299650192260742</v>
      </c>
      <c r="K130" s="1">
        <v>5.820000171661377</v>
      </c>
      <c r="L130">
        <f>(K130*AI130+AJ130)</f>
        <v>1.4595217226536334</v>
      </c>
      <c r="M130" s="1">
        <v>1</v>
      </c>
      <c r="N130">
        <f>L130*(M130+1)*(M130+1)/(M130*M130+1)</f>
        <v>2.9190434453072669</v>
      </c>
      <c r="O130" s="1">
        <v>15.325333595275879</v>
      </c>
      <c r="P130" s="1">
        <v>15.299650192260742</v>
      </c>
      <c r="Q130" s="1">
        <v>15.026464462280273</v>
      </c>
      <c r="R130" s="1">
        <v>410.12130737304687</v>
      </c>
      <c r="S130" s="1">
        <v>410.68722534179687</v>
      </c>
      <c r="T130" s="1">
        <v>11.583091735839844</v>
      </c>
      <c r="U130" s="1">
        <v>11.709657669067383</v>
      </c>
      <c r="V130" s="1">
        <v>66.985130310058594</v>
      </c>
      <c r="W130" s="1">
        <v>67.719375610351562</v>
      </c>
      <c r="X130" s="1">
        <v>500.4283447265625</v>
      </c>
      <c r="Y130" s="1">
        <v>6.6077113151550293E-3</v>
      </c>
      <c r="Z130" s="1">
        <v>0.10866986215114594</v>
      </c>
      <c r="AA130" s="1">
        <v>101.06327056884766</v>
      </c>
      <c r="AB130" s="1">
        <v>-1.3594001531600952</v>
      </c>
      <c r="AC130" s="1">
        <v>0.10649812966585159</v>
      </c>
      <c r="AD130" s="1">
        <v>1.4338321052491665E-2</v>
      </c>
      <c r="AE130" s="1">
        <v>1.1791001306846738E-3</v>
      </c>
      <c r="AF130" s="1">
        <v>2.0990891382098198E-2</v>
      </c>
      <c r="AG130" s="1">
        <v>8.0435385461896658E-4</v>
      </c>
      <c r="AH130" s="1">
        <v>1</v>
      </c>
      <c r="AI130" s="1">
        <v>-0.21956524252891541</v>
      </c>
      <c r="AJ130" s="1">
        <v>2.737391471862793</v>
      </c>
      <c r="AK130" s="1">
        <v>1</v>
      </c>
      <c r="AL130" s="1">
        <v>0</v>
      </c>
      <c r="AM130" s="1">
        <v>0.15999999642372131</v>
      </c>
      <c r="AN130" s="1">
        <v>111115</v>
      </c>
      <c r="AO130">
        <f>X130*0.000001/(K130*0.0001)</f>
        <v>0.85984249135118185</v>
      </c>
      <c r="AP130">
        <f>(U130-T130)/(1000-U130)*AO130</f>
        <v>1.1011619023806414E-4</v>
      </c>
      <c r="AQ130">
        <f>(P130+273.15)</f>
        <v>288.44965019226072</v>
      </c>
      <c r="AR130">
        <f>(O130+273.15)</f>
        <v>288.47533359527586</v>
      </c>
      <c r="AS130">
        <f>(Y130*AK130+Z130*AL130)*AM130</f>
        <v>1.0572337867937875E-3</v>
      </c>
      <c r="AT130">
        <f>((AS130+0.00000010773*(AR130^4-AQ130^4))-AP130*44100)/(L130*0.92*2*29.3+0.00000043092*AQ130^3)</f>
        <v>-5.1550334638556898E-2</v>
      </c>
      <c r="AU130">
        <f>0.61365*EXP(17.502*J130/(240.97+J130))</f>
        <v>1.744665591473205</v>
      </c>
      <c r="AV130">
        <f>AU130*1000/AA130</f>
        <v>17.263102427351992</v>
      </c>
      <c r="AW130">
        <f>(AV130-U130)</f>
        <v>5.5534447582846092</v>
      </c>
      <c r="AX130">
        <f>IF(D130,P130,(O130+P130)/2)</f>
        <v>15.312491893768311</v>
      </c>
      <c r="AY130">
        <f>0.61365*EXP(17.502*AX130/(240.97+AX130))</f>
        <v>1.7461048817367126</v>
      </c>
      <c r="AZ130">
        <f>IF(AW130&lt;&gt;0,(1000-(AV130+U130)/2)/AW130*AP130,0)</f>
        <v>1.9541205500410056E-2</v>
      </c>
      <c r="BA130">
        <f>U130*AA130/1000</f>
        <v>1.1834163012775389</v>
      </c>
      <c r="BB130">
        <f>(AY130-BA130)</f>
        <v>0.56268858045917369</v>
      </c>
      <c r="BC130">
        <f>1/(1.6/F130+1.37/N130)</f>
        <v>1.2225017793436373E-2</v>
      </c>
      <c r="BD130">
        <f>G130*AA130*0.001</f>
        <v>45.510045273464506</v>
      </c>
      <c r="BE130">
        <f>G130/S130</f>
        <v>1.0964850757181019</v>
      </c>
      <c r="BF130">
        <f>(1-AP130*AA130/AU130/F130)*100</f>
        <v>67.576203283256703</v>
      </c>
      <c r="BG130">
        <f>(S130-E130/(N130/1.35))</f>
        <v>410.93318327709699</v>
      </c>
      <c r="BH130">
        <f>E130*BF130/100/BG130</f>
        <v>-8.7456119661539979E-4</v>
      </c>
    </row>
    <row r="131" spans="1:60" x14ac:dyDescent="0.25">
      <c r="A131" s="1">
        <v>37</v>
      </c>
      <c r="B131" s="1" t="s">
        <v>193</v>
      </c>
      <c r="C131" s="1">
        <v>7159.9999996423721</v>
      </c>
      <c r="D131" s="1">
        <v>0</v>
      </c>
      <c r="E131">
        <f>(R131-S131*(1000-T131)/(1000-U131))*AO131</f>
        <v>-0.63663747095102163</v>
      </c>
      <c r="F131">
        <f>IF(AZ131&lt;&gt;0,1/(1/AZ131-1/N131),0)</f>
        <v>1.9468258256006815E-2</v>
      </c>
      <c r="G131">
        <f>((BC131-AP131/2)*S131-E131)/(BC131+AP131/2)</f>
        <v>459.39195175339421</v>
      </c>
      <c r="H131">
        <f>AP131*1000</f>
        <v>0.10871340019680126</v>
      </c>
      <c r="I131">
        <f>(AU131-BA131)</f>
        <v>0.55989106368091113</v>
      </c>
      <c r="J131">
        <f>(P131+AT131*D131)</f>
        <v>15.287620544433594</v>
      </c>
      <c r="K131" s="1">
        <v>5.820000171661377</v>
      </c>
      <c r="L131">
        <f>(K131*AI131+AJ131)</f>
        <v>1.4595217226536334</v>
      </c>
      <c r="M131" s="1">
        <v>1</v>
      </c>
      <c r="N131">
        <f>L131*(M131+1)*(M131+1)/(M131*M131+1)</f>
        <v>2.9190434453072669</v>
      </c>
      <c r="O131" s="1">
        <v>15.325823783874512</v>
      </c>
      <c r="P131" s="1">
        <v>15.287620544433594</v>
      </c>
      <c r="Q131" s="1">
        <v>15.023651123046875</v>
      </c>
      <c r="R131" s="1">
        <v>409.99163818359375</v>
      </c>
      <c r="S131" s="1">
        <v>410.68014526367187</v>
      </c>
      <c r="T131" s="1">
        <v>11.584760665893555</v>
      </c>
      <c r="U131" s="1">
        <v>11.709717750549316</v>
      </c>
      <c r="V131" s="1">
        <v>66.992897033691406</v>
      </c>
      <c r="W131" s="1">
        <v>67.71728515625</v>
      </c>
      <c r="X131" s="1">
        <v>500.414306640625</v>
      </c>
      <c r="Y131" s="1">
        <v>-1.7995743080973625E-2</v>
      </c>
      <c r="Z131" s="1">
        <v>9.7944833338260651E-2</v>
      </c>
      <c r="AA131" s="1">
        <v>101.06368255615234</v>
      </c>
      <c r="AB131" s="1">
        <v>-1.3594001531600952</v>
      </c>
      <c r="AC131" s="1">
        <v>0.10649812966585159</v>
      </c>
      <c r="AD131" s="1">
        <v>1.4338321052491665E-2</v>
      </c>
      <c r="AE131" s="1">
        <v>1.1791001306846738E-3</v>
      </c>
      <c r="AF131" s="1">
        <v>2.0990891382098198E-2</v>
      </c>
      <c r="AG131" s="1">
        <v>8.0435385461896658E-4</v>
      </c>
      <c r="AH131" s="1">
        <v>1</v>
      </c>
      <c r="AI131" s="1">
        <v>-0.21956524252891541</v>
      </c>
      <c r="AJ131" s="1">
        <v>2.737391471862793</v>
      </c>
      <c r="AK131" s="1">
        <v>1</v>
      </c>
      <c r="AL131" s="1">
        <v>0</v>
      </c>
      <c r="AM131" s="1">
        <v>0.15999999642372131</v>
      </c>
      <c r="AN131" s="1">
        <v>111115</v>
      </c>
      <c r="AO131">
        <f>X131*0.000001/(K131*0.0001)</f>
        <v>0.85981837092932034</v>
      </c>
      <c r="AP131">
        <f>(U131-T131)/(1000-U131)*AO131</f>
        <v>1.0871340019680126E-4</v>
      </c>
      <c r="AQ131">
        <f>(P131+273.15)</f>
        <v>288.43762054443357</v>
      </c>
      <c r="AR131">
        <f>(O131+273.15)</f>
        <v>288.47582378387449</v>
      </c>
      <c r="AS131">
        <f>(Y131*AK131+Z131*AL131)*AM131</f>
        <v>-2.8793188285979876E-3</v>
      </c>
      <c r="AT131">
        <f>((AS131+0.00000010773*(AR131^4-AQ131^4))-AP131*44100)/(L131*0.92*2*29.3+0.00000043092*AQ131^3)</f>
        <v>-4.9446082727928893E-2</v>
      </c>
      <c r="AU131">
        <f>0.61365*EXP(17.502*J131/(240.97+J131))</f>
        <v>1.7433182612445695</v>
      </c>
      <c r="AV131">
        <f>AU131*1000/AA131</f>
        <v>17.249700556636242</v>
      </c>
      <c r="AW131">
        <f>(AV131-U131)</f>
        <v>5.5399828060869254</v>
      </c>
      <c r="AX131">
        <f>IF(D131,P131,(O131+P131)/2)</f>
        <v>15.306722164154053</v>
      </c>
      <c r="AY131">
        <f>0.61365*EXP(17.502*AX131/(240.97+AX131))</f>
        <v>1.7454580848844623</v>
      </c>
      <c r="AZ131">
        <f>IF(AW131&lt;&gt;0,(1000-(AV131+U131)/2)/AW131*AP131,0)</f>
        <v>1.9339276949223869E-2</v>
      </c>
      <c r="BA131">
        <f>U131*AA131/1000</f>
        <v>1.1834271975636583</v>
      </c>
      <c r="BB131">
        <f>(AY131-BA131)</f>
        <v>0.56203088732080397</v>
      </c>
      <c r="BC131">
        <f>1/(1.6/F131+1.37/N131)</f>
        <v>1.2098570457119524E-2</v>
      </c>
      <c r="BD131">
        <f>G131*AA131*0.001</f>
        <v>46.427842380856291</v>
      </c>
      <c r="BE131">
        <f>G131/S131</f>
        <v>1.118612518894595</v>
      </c>
      <c r="BF131">
        <f>(1-AP131*AA131/AU131/F131)*100</f>
        <v>67.627635621245474</v>
      </c>
      <c r="BG131">
        <f>(S131-E131/(N131/1.35))</f>
        <v>410.97457753297078</v>
      </c>
      <c r="BH131">
        <f>E131*BF131/100/BG131</f>
        <v>-1.0476143601571772E-3</v>
      </c>
    </row>
    <row r="132" spans="1:60" x14ac:dyDescent="0.25">
      <c r="A132" s="1">
        <v>38</v>
      </c>
      <c r="B132" s="1" t="s">
        <v>194</v>
      </c>
      <c r="C132" s="1">
        <v>7165.4999995194376</v>
      </c>
      <c r="D132" s="1">
        <v>0</v>
      </c>
      <c r="E132">
        <f>(R132-S132*(1000-T132)/(1000-U132))*AO132</f>
        <v>-0.64585449769110093</v>
      </c>
      <c r="F132">
        <f>IF(AZ132&lt;&gt;0,1/(1/AZ132-1/N132),0)</f>
        <v>1.9495449110562179E-2</v>
      </c>
      <c r="G132">
        <f>((BC132-AP132/2)*S132-E132)/(BC132+AP132/2)</f>
        <v>460.07407370930849</v>
      </c>
      <c r="H132">
        <f>AP132*1000</f>
        <v>0.10793007239434317</v>
      </c>
      <c r="I132">
        <f>(AU132-BA132)</f>
        <v>0.55510127512095564</v>
      </c>
      <c r="J132">
        <f>(P132+AT132*D132)</f>
        <v>15.245294570922852</v>
      </c>
      <c r="K132" s="1">
        <v>5.820000171661377</v>
      </c>
      <c r="L132">
        <f>(K132*AI132+AJ132)</f>
        <v>1.4595217226536334</v>
      </c>
      <c r="M132" s="1">
        <v>1</v>
      </c>
      <c r="N132">
        <f>L132*(M132+1)*(M132+1)/(M132*M132+1)</f>
        <v>2.9190434453072669</v>
      </c>
      <c r="O132" s="1">
        <v>15.324287414550781</v>
      </c>
      <c r="P132" s="1">
        <v>15.245294570922852</v>
      </c>
      <c r="Q132" s="1">
        <v>15.019980430603027</v>
      </c>
      <c r="R132" s="1">
        <v>409.9442138671875</v>
      </c>
      <c r="S132" s="1">
        <v>410.643798828125</v>
      </c>
      <c r="T132" s="1">
        <v>11.586191177368164</v>
      </c>
      <c r="U132" s="1">
        <v>11.710244178771973</v>
      </c>
      <c r="V132" s="1">
        <v>67.006942749023438</v>
      </c>
      <c r="W132" s="1">
        <v>67.72601318359375</v>
      </c>
      <c r="X132" s="1">
        <v>500.42901611328125</v>
      </c>
      <c r="Y132" s="1">
        <v>-2.0834911614656448E-2</v>
      </c>
      <c r="Z132" s="1">
        <v>0.11137635260820389</v>
      </c>
      <c r="AA132" s="1">
        <v>101.06396484375</v>
      </c>
      <c r="AB132" s="1">
        <v>-1.3594001531600952</v>
      </c>
      <c r="AC132" s="1">
        <v>0.10649812966585159</v>
      </c>
      <c r="AD132" s="1">
        <v>1.4338321052491665E-2</v>
      </c>
      <c r="AE132" s="1">
        <v>1.1791001306846738E-3</v>
      </c>
      <c r="AF132" s="1">
        <v>2.0990891382098198E-2</v>
      </c>
      <c r="AG132" s="1">
        <v>8.0435385461896658E-4</v>
      </c>
      <c r="AH132" s="1">
        <v>1</v>
      </c>
      <c r="AI132" s="1">
        <v>-0.21956524252891541</v>
      </c>
      <c r="AJ132" s="1">
        <v>2.737391471862793</v>
      </c>
      <c r="AK132" s="1">
        <v>1</v>
      </c>
      <c r="AL132" s="1">
        <v>0</v>
      </c>
      <c r="AM132" s="1">
        <v>0.15999999642372131</v>
      </c>
      <c r="AN132" s="1">
        <v>111115</v>
      </c>
      <c r="AO132">
        <f>X132*0.000001/(K132*0.0001)</f>
        <v>0.85984364493657528</v>
      </c>
      <c r="AP132">
        <f>(U132-T132)/(1000-U132)*AO132</f>
        <v>1.0793007239434317E-4</v>
      </c>
      <c r="AQ132">
        <f>(P132+273.15)</f>
        <v>288.39529457092283</v>
      </c>
      <c r="AR132">
        <f>(O132+273.15)</f>
        <v>288.47428741455076</v>
      </c>
      <c r="AS132">
        <f>(Y132*AK132+Z132*AL132)*AM132</f>
        <v>-3.3335857838335814E-3</v>
      </c>
      <c r="AT132">
        <f>((AS132+0.00000010773*(AR132^4-AQ132^4))-AP132*44100)/(L132*0.92*2*29.3+0.00000043092*AQ132^3)</f>
        <v>-4.4328711416419982E-2</v>
      </c>
      <c r="AU132">
        <f>0.61365*EXP(17.502*J132/(240.97+J132))</f>
        <v>1.7385849811160943</v>
      </c>
      <c r="AV132">
        <f>AU132*1000/AA132</f>
        <v>17.202817876817267</v>
      </c>
      <c r="AW132">
        <f>(AV132-U132)</f>
        <v>5.4925736980452946</v>
      </c>
      <c r="AX132">
        <f>IF(D132,P132,(O132+P132)/2)</f>
        <v>15.284790992736816</v>
      </c>
      <c r="AY132">
        <f>0.61365*EXP(17.502*AX132/(240.97+AX132))</f>
        <v>1.743001481994997</v>
      </c>
      <c r="AZ132">
        <f>IF(AW132&lt;&gt;0,(1000-(AV132+U132)/2)/AW132*AP132,0)</f>
        <v>1.9366108458735341E-2</v>
      </c>
      <c r="BA132">
        <f>U132*AA132/1000</f>
        <v>1.1834837059951386</v>
      </c>
      <c r="BB132">
        <f>(AY132-BA132)</f>
        <v>0.55951777599985841</v>
      </c>
      <c r="BC132">
        <f>1/(1.6/F132+1.37/N132)</f>
        <v>1.2115372160514988E-2</v>
      </c>
      <c r="BD132">
        <f>G132*AA132*0.001</f>
        <v>46.496910010878395</v>
      </c>
      <c r="BE132">
        <f>G132/S132</f>
        <v>1.1203726320042946</v>
      </c>
      <c r="BF132">
        <f>(1-AP132*AA132/AU132/F132)*100</f>
        <v>67.818251800457688</v>
      </c>
      <c r="BG132">
        <f>(S132-E132/(N132/1.35))</f>
        <v>410.94249379043697</v>
      </c>
      <c r="BH132">
        <f>E132*BF132/100/BG132</f>
        <v>-1.0658601534941209E-3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 t="s">
        <v>9</v>
      </c>
      <c r="B136" s="1" t="s">
        <v>198</v>
      </c>
    </row>
    <row r="137" spans="1:60" x14ac:dyDescent="0.25">
      <c r="A137" s="1" t="s">
        <v>9</v>
      </c>
      <c r="B137" s="1" t="s">
        <v>199</v>
      </c>
    </row>
    <row r="138" spans="1:60" x14ac:dyDescent="0.25">
      <c r="A138" s="1" t="s">
        <v>9</v>
      </c>
      <c r="B138" s="1" t="s">
        <v>200</v>
      </c>
    </row>
    <row r="139" spans="1:60" x14ac:dyDescent="0.25">
      <c r="A139" s="1" t="s">
        <v>9</v>
      </c>
      <c r="B139" s="1" t="s">
        <v>201</v>
      </c>
    </row>
    <row r="140" spans="1:60" x14ac:dyDescent="0.25">
      <c r="A140" s="1" t="s">
        <v>9</v>
      </c>
      <c r="B140" s="1" t="s">
        <v>202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>
        <v>39</v>
      </c>
      <c r="B144" s="1" t="s">
        <v>206</v>
      </c>
      <c r="C144" s="1">
        <v>7739.4999999888241</v>
      </c>
      <c r="D144" s="1">
        <v>0</v>
      </c>
      <c r="E144">
        <f>(R144-S144*(1000-T144)/(1000-U144))*AO144</f>
        <v>-0.688200335956624</v>
      </c>
      <c r="F144">
        <f>IF(AZ144&lt;&gt;0,1/(1/AZ144-1/N144),0)</f>
        <v>2.7597117400428917E-2</v>
      </c>
      <c r="G144">
        <f>((BC144-AP144/2)*S144-E144)/(BC144+AP144/2)</f>
        <v>446.94802137548947</v>
      </c>
      <c r="H144">
        <f>AP144*1000</f>
        <v>0.15365170224613159</v>
      </c>
      <c r="I144">
        <f>(AU144-BA144)</f>
        <v>0.55958465259237489</v>
      </c>
      <c r="J144">
        <f>(P144+AT144*D144)</f>
        <v>15.315674781799316</v>
      </c>
      <c r="K144" s="1">
        <v>5.5</v>
      </c>
      <c r="L144">
        <f>(K144*AI144+AJ144)</f>
        <v>1.5297826379537582</v>
      </c>
      <c r="M144" s="1">
        <v>1</v>
      </c>
      <c r="N144">
        <f>L144*(M144+1)*(M144+1)/(M144*M144+1)</f>
        <v>3.0595652759075165</v>
      </c>
      <c r="O144" s="1">
        <v>15.313342094421387</v>
      </c>
      <c r="P144" s="1">
        <v>15.315674781799316</v>
      </c>
      <c r="Q144" s="1">
        <v>15.02910041809082</v>
      </c>
      <c r="R144" s="1">
        <v>409.902099609375</v>
      </c>
      <c r="S144" s="1">
        <v>410.589111328125</v>
      </c>
      <c r="T144" s="1">
        <v>11.575742721557617</v>
      </c>
      <c r="U144" s="1">
        <v>11.742626190185547</v>
      </c>
      <c r="V144" s="1">
        <v>67.003532409667969</v>
      </c>
      <c r="W144" s="1">
        <v>67.969718933105469</v>
      </c>
      <c r="X144" s="1">
        <v>500.44552612304688</v>
      </c>
      <c r="Y144" s="1">
        <v>-4.7454938292503357E-2</v>
      </c>
      <c r="Z144" s="1">
        <v>7.762417197227478E-2</v>
      </c>
      <c r="AA144" s="1">
        <v>101.07424926757812</v>
      </c>
      <c r="AB144" s="1">
        <v>-1.4311317205429077</v>
      </c>
      <c r="AC144" s="1">
        <v>0.1096000000834465</v>
      </c>
      <c r="AD144" s="1">
        <v>4.2688623070716858E-2</v>
      </c>
      <c r="AE144" s="1">
        <v>8.8044616859406233E-4</v>
      </c>
      <c r="AF144" s="1">
        <v>1.5870019793510437E-2</v>
      </c>
      <c r="AG144" s="1">
        <v>6.6421524388715625E-4</v>
      </c>
      <c r="AH144" s="1">
        <v>1</v>
      </c>
      <c r="AI144" s="1">
        <v>-0.21956524252891541</v>
      </c>
      <c r="AJ144" s="1">
        <v>2.737391471862793</v>
      </c>
      <c r="AK144" s="1">
        <v>1</v>
      </c>
      <c r="AL144" s="1">
        <v>0</v>
      </c>
      <c r="AM144" s="1">
        <v>0.15999999642372131</v>
      </c>
      <c r="AN144" s="1">
        <v>111115</v>
      </c>
      <c r="AO144">
        <f>X144*0.000001/(K144*0.0001)</f>
        <v>0.90990095658735792</v>
      </c>
      <c r="AP144">
        <f>(U144-T144)/(1000-U144)*AO144</f>
        <v>1.5365170224613159E-4</v>
      </c>
      <c r="AQ144">
        <f>(P144+273.15)</f>
        <v>288.46567478179929</v>
      </c>
      <c r="AR144">
        <f>(O144+273.15)</f>
        <v>288.46334209442136</v>
      </c>
      <c r="AS144">
        <f>(Y144*AK144+Z144*AL144)*AM144</f>
        <v>-7.5927899570884527E-3</v>
      </c>
      <c r="AT144">
        <f>((AS144+0.00000010773*(AR144^4-AQ144^4))-AP144*44100)/(L144*0.92*2*29.3+0.00000043092*AQ144^3)</f>
        <v>-7.3345731718611543E-2</v>
      </c>
      <c r="AU144">
        <f>0.61365*EXP(17.502*J144/(240.97+J144))</f>
        <v>1.7464617791951802</v>
      </c>
      <c r="AV144">
        <f>AU144*1000/AA144</f>
        <v>17.278998279489549</v>
      </c>
      <c r="AW144">
        <f>(AV144-U144)</f>
        <v>5.5363720893040025</v>
      </c>
      <c r="AX144">
        <f>IF(D144,P144,(O144+P144)/2)</f>
        <v>15.314508438110352</v>
      </c>
      <c r="AY144">
        <f>0.61365*EXP(17.502*AX144/(240.97+AX144))</f>
        <v>1.7463309895573309</v>
      </c>
      <c r="AZ144">
        <f>IF(AW144&lt;&gt;0,(1000-(AV144+U144)/2)/AW144*AP144,0)</f>
        <v>2.7350418072118889E-2</v>
      </c>
      <c r="BA144">
        <f>U144*AA144/1000</f>
        <v>1.1868771266028053</v>
      </c>
      <c r="BB144">
        <f>(AY144-BA144)</f>
        <v>0.55945386295452559</v>
      </c>
      <c r="BC144">
        <f>1/(1.6/F144+1.37/N144)</f>
        <v>1.7116005816905516E-2</v>
      </c>
      <c r="BD144">
        <f>G144*AA144*0.001</f>
        <v>45.174935722157059</v>
      </c>
      <c r="BE144">
        <f>G144/S144</f>
        <v>1.0885530303756838</v>
      </c>
      <c r="BF144">
        <f>(1-AP144*AA144/AU144/F144)*100</f>
        <v>67.777807081610547</v>
      </c>
      <c r="BG144">
        <f>(S144-E144/(N144/1.35))</f>
        <v>410.89277226350606</v>
      </c>
      <c r="BH144">
        <f>E144*BF144/100/BG144</f>
        <v>-1.1352039449857812E-3</v>
      </c>
    </row>
    <row r="145" spans="1:60" x14ac:dyDescent="0.25">
      <c r="A145" s="1">
        <v>40</v>
      </c>
      <c r="B145" s="1" t="s">
        <v>207</v>
      </c>
      <c r="C145" s="1">
        <v>7744.4999998770654</v>
      </c>
      <c r="D145" s="1">
        <v>0</v>
      </c>
      <c r="E145">
        <f>(R145-S145*(1000-T145)/(1000-U145))*AO145</f>
        <v>-0.61012437903360917</v>
      </c>
      <c r="F145">
        <f>IF(AZ145&lt;&gt;0,1/(1/AZ145-1/N145),0)</f>
        <v>2.7458609407719107E-2</v>
      </c>
      <c r="G145">
        <f>((BC145-AP145/2)*S145-E145)/(BC145+AP145/2)</f>
        <v>442.57581284917848</v>
      </c>
      <c r="H145">
        <f>AP145*1000</f>
        <v>0.15286701003279335</v>
      </c>
      <c r="I145">
        <f>(AU145-BA145)</f>
        <v>0.55951238022026484</v>
      </c>
      <c r="J145">
        <f>(P145+AT145*D145)</f>
        <v>15.314975738525391</v>
      </c>
      <c r="K145" s="1">
        <v>5.5</v>
      </c>
      <c r="L145">
        <f>(K145*AI145+AJ145)</f>
        <v>1.5297826379537582</v>
      </c>
      <c r="M145" s="1">
        <v>1</v>
      </c>
      <c r="N145">
        <f>L145*(M145+1)*(M145+1)/(M145*M145+1)</f>
        <v>3.0595652759075165</v>
      </c>
      <c r="O145" s="1">
        <v>15.314958572387695</v>
      </c>
      <c r="P145" s="1">
        <v>15.314975738525391</v>
      </c>
      <c r="Q145" s="1">
        <v>15.027998924255371</v>
      </c>
      <c r="R145" s="1">
        <v>409.97833251953125</v>
      </c>
      <c r="S145" s="1">
        <v>410.57989501953125</v>
      </c>
      <c r="T145" s="1">
        <v>11.57649040222168</v>
      </c>
      <c r="U145" s="1">
        <v>11.742522239685059</v>
      </c>
      <c r="V145" s="1">
        <v>67.001304626464844</v>
      </c>
      <c r="W145" s="1">
        <v>67.963424682617187</v>
      </c>
      <c r="X145" s="1">
        <v>500.44366455078125</v>
      </c>
      <c r="Y145" s="1">
        <v>-5.3330138325691223E-2</v>
      </c>
      <c r="Z145" s="1">
        <v>5.8571595698595047E-2</v>
      </c>
      <c r="AA145" s="1">
        <v>101.07462310791016</v>
      </c>
      <c r="AB145" s="1">
        <v>-1.4311317205429077</v>
      </c>
      <c r="AC145" s="1">
        <v>0.1096000000834465</v>
      </c>
      <c r="AD145" s="1">
        <v>4.2688623070716858E-2</v>
      </c>
      <c r="AE145" s="1">
        <v>8.8044616859406233E-4</v>
      </c>
      <c r="AF145" s="1">
        <v>1.5870019793510437E-2</v>
      </c>
      <c r="AG145" s="1">
        <v>6.6421524388715625E-4</v>
      </c>
      <c r="AH145" s="1">
        <v>1</v>
      </c>
      <c r="AI145" s="1">
        <v>-0.21956524252891541</v>
      </c>
      <c r="AJ145" s="1">
        <v>2.737391471862793</v>
      </c>
      <c r="AK145" s="1">
        <v>1</v>
      </c>
      <c r="AL145" s="1">
        <v>0</v>
      </c>
      <c r="AM145" s="1">
        <v>0.15999999642372131</v>
      </c>
      <c r="AN145" s="1">
        <v>111115</v>
      </c>
      <c r="AO145">
        <f>X145*0.000001/(K145*0.0001)</f>
        <v>0.90989757191051124</v>
      </c>
      <c r="AP145">
        <f>(U145-T145)/(1000-U145)*AO145</f>
        <v>1.5286701003279336E-4</v>
      </c>
      <c r="AQ145">
        <f>(P145+273.15)</f>
        <v>288.46497573852537</v>
      </c>
      <c r="AR145">
        <f>(O145+273.15)</f>
        <v>288.46495857238767</v>
      </c>
      <c r="AS145">
        <f>(Y145*AK145+Z145*AL145)*AM145</f>
        <v>-8.5328219413871587E-3</v>
      </c>
      <c r="AT145">
        <f>((AS145+0.00000010773*(AR145^4-AQ145^4))-AP145*44100)/(L145*0.92*2*29.3+0.00000043092*AQ145^3)</f>
        <v>-7.2725046852897629E-2</v>
      </c>
      <c r="AU145">
        <f>0.61365*EXP(17.502*J145/(240.97+J145))</f>
        <v>1.7463833899326853</v>
      </c>
      <c r="AV145">
        <f>AU145*1000/AA145</f>
        <v>17.278158812110497</v>
      </c>
      <c r="AW145">
        <f>(AV145-U145)</f>
        <v>5.5356365724254388</v>
      </c>
      <c r="AX145">
        <f>IF(D145,P145,(O145+P145)/2)</f>
        <v>15.314967155456543</v>
      </c>
      <c r="AY145">
        <f>0.61365*EXP(17.502*AX145/(240.97+AX145))</f>
        <v>1.74638242746436</v>
      </c>
      <c r="AZ145">
        <f>IF(AW145&lt;&gt;0,(1000-(AV145+U145)/2)/AW145*AP145,0)</f>
        <v>2.7214369240290446E-2</v>
      </c>
      <c r="BA145">
        <f>U145*AA145/1000</f>
        <v>1.1868710097124204</v>
      </c>
      <c r="BB145">
        <f>(AY145-BA145)</f>
        <v>0.55951141775193958</v>
      </c>
      <c r="BC145">
        <f>1/(1.6/F145+1.37/N145)</f>
        <v>1.7030756887728423E-2</v>
      </c>
      <c r="BD145">
        <f>G145*AA145*0.001</f>
        <v>44.733183480407696</v>
      </c>
      <c r="BE145">
        <f>G145/S145</f>
        <v>1.077928603464924</v>
      </c>
      <c r="BF145">
        <f>(1-AP145*AA145/AU145/F145)*100</f>
        <v>67.779092340387521</v>
      </c>
      <c r="BG145">
        <f>(S145-E145/(N145/1.35))</f>
        <v>410.84910578557742</v>
      </c>
      <c r="BH145">
        <f>E145*BF145/100/BG145</f>
        <v>-1.0065417216028483E-3</v>
      </c>
    </row>
    <row r="146" spans="1:60" x14ac:dyDescent="0.25">
      <c r="A146" s="1">
        <v>41</v>
      </c>
      <c r="B146" s="1" t="s">
        <v>208</v>
      </c>
      <c r="C146" s="1">
        <v>7749.9999997541308</v>
      </c>
      <c r="D146" s="1">
        <v>0</v>
      </c>
      <c r="E146">
        <f>(R146-S146*(1000-T146)/(1000-U146))*AO146</f>
        <v>-0.52178580133967778</v>
      </c>
      <c r="F146">
        <f>IF(AZ146&lt;&gt;0,1/(1/AZ146-1/N146),0)</f>
        <v>2.718376078449505E-2</v>
      </c>
      <c r="G146">
        <f>((BC146-AP146/2)*S146-E146)/(BC146+AP146/2)</f>
        <v>437.71982000141355</v>
      </c>
      <c r="H146">
        <f>AP146*1000</f>
        <v>0.15148314970046015</v>
      </c>
      <c r="I146">
        <f>(AU146-BA146)</f>
        <v>0.56000847884349625</v>
      </c>
      <c r="J146">
        <f>(P146+AT146*D146)</f>
        <v>15.318499565124512</v>
      </c>
      <c r="K146" s="1">
        <v>5.5</v>
      </c>
      <c r="L146">
        <f>(K146*AI146+AJ146)</f>
        <v>1.5297826379537582</v>
      </c>
      <c r="M146" s="1">
        <v>1</v>
      </c>
      <c r="N146">
        <f>L146*(M146+1)*(M146+1)/(M146*M146+1)</f>
        <v>3.0595652759075165</v>
      </c>
      <c r="O146" s="1">
        <v>15.31700611114502</v>
      </c>
      <c r="P146" s="1">
        <v>15.318499565124512</v>
      </c>
      <c r="Q146" s="1">
        <v>15.027883529663086</v>
      </c>
      <c r="R146" s="1">
        <v>410.08001708984375</v>
      </c>
      <c r="S146" s="1">
        <v>410.58511352539062</v>
      </c>
      <c r="T146" s="1">
        <v>11.576871871948242</v>
      </c>
      <c r="U146" s="1">
        <v>11.741399765014648</v>
      </c>
      <c r="V146" s="1">
        <v>66.995407104492188</v>
      </c>
      <c r="W146" s="1">
        <v>67.948196411132813</v>
      </c>
      <c r="X146" s="1">
        <v>500.44699096679687</v>
      </c>
      <c r="Y146" s="1">
        <v>-4.6712938696146011E-2</v>
      </c>
      <c r="Z146" s="1">
        <v>7.7927254140377045E-2</v>
      </c>
      <c r="AA146" s="1">
        <v>101.07569122314453</v>
      </c>
      <c r="AB146" s="1">
        <v>-1.4311317205429077</v>
      </c>
      <c r="AC146" s="1">
        <v>0.1096000000834465</v>
      </c>
      <c r="AD146" s="1">
        <v>4.2688623070716858E-2</v>
      </c>
      <c r="AE146" s="1">
        <v>8.8044616859406233E-4</v>
      </c>
      <c r="AF146" s="1">
        <v>1.5870019793510437E-2</v>
      </c>
      <c r="AG146" s="1">
        <v>6.6421524388715625E-4</v>
      </c>
      <c r="AH146" s="1">
        <v>1</v>
      </c>
      <c r="AI146" s="1">
        <v>-0.21956524252891541</v>
      </c>
      <c r="AJ146" s="1">
        <v>2.737391471862793</v>
      </c>
      <c r="AK146" s="1">
        <v>1</v>
      </c>
      <c r="AL146" s="1">
        <v>0</v>
      </c>
      <c r="AM146" s="1">
        <v>0.15999999642372131</v>
      </c>
      <c r="AN146" s="1">
        <v>111115</v>
      </c>
      <c r="AO146">
        <f>X146*0.000001/(K146*0.0001)</f>
        <v>0.90990361993963065</v>
      </c>
      <c r="AP146">
        <f>(U146-T146)/(1000-U146)*AO146</f>
        <v>1.5148314970046014E-4</v>
      </c>
      <c r="AQ146">
        <f>(P146+273.15)</f>
        <v>288.46849956512449</v>
      </c>
      <c r="AR146">
        <f>(O146+273.15)</f>
        <v>288.467006111145</v>
      </c>
      <c r="AS146">
        <f>(Y146*AK146+Z146*AL146)*AM146</f>
        <v>-7.4740700243248748E-3</v>
      </c>
      <c r="AT146">
        <f>((AS146+0.00000010773*(AR146^4-AQ146^4))-AP146*44100)/(L146*0.92*2*29.3+0.00000043092*AQ146^3)</f>
        <v>-7.2220360512893322E-2</v>
      </c>
      <c r="AU146">
        <f>0.61365*EXP(17.502*J146/(240.97+J146))</f>
        <v>1.7467785760196186</v>
      </c>
      <c r="AV146">
        <f>AU146*1000/AA146</f>
        <v>17.281886028988517</v>
      </c>
      <c r="AW146">
        <f>(AV146-U146)</f>
        <v>5.5404862639738681</v>
      </c>
      <c r="AX146">
        <f>IF(D146,P146,(O146+P146)/2)</f>
        <v>15.317752838134766</v>
      </c>
      <c r="AY146">
        <f>0.61365*EXP(17.502*AX146/(240.97+AX146))</f>
        <v>1.7466948263736932</v>
      </c>
      <c r="AZ146">
        <f>IF(AW146&lt;&gt;0,(1000-(AV146+U146)/2)/AW146*AP146,0)</f>
        <v>2.6944364305673898E-2</v>
      </c>
      <c r="BA146">
        <f>U146*AA146/1000</f>
        <v>1.1867700971761224</v>
      </c>
      <c r="BB146">
        <f>(AY146-BA146)</f>
        <v>0.55992472919757086</v>
      </c>
      <c r="BC146">
        <f>1/(1.6/F146+1.37/N146)</f>
        <v>1.6861573576461137E-2</v>
      </c>
      <c r="BD146">
        <f>G146*AA146*0.001</f>
        <v>44.242833368713278</v>
      </c>
      <c r="BE146">
        <f>G146/S146</f>
        <v>1.0660878964730047</v>
      </c>
      <c r="BF146">
        <f>(1-AP146*AA146/AU146/F146)*100</f>
        <v>67.754905794570703</v>
      </c>
      <c r="BG146">
        <f>(S146-E146/(N146/1.35))</f>
        <v>410.81534585197488</v>
      </c>
      <c r="BH146">
        <f>E146*BF146/100/BG146</f>
        <v>-8.6057028228573175E-4</v>
      </c>
    </row>
    <row r="147" spans="1:60" x14ac:dyDescent="0.25">
      <c r="A147" s="1">
        <v>42</v>
      </c>
      <c r="B147" s="1" t="s">
        <v>209</v>
      </c>
      <c r="C147" s="1">
        <v>7754.9999996423721</v>
      </c>
      <c r="D147" s="1">
        <v>0</v>
      </c>
      <c r="E147">
        <f>(R147-S147*(1000-T147)/(1000-U147))*AO147</f>
        <v>-0.43793047179402417</v>
      </c>
      <c r="F147">
        <f>IF(AZ147&lt;&gt;0,1/(1/AZ147-1/N147),0)</f>
        <v>2.7164912977531406E-2</v>
      </c>
      <c r="G147">
        <f>((BC147-AP147/2)*S147-E147)/(BC147+AP147/2)</f>
        <v>432.79889150281031</v>
      </c>
      <c r="H147">
        <f>AP147*1000</f>
        <v>0.15150269375564449</v>
      </c>
      <c r="I147">
        <f>(AU147-BA147)</f>
        <v>0.56046602925980515</v>
      </c>
      <c r="J147">
        <f>(P147+AT147*D147)</f>
        <v>15.323067665100098</v>
      </c>
      <c r="K147" s="1">
        <v>5.5</v>
      </c>
      <c r="L147">
        <f>(K147*AI147+AJ147)</f>
        <v>1.5297826379537582</v>
      </c>
      <c r="M147" s="1">
        <v>1</v>
      </c>
      <c r="N147">
        <f>L147*(M147+1)*(M147+1)/(M147*M147+1)</f>
        <v>3.0595652759075165</v>
      </c>
      <c r="O147" s="1">
        <v>15.318100929260254</v>
      </c>
      <c r="P147" s="1">
        <v>15.323067665100098</v>
      </c>
      <c r="Q147" s="1">
        <v>15.02869987487793</v>
      </c>
      <c r="R147" s="1">
        <v>410.18759155273437</v>
      </c>
      <c r="S147" s="1">
        <v>410.60052490234375</v>
      </c>
      <c r="T147" s="1">
        <v>11.57735538482666</v>
      </c>
      <c r="U147" s="1">
        <v>11.741907119750977</v>
      </c>
      <c r="V147" s="1">
        <v>66.994194030761719</v>
      </c>
      <c r="W147" s="1">
        <v>67.94683837890625</v>
      </c>
      <c r="X147" s="1">
        <v>500.43878173828125</v>
      </c>
      <c r="Y147" s="1">
        <v>-4.0402848273515701E-2</v>
      </c>
      <c r="Z147" s="1">
        <v>6.5950676798820496E-2</v>
      </c>
      <c r="AA147" s="1">
        <v>101.07599639892578</v>
      </c>
      <c r="AB147" s="1">
        <v>-1.4311317205429077</v>
      </c>
      <c r="AC147" s="1">
        <v>0.1096000000834465</v>
      </c>
      <c r="AD147" s="1">
        <v>4.2688623070716858E-2</v>
      </c>
      <c r="AE147" s="1">
        <v>8.8044616859406233E-4</v>
      </c>
      <c r="AF147" s="1">
        <v>1.5870019793510437E-2</v>
      </c>
      <c r="AG147" s="1">
        <v>6.6421524388715625E-4</v>
      </c>
      <c r="AH147" s="1">
        <v>1</v>
      </c>
      <c r="AI147" s="1">
        <v>-0.21956524252891541</v>
      </c>
      <c r="AJ147" s="1">
        <v>2.737391471862793</v>
      </c>
      <c r="AK147" s="1">
        <v>1</v>
      </c>
      <c r="AL147" s="1">
        <v>0</v>
      </c>
      <c r="AM147" s="1">
        <v>0.15999999642372131</v>
      </c>
      <c r="AN147" s="1">
        <v>111115</v>
      </c>
      <c r="AO147">
        <f>X147*0.000001/(K147*0.0001)</f>
        <v>0.90988869406960227</v>
      </c>
      <c r="AP147">
        <f>(U147-T147)/(1000-U147)*AO147</f>
        <v>1.5150269375564449E-4</v>
      </c>
      <c r="AQ147">
        <f>(P147+273.15)</f>
        <v>288.47306766510007</v>
      </c>
      <c r="AR147">
        <f>(O147+273.15)</f>
        <v>288.46810092926023</v>
      </c>
      <c r="AS147">
        <f>(Y147*AK147+Z147*AL147)*AM147</f>
        <v>-6.4644555792706671E-3</v>
      </c>
      <c r="AT147">
        <f>((AS147+0.00000010773*(AR147^4-AQ147^4))-AP147*44100)/(L147*0.92*2*29.3+0.00000043092*AQ147^3)</f>
        <v>-7.2605478080077446E-2</v>
      </c>
      <c r="AU147">
        <f>0.61365*EXP(17.502*J147/(240.97+J147))</f>
        <v>1.7472909910122758</v>
      </c>
      <c r="AV147">
        <f>AU147*1000/AA147</f>
        <v>17.286903451498855</v>
      </c>
      <c r="AW147">
        <f>(AV147-U147)</f>
        <v>5.5449963317478783</v>
      </c>
      <c r="AX147">
        <f>IF(D147,P147,(O147+P147)/2)</f>
        <v>15.320584297180176</v>
      </c>
      <c r="AY147">
        <f>0.61365*EXP(17.502*AX147/(240.97+AX147))</f>
        <v>1.7470124091562798</v>
      </c>
      <c r="AZ147">
        <f>IF(AW147&lt;&gt;0,(1000-(AV147+U147)/2)/AW147*AP147,0)</f>
        <v>2.6925846894031769E-2</v>
      </c>
      <c r="BA147">
        <f>U147*AA147/1000</f>
        <v>1.1868249617524707</v>
      </c>
      <c r="BB147">
        <f>(AY147-BA147)</f>
        <v>0.5601874474038091</v>
      </c>
      <c r="BC147">
        <f>1/(1.6/F147+1.37/N147)</f>
        <v>1.6849970845940601E-2</v>
      </c>
      <c r="BD147">
        <f>G147*AA147*0.001</f>
        <v>43.745579198997127</v>
      </c>
      <c r="BE147">
        <f>G147/S147</f>
        <v>1.0540631715114006</v>
      </c>
      <c r="BF147">
        <f>(1-AP147*AA147/AU147/F147)*100</f>
        <v>67.737736777191358</v>
      </c>
      <c r="BG147">
        <f>(S147-E147/(N147/1.35))</f>
        <v>410.79375697409506</v>
      </c>
      <c r="BH147">
        <f>E147*BF147/100/BG147</f>
        <v>-7.2212438776097306E-4</v>
      </c>
    </row>
    <row r="148" spans="1:60" x14ac:dyDescent="0.25">
      <c r="A148" s="1">
        <v>43</v>
      </c>
      <c r="B148" s="1" t="s">
        <v>210</v>
      </c>
      <c r="C148" s="1">
        <v>7759.9999995306134</v>
      </c>
      <c r="D148" s="1">
        <v>0</v>
      </c>
      <c r="E148">
        <f>(R148-S148*(1000-T148)/(1000-U148))*AO148</f>
        <v>-0.41883610485573902</v>
      </c>
      <c r="F148">
        <f>IF(AZ148&lt;&gt;0,1/(1/AZ148-1/N148),0)</f>
        <v>2.705362402814334E-2</v>
      </c>
      <c r="G148">
        <f>((BC148-AP148/2)*S148-E148)/(BC148+AP148/2)</f>
        <v>431.79875850788829</v>
      </c>
      <c r="H148">
        <f>AP148*1000</f>
        <v>0.15103717410975384</v>
      </c>
      <c r="I148">
        <f>(AU148-BA148)</f>
        <v>0.5610210612564599</v>
      </c>
      <c r="J148">
        <f>(P148+AT148*D148)</f>
        <v>15.327724456787109</v>
      </c>
      <c r="K148" s="1">
        <v>5.5</v>
      </c>
      <c r="L148">
        <f>(K148*AI148+AJ148)</f>
        <v>1.5297826379537582</v>
      </c>
      <c r="M148" s="1">
        <v>1</v>
      </c>
      <c r="N148">
        <f>L148*(M148+1)*(M148+1)/(M148*M148+1)</f>
        <v>3.0595652759075165</v>
      </c>
      <c r="O148" s="1">
        <v>15.319723129272461</v>
      </c>
      <c r="P148" s="1">
        <v>15.327724456787109</v>
      </c>
      <c r="Q148" s="1">
        <v>15.029351234436035</v>
      </c>
      <c r="R148" s="1">
        <v>410.2393798828125</v>
      </c>
      <c r="S148" s="1">
        <v>410.63153076171875</v>
      </c>
      <c r="T148" s="1">
        <v>11.577533721923828</v>
      </c>
      <c r="U148" s="1">
        <v>11.741579055786133</v>
      </c>
      <c r="V148" s="1">
        <v>66.988349914550781</v>
      </c>
      <c r="W148" s="1">
        <v>67.93768310546875</v>
      </c>
      <c r="X148" s="1">
        <v>500.44134521484375</v>
      </c>
      <c r="Y148" s="1">
        <v>-1.4173571951687336E-2</v>
      </c>
      <c r="Z148" s="1">
        <v>7.6628319919109344E-2</v>
      </c>
      <c r="AA148" s="1">
        <v>101.0760498046875</v>
      </c>
      <c r="AB148" s="1">
        <v>-1.4311317205429077</v>
      </c>
      <c r="AC148" s="1">
        <v>0.1096000000834465</v>
      </c>
      <c r="AD148" s="1">
        <v>4.2688623070716858E-2</v>
      </c>
      <c r="AE148" s="1">
        <v>8.8044616859406233E-4</v>
      </c>
      <c r="AF148" s="1">
        <v>1.5870019793510437E-2</v>
      </c>
      <c r="AG148" s="1">
        <v>6.6421524388715625E-4</v>
      </c>
      <c r="AH148" s="1">
        <v>1</v>
      </c>
      <c r="AI148" s="1">
        <v>-0.21956524252891541</v>
      </c>
      <c r="AJ148" s="1">
        <v>2.737391471862793</v>
      </c>
      <c r="AK148" s="1">
        <v>1</v>
      </c>
      <c r="AL148" s="1">
        <v>0</v>
      </c>
      <c r="AM148" s="1">
        <v>0.15999999642372131</v>
      </c>
      <c r="AN148" s="1">
        <v>111115</v>
      </c>
      <c r="AO148">
        <f>X148*0.000001/(K148*0.0001)</f>
        <v>0.90989335493607937</v>
      </c>
      <c r="AP148">
        <f>(U148-T148)/(1000-U148)*AO148</f>
        <v>1.5103717410975385E-4</v>
      </c>
      <c r="AQ148">
        <f>(P148+273.15)</f>
        <v>288.47772445678709</v>
      </c>
      <c r="AR148">
        <f>(O148+273.15)</f>
        <v>288.46972312927244</v>
      </c>
      <c r="AS148">
        <f>(Y148*AK148+Z148*AL148)*AM148</f>
        <v>-2.2677714615813305E-3</v>
      </c>
      <c r="AT148">
        <f>((AS148+0.00000010773*(AR148^4-AQ148^4))-AP148*44100)/(L148*0.92*2*29.3+0.00000043092*AQ148^3)</f>
        <v>-7.2676918039466284E-2</v>
      </c>
      <c r="AU148">
        <f>0.61365*EXP(17.502*J148/(240.97+J148))</f>
        <v>1.7478134906847747</v>
      </c>
      <c r="AV148">
        <f>AU148*1000/AA148</f>
        <v>17.292063689292675</v>
      </c>
      <c r="AW148">
        <f>(AV148-U148)</f>
        <v>5.5504846335065423</v>
      </c>
      <c r="AX148">
        <f>IF(D148,P148,(O148+P148)/2)</f>
        <v>15.323723793029785</v>
      </c>
      <c r="AY148">
        <f>0.61365*EXP(17.502*AX148/(240.97+AX148))</f>
        <v>1.7473646013376118</v>
      </c>
      <c r="AZ148">
        <f>IF(AW148&lt;&gt;0,(1000-(AV148+U148)/2)/AW148*AP148,0)</f>
        <v>2.6816504190293779E-2</v>
      </c>
      <c r="BA148">
        <f>U148*AA148/1000</f>
        <v>1.1867924294283148</v>
      </c>
      <c r="BB148">
        <f>(AY148-BA148)</f>
        <v>0.56057217190929709</v>
      </c>
      <c r="BC148">
        <f>1/(1.6/F148+1.37/N148)</f>
        <v>1.6781458770960073E-2</v>
      </c>
      <c r="BD148">
        <f>G148*AA148*0.001</f>
        <v>43.64451282054555</v>
      </c>
      <c r="BE148">
        <f>G148/S148</f>
        <v>1.0515479844105116</v>
      </c>
      <c r="BF148">
        <f>(1-AP148*AA148/AU148/F148)*100</f>
        <v>67.714198316749389</v>
      </c>
      <c r="BG148">
        <f>(S148-E148/(N148/1.35))</f>
        <v>410.81633765111826</v>
      </c>
      <c r="BH148">
        <f>E148*BF148/100/BG148</f>
        <v>-6.9036083687844436E-4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 t="s">
        <v>9</v>
      </c>
      <c r="B150" s="1" t="s">
        <v>212</v>
      </c>
    </row>
    <row r="151" spans="1:60" x14ac:dyDescent="0.25">
      <c r="A151" s="1" t="s">
        <v>9</v>
      </c>
      <c r="B151" s="1" t="s">
        <v>213</v>
      </c>
    </row>
    <row r="152" spans="1:60" x14ac:dyDescent="0.25">
      <c r="A152" s="1" t="s">
        <v>9</v>
      </c>
      <c r="B152" s="1" t="s">
        <v>214</v>
      </c>
    </row>
    <row r="153" spans="1:60" x14ac:dyDescent="0.25">
      <c r="A153" s="1" t="s">
        <v>9</v>
      </c>
      <c r="B153" s="1" t="s">
        <v>215</v>
      </c>
    </row>
    <row r="154" spans="1:60" x14ac:dyDescent="0.25">
      <c r="A154" s="1" t="s">
        <v>9</v>
      </c>
      <c r="B154" s="1" t="s">
        <v>216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>
        <v>44</v>
      </c>
      <c r="B160" s="1" t="s">
        <v>222</v>
      </c>
      <c r="C160" s="1">
        <v>8316.4999999888241</v>
      </c>
      <c r="D160" s="1">
        <v>0</v>
      </c>
      <c r="E160">
        <f>(R160-S160*(1000-T160)/(1000-U160))*AO160</f>
        <v>-0.55311346123971594</v>
      </c>
      <c r="F160">
        <f>IF(AZ160&lt;&gt;0,1/(1/AZ160-1/N160),0)</f>
        <v>1.5669345522357228E-2</v>
      </c>
      <c r="G160">
        <f>((BC160-AP160/2)*S160-E160)/(BC160+AP160/2)</f>
        <v>464.12243023330586</v>
      </c>
      <c r="H160">
        <f>AP160*1000</f>
        <v>8.596672211237108E-2</v>
      </c>
      <c r="I160">
        <f>(AU160-BA160)</f>
        <v>0.54220002590736716</v>
      </c>
      <c r="J160">
        <f>(P160+AT160*D160)</f>
        <v>15.216252326965332</v>
      </c>
      <c r="K160" s="1">
        <v>17.069999694824219</v>
      </c>
      <c r="L160">
        <f>(K160*AI160+AJ160)</f>
        <v>-1.0105871510997986</v>
      </c>
      <c r="M160" s="1">
        <v>1</v>
      </c>
      <c r="N160">
        <f>L160*(M160+1)*(M160+1)/(M160*M160+1)</f>
        <v>-2.0211743021995972</v>
      </c>
      <c r="O160" s="1">
        <v>15.29024600982666</v>
      </c>
      <c r="P160" s="1">
        <v>15.216252326965332</v>
      </c>
      <c r="Q160" s="1">
        <v>15.028603553771973</v>
      </c>
      <c r="R160" s="1">
        <v>410.07208251953125</v>
      </c>
      <c r="S160" s="1">
        <v>411.83792114257812</v>
      </c>
      <c r="T160" s="1">
        <v>11.516016006469727</v>
      </c>
      <c r="U160" s="1">
        <v>11.80577564239502</v>
      </c>
      <c r="V160" s="1">
        <v>66.807403564453125</v>
      </c>
      <c r="W160" s="1">
        <v>68.429801940917969</v>
      </c>
      <c r="X160" s="1">
        <v>500.45877075195312</v>
      </c>
      <c r="Y160" s="1">
        <v>-2.780882827937603E-2</v>
      </c>
      <c r="Z160" s="1">
        <v>9.8500214517116547E-2</v>
      </c>
      <c r="AA160" s="1">
        <v>101.06440734863281</v>
      </c>
      <c r="AB160" s="1">
        <v>-1.5998923778533936</v>
      </c>
      <c r="AC160" s="1">
        <v>0.1166892796754837</v>
      </c>
      <c r="AD160" s="1">
        <v>1.1606933549046516E-2</v>
      </c>
      <c r="AE160" s="1">
        <v>1.3156150234863162E-3</v>
      </c>
      <c r="AF160" s="1">
        <v>1.3697199523448944E-2</v>
      </c>
      <c r="AG160" s="1">
        <v>5.5697577772662044E-4</v>
      </c>
      <c r="AH160" s="1">
        <v>0.66666668653488159</v>
      </c>
      <c r="AI160" s="1">
        <v>-0.21956524252891541</v>
      </c>
      <c r="AJ160" s="1">
        <v>2.737391471862793</v>
      </c>
      <c r="AK160" s="1">
        <v>1</v>
      </c>
      <c r="AL160" s="1">
        <v>0</v>
      </c>
      <c r="AM160" s="1">
        <v>0.15999999642372131</v>
      </c>
      <c r="AN160" s="1">
        <v>111115</v>
      </c>
      <c r="AO160">
        <f>X160*0.000001/(K160*0.0001)</f>
        <v>0.29318030445173165</v>
      </c>
      <c r="AP160">
        <f>(U160-T160)/(1000-U160)*AO160</f>
        <v>8.5966722112371075E-5</v>
      </c>
      <c r="AQ160">
        <f>(P160+273.15)</f>
        <v>288.36625232696531</v>
      </c>
      <c r="AR160">
        <f>(O160+273.15)</f>
        <v>288.44024600982664</v>
      </c>
      <c r="AS160">
        <f>(Y160*AK160+Z160*AL160)*AM160</f>
        <v>-4.4494124252480449E-3</v>
      </c>
      <c r="AT160">
        <f>((AS160+0.00000010773*(AR160^4-AQ160^4))-AP160*44100)/(L160*0.92*2*29.3+0.00000043092*AQ160^3)</f>
        <v>6.8646111686013256E-2</v>
      </c>
      <c r="AU160">
        <f>0.61365*EXP(17.502*J160/(240.97+J160))</f>
        <v>1.7353437444969446</v>
      </c>
      <c r="AV160">
        <f>AU160*1000/AA160</f>
        <v>17.170671555127068</v>
      </c>
      <c r="AW160">
        <f>(AV160-U160)</f>
        <v>5.3648959127320488</v>
      </c>
      <c r="AX160">
        <f>IF(D160,P160,(O160+P160)/2)</f>
        <v>15.253249168395996</v>
      </c>
      <c r="AY160">
        <f>0.61365*EXP(17.502*AX160/(240.97+AX160))</f>
        <v>1.7394736749700208</v>
      </c>
      <c r="AZ160">
        <f>IF(AW160&lt;&gt;0,(1000-(AV160+U160)/2)/AW160*AP160,0)</f>
        <v>1.5791772738645845E-2</v>
      </c>
      <c r="BA160">
        <f>U160*AA160/1000</f>
        <v>1.1931437185895775</v>
      </c>
      <c r="BB160">
        <f>(AY160-BA160)</f>
        <v>0.54632995638044335</v>
      </c>
      <c r="BC160">
        <f>1/(1.6/F160+1.37/N160)</f>
        <v>9.858785138274111E-3</v>
      </c>
      <c r="BD160">
        <f>G160*AA160*0.001</f>
        <v>46.906258348736237</v>
      </c>
      <c r="BE160">
        <f>G160/S160</f>
        <v>1.1269540914194418</v>
      </c>
      <c r="BF160">
        <f>(1-AP160*AA160/AU160/F160)*100</f>
        <v>68.048428057387582</v>
      </c>
      <c r="BG160">
        <f>(S160-E160/(N160/1.35))</f>
        <v>411.46848087616416</v>
      </c>
      <c r="BH160">
        <f>E160*BF160/100/BG160</f>
        <v>-9.1473595971670917E-4</v>
      </c>
    </row>
    <row r="161" spans="1:60" x14ac:dyDescent="0.25">
      <c r="A161" s="1">
        <v>45</v>
      </c>
      <c r="B161" s="1" t="s">
        <v>223</v>
      </c>
      <c r="C161" s="1">
        <v>8321.4999998770654</v>
      </c>
      <c r="D161" s="1">
        <v>0</v>
      </c>
      <c r="E161">
        <f>(R161-S161*(1000-T161)/(1000-U161))*AO161</f>
        <v>-0.50351251377764572</v>
      </c>
      <c r="F161">
        <f>IF(AZ161&lt;&gt;0,1/(1/AZ161-1/N161),0)</f>
        <v>1.5575598697718742E-2</v>
      </c>
      <c r="G161">
        <f>((BC161-AP161/2)*S161-E161)/(BC161+AP161/2)</f>
        <v>459.33910403351854</v>
      </c>
      <c r="H161">
        <f>AP161*1000</f>
        <v>8.561021826671647E-2</v>
      </c>
      <c r="I161">
        <f>(AU161-BA161)</f>
        <v>0.54322026354344799</v>
      </c>
      <c r="J161">
        <f>(P161+AT161*D161)</f>
        <v>15.230319976806641</v>
      </c>
      <c r="K161" s="1">
        <v>17.069999694824219</v>
      </c>
      <c r="L161">
        <f>(K161*AI161+AJ161)</f>
        <v>-1.0105871510997986</v>
      </c>
      <c r="M161" s="1">
        <v>1</v>
      </c>
      <c r="N161">
        <f>L161*(M161+1)*(M161+1)/(M161*M161+1)</f>
        <v>-2.0211743021995972</v>
      </c>
      <c r="O161" s="1">
        <v>15.297817230224609</v>
      </c>
      <c r="P161" s="1">
        <v>15.230319976806641</v>
      </c>
      <c r="Q161" s="1">
        <v>15.027790069580078</v>
      </c>
      <c r="R161" s="1">
        <v>410.16506958007812</v>
      </c>
      <c r="S161" s="1">
        <v>411.76226806640625</v>
      </c>
      <c r="T161" s="1">
        <v>11.522665023803711</v>
      </c>
      <c r="U161" s="1">
        <v>11.811224937438965</v>
      </c>
      <c r="V161" s="1">
        <v>66.815849304199219</v>
      </c>
      <c r="W161" s="1">
        <v>68.427619934082031</v>
      </c>
      <c r="X161" s="1">
        <v>500.45269775390625</v>
      </c>
      <c r="Y161" s="1">
        <v>-2.2655082866549492E-2</v>
      </c>
      <c r="Z161" s="1">
        <v>8.2201771438121796E-2</v>
      </c>
      <c r="AA161" s="1">
        <v>101.06427001953125</v>
      </c>
      <c r="AB161" s="1">
        <v>-1.5998923778533936</v>
      </c>
      <c r="AC161" s="1">
        <v>0.1166892796754837</v>
      </c>
      <c r="AD161" s="1">
        <v>1.1606933549046516E-2</v>
      </c>
      <c r="AE161" s="1">
        <v>1.3156150234863162E-3</v>
      </c>
      <c r="AF161" s="1">
        <v>1.3697199523448944E-2</v>
      </c>
      <c r="AG161" s="1">
        <v>5.5697577772662044E-4</v>
      </c>
      <c r="AH161" s="1">
        <v>1</v>
      </c>
      <c r="AI161" s="1">
        <v>-0.21956524252891541</v>
      </c>
      <c r="AJ161" s="1">
        <v>2.737391471862793</v>
      </c>
      <c r="AK161" s="1">
        <v>1</v>
      </c>
      <c r="AL161" s="1">
        <v>0</v>
      </c>
      <c r="AM161" s="1">
        <v>0.15999999642372131</v>
      </c>
      <c r="AN161" s="1">
        <v>111115</v>
      </c>
      <c r="AO161">
        <f>X161*0.000001/(K161*0.0001)</f>
        <v>0.29317674674923877</v>
      </c>
      <c r="AP161">
        <f>(U161-T161)/(1000-U161)*AO161</f>
        <v>8.561021826671647E-5</v>
      </c>
      <c r="AQ161">
        <f>(P161+273.15)</f>
        <v>288.38031997680662</v>
      </c>
      <c r="AR161">
        <f>(O161+273.15)</f>
        <v>288.44781723022459</v>
      </c>
      <c r="AS161">
        <f>(Y161*AK161+Z161*AL161)*AM161</f>
        <v>-3.6248131776270287E-3</v>
      </c>
      <c r="AT161">
        <f>((AS161+0.00000010773*(AR161^4-AQ161^4))-AP161*44100)/(L161*0.92*2*29.3+0.00000043092*AQ161^3)</f>
        <v>6.9792996213440789E-2</v>
      </c>
      <c r="AU161">
        <f>0.61365*EXP(17.502*J161/(240.97+J161))</f>
        <v>1.7369130898822007</v>
      </c>
      <c r="AV161">
        <f>AU161*1000/AA161</f>
        <v>17.186223079101371</v>
      </c>
      <c r="AW161">
        <f>(AV161-U161)</f>
        <v>5.374998141662406</v>
      </c>
      <c r="AX161">
        <f>IF(D161,P161,(O161+P161)/2)</f>
        <v>15.264068603515625</v>
      </c>
      <c r="AY161">
        <f>0.61365*EXP(17.502*AX161/(240.97+AX161))</f>
        <v>1.7406830712522257</v>
      </c>
      <c r="AZ161">
        <f>IF(AW161&lt;&gt;0,(1000-(AV161+U161)/2)/AW161*AP161,0)</f>
        <v>1.5696559722657974E-2</v>
      </c>
      <c r="BA161">
        <f>U161*AA161/1000</f>
        <v>1.1936928263387527</v>
      </c>
      <c r="BB161">
        <f>(AY161-BA161)</f>
        <v>0.54699024491347292</v>
      </c>
      <c r="BC161">
        <f>1/(1.6/F161+1.37/N161)</f>
        <v>9.7994100490619122E-3</v>
      </c>
      <c r="BD161">
        <f>G161*AA161*0.001</f>
        <v>46.42277124057307</v>
      </c>
      <c r="BE161">
        <f>G161/S161</f>
        <v>1.1155444285619667</v>
      </c>
      <c r="BF161">
        <f>(1-AP161*AA161/AU161/F161)*100</f>
        <v>68.018383555715701</v>
      </c>
      <c r="BG161">
        <f>(S161-E161/(N161/1.35))</f>
        <v>411.42595768839476</v>
      </c>
      <c r="BH161">
        <f>E161*BF161/100/BG161</f>
        <v>-8.3242456260305487E-4</v>
      </c>
    </row>
    <row r="162" spans="1:60" x14ac:dyDescent="0.25">
      <c r="A162" s="1">
        <v>46</v>
      </c>
      <c r="B162" s="1" t="s">
        <v>224</v>
      </c>
      <c r="C162" s="1">
        <v>8326.4999997653067</v>
      </c>
      <c r="D162" s="1">
        <v>0</v>
      </c>
      <c r="E162">
        <f>(R162-S162*(1000-T162)/(1000-U162))*AO162</f>
        <v>-0.49271646796307894</v>
      </c>
      <c r="F162">
        <f>IF(AZ162&lt;&gt;0,1/(1/AZ162-1/N162),0)</f>
        <v>1.5924863067971053E-2</v>
      </c>
      <c r="G162">
        <f>((BC162-AP162/2)*S162-E162)/(BC162+AP162/2)</f>
        <v>457.11607344627799</v>
      </c>
      <c r="H162">
        <f>AP162*1000</f>
        <v>8.7518457110363129E-2</v>
      </c>
      <c r="I162">
        <f>(AU162-BA162)</f>
        <v>0.54305214427544657</v>
      </c>
      <c r="J162">
        <f>(P162+AT162*D162)</f>
        <v>15.231522560119629</v>
      </c>
      <c r="K162" s="1">
        <v>17.069999694824219</v>
      </c>
      <c r="L162">
        <f>(K162*AI162+AJ162)</f>
        <v>-1.0105871510997986</v>
      </c>
      <c r="M162" s="1">
        <v>1</v>
      </c>
      <c r="N162">
        <f>L162*(M162+1)*(M162+1)/(M162*M162+1)</f>
        <v>-2.0211743021995972</v>
      </c>
      <c r="O162" s="1">
        <v>15.30142879486084</v>
      </c>
      <c r="P162" s="1">
        <v>15.231522560119629</v>
      </c>
      <c r="Q162" s="1">
        <v>15.026761054992676</v>
      </c>
      <c r="R162" s="1">
        <v>410.18246459960937</v>
      </c>
      <c r="S162" s="1">
        <v>411.74014282226562</v>
      </c>
      <c r="T162" s="1">
        <v>11.519254684448242</v>
      </c>
      <c r="U162" s="1">
        <v>11.814241409301758</v>
      </c>
      <c r="V162" s="1">
        <v>66.725387573242188</v>
      </c>
      <c r="W162" s="1">
        <v>68.429351806640625</v>
      </c>
      <c r="X162" s="1">
        <v>500.45989990234375</v>
      </c>
      <c r="Y162" s="1">
        <v>-3.4351333975791931E-2</v>
      </c>
      <c r="Z162" s="1">
        <v>5.9109672904014587E-2</v>
      </c>
      <c r="AA162" s="1">
        <v>101.06405639648437</v>
      </c>
      <c r="AB162" s="1">
        <v>-1.5998923778533936</v>
      </c>
      <c r="AC162" s="1">
        <v>0.1166892796754837</v>
      </c>
      <c r="AD162" s="1">
        <v>1.1606933549046516E-2</v>
      </c>
      <c r="AE162" s="1">
        <v>1.3156150234863162E-3</v>
      </c>
      <c r="AF162" s="1">
        <v>1.3697199523448944E-2</v>
      </c>
      <c r="AG162" s="1">
        <v>5.5697577772662044E-4</v>
      </c>
      <c r="AH162" s="1">
        <v>1</v>
      </c>
      <c r="AI162" s="1">
        <v>-0.21956524252891541</v>
      </c>
      <c r="AJ162" s="1">
        <v>2.737391471862793</v>
      </c>
      <c r="AK162" s="1">
        <v>1</v>
      </c>
      <c r="AL162" s="1">
        <v>0</v>
      </c>
      <c r="AM162" s="1">
        <v>0.15999999642372131</v>
      </c>
      <c r="AN162" s="1">
        <v>111115</v>
      </c>
      <c r="AO162">
        <f>X162*0.000001/(K162*0.0001)</f>
        <v>0.2931809659341047</v>
      </c>
      <c r="AP162">
        <f>(U162-T162)/(1000-U162)*AO162</f>
        <v>8.7518457110363136E-5</v>
      </c>
      <c r="AQ162">
        <f>(P162+273.15)</f>
        <v>288.38152256011961</v>
      </c>
      <c r="AR162">
        <f>(O162+273.15)</f>
        <v>288.45142879486082</v>
      </c>
      <c r="AS162">
        <f>(Y162*AK162+Z162*AL162)*AM162</f>
        <v>-5.4962133132767654E-3</v>
      </c>
      <c r="AT162">
        <f>((AS162+0.00000010773*(AR162^4-AQ162^4))-AP162*44100)/(L162*0.92*2*29.3+0.00000043092*AQ162^3)</f>
        <v>7.1177226575811881E-2</v>
      </c>
      <c r="AU162">
        <f>0.61365*EXP(17.502*J162/(240.97+J162))</f>
        <v>1.7370473043468004</v>
      </c>
      <c r="AV162">
        <f>AU162*1000/AA162</f>
        <v>17.187587420122846</v>
      </c>
      <c r="AW162">
        <f>(AV162-U162)</f>
        <v>5.3733460108210878</v>
      </c>
      <c r="AX162">
        <f>IF(D162,P162,(O162+P162)/2)</f>
        <v>15.266475677490234</v>
      </c>
      <c r="AY162">
        <f>0.61365*EXP(17.502*AX162/(240.97+AX162))</f>
        <v>1.7409522343703194</v>
      </c>
      <c r="AZ162">
        <f>IF(AW162&lt;&gt;0,(1000-(AV162+U162)/2)/AW162*AP162,0)</f>
        <v>1.6051331755000557E-2</v>
      </c>
      <c r="BA162">
        <f>U162*AA162/1000</f>
        <v>1.1939951600713539</v>
      </c>
      <c r="BB162">
        <f>(AY162-BA162)</f>
        <v>0.54695707429896556</v>
      </c>
      <c r="BC162">
        <f>1/(1.6/F162+1.37/N162)</f>
        <v>1.0020642749598491E-2</v>
      </c>
      <c r="BD162">
        <f>G162*AA162*0.001</f>
        <v>46.198004626514134</v>
      </c>
      <c r="BE162">
        <f>G162/S162</f>
        <v>1.1102052627489363</v>
      </c>
      <c r="BF162">
        <f>(1-AP162*AA162/AU162/F162)*100</f>
        <v>68.025112439657434</v>
      </c>
      <c r="BG162">
        <f>(S162-E162/(N162/1.35))</f>
        <v>411.4110434313688</v>
      </c>
      <c r="BH162">
        <f>E162*BF162/100/BG162</f>
        <v>-8.1468627712349214E-4</v>
      </c>
    </row>
    <row r="163" spans="1:60" x14ac:dyDescent="0.25">
      <c r="A163" s="1">
        <v>47</v>
      </c>
      <c r="B163" s="1" t="s">
        <v>225</v>
      </c>
      <c r="C163" s="1">
        <v>8331.9999996423721</v>
      </c>
      <c r="D163" s="1">
        <v>0</v>
      </c>
      <c r="E163">
        <f>(R163-S163*(1000-T163)/(1000-U163))*AO163</f>
        <v>-0.46654062773138572</v>
      </c>
      <c r="F163">
        <f>IF(AZ163&lt;&gt;0,1/(1/AZ163-1/N163),0)</f>
        <v>1.5839575532519946E-2</v>
      </c>
      <c r="G163">
        <f>((BC163-AP163/2)*S163-E163)/(BC163+AP163/2)</f>
        <v>454.79165210201302</v>
      </c>
      <c r="H163">
        <f>AP163*1000</f>
        <v>8.6833897968570523E-2</v>
      </c>
      <c r="I163">
        <f>(AU163-BA163)</f>
        <v>0.54173349723924047</v>
      </c>
      <c r="J163">
        <f>(P163+AT163*D163)</f>
        <v>15.219494819641113</v>
      </c>
      <c r="K163" s="1">
        <v>17.069999694824219</v>
      </c>
      <c r="L163">
        <f>(K163*AI163+AJ163)</f>
        <v>-1.0105871510997986</v>
      </c>
      <c r="M163" s="1">
        <v>1</v>
      </c>
      <c r="N163">
        <f>L163*(M163+1)*(M163+1)/(M163*M163+1)</f>
        <v>-2.0211743021995972</v>
      </c>
      <c r="O163" s="1">
        <v>15.301365852355957</v>
      </c>
      <c r="P163" s="1">
        <v>15.219494819641113</v>
      </c>
      <c r="Q163" s="1">
        <v>15.023613929748535</v>
      </c>
      <c r="R163" s="1">
        <v>410.28677368164062</v>
      </c>
      <c r="S163" s="1">
        <v>411.75619506835937</v>
      </c>
      <c r="T163" s="1">
        <v>11.521293640136719</v>
      </c>
      <c r="U163" s="1">
        <v>11.813986778259277</v>
      </c>
      <c r="V163" s="1">
        <v>66.733924865722656</v>
      </c>
      <c r="W163" s="1">
        <v>68.427780151367188</v>
      </c>
      <c r="X163" s="1">
        <v>500.43649291992187</v>
      </c>
      <c r="Y163" s="1">
        <v>-4.6670570969581604E-2</v>
      </c>
      <c r="Z163" s="1">
        <v>5.0820603966712952E-2</v>
      </c>
      <c r="AA163" s="1">
        <v>101.06426239013672</v>
      </c>
      <c r="AB163" s="1">
        <v>-1.5998923778533936</v>
      </c>
      <c r="AC163" s="1">
        <v>0.1166892796754837</v>
      </c>
      <c r="AD163" s="1">
        <v>1.1606933549046516E-2</v>
      </c>
      <c r="AE163" s="1">
        <v>1.3156150234863162E-3</v>
      </c>
      <c r="AF163" s="1">
        <v>1.3697199523448944E-2</v>
      </c>
      <c r="AG163" s="1">
        <v>5.5697577772662044E-4</v>
      </c>
      <c r="AH163" s="1">
        <v>1</v>
      </c>
      <c r="AI163" s="1">
        <v>-0.21956524252891541</v>
      </c>
      <c r="AJ163" s="1">
        <v>2.737391471862793</v>
      </c>
      <c r="AK163" s="1">
        <v>1</v>
      </c>
      <c r="AL163" s="1">
        <v>0</v>
      </c>
      <c r="AM163" s="1">
        <v>0.15999999642372131</v>
      </c>
      <c r="AN163" s="1">
        <v>111115</v>
      </c>
      <c r="AO163">
        <f>X163*0.000001/(K163*0.0001)</f>
        <v>0.29316725358329021</v>
      </c>
      <c r="AP163">
        <f>(U163-T163)/(1000-U163)*AO163</f>
        <v>8.6833897968570527E-5</v>
      </c>
      <c r="AQ163">
        <f>(P163+273.15)</f>
        <v>288.36949481964109</v>
      </c>
      <c r="AR163">
        <f>(O163+273.15)</f>
        <v>288.45136585235593</v>
      </c>
      <c r="AS163">
        <f>(Y163*AK163+Z163*AL163)*AM163</f>
        <v>-7.4672911882260884E-3</v>
      </c>
      <c r="AT163">
        <f>((AS163+0.00000010773*(AR163^4-AQ163^4))-AP163*44100)/(L163*0.92*2*29.3+0.00000043092*AQ163^3)</f>
        <v>6.7735393430103583E-2</v>
      </c>
      <c r="AU163">
        <f>0.61365*EXP(17.502*J163/(240.97+J163))</f>
        <v>1.735705356870842</v>
      </c>
      <c r="AV163">
        <f>AU163*1000/AA163</f>
        <v>17.174274227328024</v>
      </c>
      <c r="AW163">
        <f>(AV163-U163)</f>
        <v>5.3602874490687462</v>
      </c>
      <c r="AX163">
        <f>IF(D163,P163,(O163+P163)/2)</f>
        <v>15.260430335998535</v>
      </c>
      <c r="AY163">
        <f>0.61365*EXP(17.502*AX163/(240.97+AX163))</f>
        <v>1.7402763033602735</v>
      </c>
      <c r="AZ163">
        <f>IF(AW163&lt;&gt;0,(1000-(AV163+U163)/2)/AW163*AP163,0)</f>
        <v>1.5964687888933078E-2</v>
      </c>
      <c r="BA163">
        <f>U163*AA163/1000</f>
        <v>1.1939718596316016</v>
      </c>
      <c r="BB163">
        <f>(AY163-BA163)</f>
        <v>0.54630444372867193</v>
      </c>
      <c r="BC163">
        <f>1/(1.6/F163+1.37/N163)</f>
        <v>9.9666134304774445E-3</v>
      </c>
      <c r="BD163">
        <f>G163*AA163*0.001</f>
        <v>45.963182860881616</v>
      </c>
      <c r="BE163">
        <f>G163/S163</f>
        <v>1.1045168416385549</v>
      </c>
      <c r="BF163">
        <f>(1-AP163*AA163/AU163/F163)*100</f>
        <v>68.079670587705621</v>
      </c>
      <c r="BG163">
        <f>(S163-E163/(N163/1.35))</f>
        <v>411.44457926820206</v>
      </c>
      <c r="BH163">
        <f>E163*BF163/100/BG163</f>
        <v>-7.7196137346677675E-4</v>
      </c>
    </row>
    <row r="164" spans="1:60" x14ac:dyDescent="0.25">
      <c r="A164" s="1">
        <v>48</v>
      </c>
      <c r="B164" s="1" t="s">
        <v>226</v>
      </c>
      <c r="C164" s="1">
        <v>8336.9999995306134</v>
      </c>
      <c r="D164" s="1">
        <v>0</v>
      </c>
      <c r="E164">
        <f>(R164-S164*(1000-T164)/(1000-U164))*AO164</f>
        <v>-0.4734599714934199</v>
      </c>
      <c r="F164">
        <f>IF(AZ164&lt;&gt;0,1/(1/AZ164-1/N164),0)</f>
        <v>1.5736195399683846E-2</v>
      </c>
      <c r="G164">
        <f>((BC164-AP164/2)*S164-E164)/(BC164+AP164/2)</f>
        <v>455.82235779633652</v>
      </c>
      <c r="H164">
        <f>AP164*1000</f>
        <v>8.6043943314742896E-2</v>
      </c>
      <c r="I164">
        <f>(AU164-BA164)</f>
        <v>0.54036624651398069</v>
      </c>
      <c r="J164">
        <f>(P164+AT164*D164)</f>
        <v>15.205896377563477</v>
      </c>
      <c r="K164" s="1">
        <v>17.069999694824219</v>
      </c>
      <c r="L164">
        <f>(K164*AI164+AJ164)</f>
        <v>-1.0105871510997986</v>
      </c>
      <c r="M164" s="1">
        <v>1</v>
      </c>
      <c r="N164">
        <f>L164*(M164+1)*(M164+1)/(M164*M164+1)</f>
        <v>-2.0211743021995972</v>
      </c>
      <c r="O164" s="1">
        <v>15.299718856811523</v>
      </c>
      <c r="P164" s="1">
        <v>15.205896377563477</v>
      </c>
      <c r="Q164" s="1">
        <v>15.019843101501465</v>
      </c>
      <c r="R164" s="1">
        <v>410.27926635742187</v>
      </c>
      <c r="S164" s="1">
        <v>411.77340698242187</v>
      </c>
      <c r="T164" s="1">
        <v>11.522435188293457</v>
      </c>
      <c r="U164" s="1">
        <v>11.812468528747559</v>
      </c>
      <c r="V164" s="1">
        <v>66.744239807128906</v>
      </c>
      <c r="W164" s="1">
        <v>68.426475524902344</v>
      </c>
      <c r="X164" s="1">
        <v>500.43222045898438</v>
      </c>
      <c r="Y164" s="1">
        <v>-4.1822146624326706E-2</v>
      </c>
      <c r="Z164" s="1">
        <v>7.8739859163761139E-2</v>
      </c>
      <c r="AA164" s="1">
        <v>101.06465148925781</v>
      </c>
      <c r="AB164" s="1">
        <v>-1.5998923778533936</v>
      </c>
      <c r="AC164" s="1">
        <v>0.1166892796754837</v>
      </c>
      <c r="AD164" s="1">
        <v>1.1606933549046516E-2</v>
      </c>
      <c r="AE164" s="1">
        <v>1.3156150234863162E-3</v>
      </c>
      <c r="AF164" s="1">
        <v>1.3697199523448944E-2</v>
      </c>
      <c r="AG164" s="1">
        <v>5.5697577772662044E-4</v>
      </c>
      <c r="AH164" s="1">
        <v>1</v>
      </c>
      <c r="AI164" s="1">
        <v>-0.21956524252891541</v>
      </c>
      <c r="AJ164" s="1">
        <v>2.737391471862793</v>
      </c>
      <c r="AK164" s="1">
        <v>1</v>
      </c>
      <c r="AL164" s="1">
        <v>0</v>
      </c>
      <c r="AM164" s="1">
        <v>0.15999999642372131</v>
      </c>
      <c r="AN164" s="1">
        <v>111115</v>
      </c>
      <c r="AO164">
        <f>X164*0.000001/(K164*0.0001)</f>
        <v>0.29316475067701381</v>
      </c>
      <c r="AP164">
        <f>(U164-T164)/(1000-U164)*AO164</f>
        <v>8.604394331474289E-5</v>
      </c>
      <c r="AQ164">
        <f>(P164+273.15)</f>
        <v>288.35589637756345</v>
      </c>
      <c r="AR164">
        <f>(O164+273.15)</f>
        <v>288.4497188568115</v>
      </c>
      <c r="AS164">
        <f>(Y164*AK164+Z164*AL164)*AM164</f>
        <v>-6.6915433103246214E-3</v>
      </c>
      <c r="AT164">
        <f>((AS164+0.00000010773*(AR164^4-AQ164^4))-AP164*44100)/(L164*0.92*2*29.3+0.00000043092*AQ164^3)</f>
        <v>6.4129866006565256E-2</v>
      </c>
      <c r="AU164">
        <f>0.61365*EXP(17.502*J164/(240.97+J164))</f>
        <v>1.7341892615996786</v>
      </c>
      <c r="AV164">
        <f>AU164*1000/AA164</f>
        <v>17.159206864568329</v>
      </c>
      <c r="AW164">
        <f>(AV164-U164)</f>
        <v>5.3467383358207705</v>
      </c>
      <c r="AX164">
        <f>IF(D164,P164,(O164+P164)/2)</f>
        <v>15.2528076171875</v>
      </c>
      <c r="AY164">
        <f>0.61365*EXP(17.502*AX164/(240.97+AX164))</f>
        <v>1.7394243340644511</v>
      </c>
      <c r="AZ164">
        <f>IF(AW164&lt;&gt;0,(1000-(AV164+U164)/2)/AW164*AP164,0)</f>
        <v>1.5859673578749751E-2</v>
      </c>
      <c r="BA164">
        <f>U164*AA164/1000</f>
        <v>1.1938230150856979</v>
      </c>
      <c r="BB164">
        <f>(AY164-BA164)</f>
        <v>0.54560131897875319</v>
      </c>
      <c r="BC164">
        <f>1/(1.6/F164+1.37/N164)</f>
        <v>9.9011277915223815E-3</v>
      </c>
      <c r="BD164">
        <f>G164*AA164*0.001</f>
        <v>46.067527731698533</v>
      </c>
      <c r="BE164">
        <f>G164/S164</f>
        <v>1.1069737629166398</v>
      </c>
      <c r="BF164">
        <f>(1-AP164*AA164/AU164/F164)*100</f>
        <v>68.134307872041404</v>
      </c>
      <c r="BG164">
        <f>(S164-E164/(N164/1.35))</f>
        <v>411.45716955509039</v>
      </c>
      <c r="BH164">
        <f>E164*BF164/100/BG164</f>
        <v>-7.8401519890155776E-4</v>
      </c>
    </row>
    <row r="165" spans="1:60" x14ac:dyDescent="0.25">
      <c r="A165" s="1" t="s">
        <v>9</v>
      </c>
      <c r="B165" s="1" t="s">
        <v>227</v>
      </c>
    </row>
    <row r="166" spans="1:60" x14ac:dyDescent="0.25">
      <c r="A166" s="1" t="s">
        <v>9</v>
      </c>
      <c r="B166" s="1" t="s">
        <v>228</v>
      </c>
    </row>
    <row r="167" spans="1:60" x14ac:dyDescent="0.25">
      <c r="A167" s="1" t="s">
        <v>9</v>
      </c>
      <c r="B167" s="1" t="s">
        <v>229</v>
      </c>
    </row>
    <row r="168" spans="1:60" x14ac:dyDescent="0.25">
      <c r="A168" s="1" t="s">
        <v>9</v>
      </c>
      <c r="B168" s="1" t="s">
        <v>230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>
        <v>49</v>
      </c>
      <c r="B176" s="1" t="s">
        <v>238</v>
      </c>
      <c r="C176" s="1">
        <v>8948.4999999888241</v>
      </c>
      <c r="D176" s="1">
        <v>0</v>
      </c>
      <c r="E176">
        <f>(R176-S176*(1000-T176)/(1000-U176))*AO176</f>
        <v>-0.920834102597618</v>
      </c>
      <c r="F176">
        <f>IF(AZ176&lt;&gt;0,1/(1/AZ176-1/N176),0)</f>
        <v>3.0812672404127169E-2</v>
      </c>
      <c r="G176">
        <f>((BC176-AP176/2)*S176-E176)/(BC176+AP176/2)</f>
        <v>456.07539871343039</v>
      </c>
      <c r="H176">
        <f>AP176*1000</f>
        <v>0.16555106229102393</v>
      </c>
      <c r="I176">
        <f>(AU176-BA176)</f>
        <v>0.54142834618838176</v>
      </c>
      <c r="J176">
        <f>(P176+AT176*D176)</f>
        <v>15.203749656677246</v>
      </c>
      <c r="K176" s="1">
        <v>6.4600000381469727</v>
      </c>
      <c r="L176">
        <f>(K176*AI176+AJ176)</f>
        <v>1.3189999967502501</v>
      </c>
      <c r="M176" s="1">
        <v>1</v>
      </c>
      <c r="N176">
        <f>L176*(M176+1)*(M176+1)/(M176*M176+1)</f>
        <v>2.6379999935005003</v>
      </c>
      <c r="O176" s="1">
        <v>15.28144645690918</v>
      </c>
      <c r="P176" s="1">
        <v>15.203749656677246</v>
      </c>
      <c r="Q176" s="1">
        <v>15.031840324401855</v>
      </c>
      <c r="R176" s="1">
        <v>410.44717407226562</v>
      </c>
      <c r="S176" s="1">
        <v>411.54788208007813</v>
      </c>
      <c r="T176" s="1">
        <v>11.587620735168457</v>
      </c>
      <c r="U176" s="1">
        <v>11.798800468444824</v>
      </c>
      <c r="V176" s="1">
        <v>67.250625610351563</v>
      </c>
      <c r="W176" s="1">
        <v>68.432899475097656</v>
      </c>
      <c r="X176" s="1">
        <v>500.44647216796875</v>
      </c>
      <c r="Y176" s="1">
        <v>-7.4731156229972839E-2</v>
      </c>
      <c r="Z176" s="1">
        <v>0.10811346024274826</v>
      </c>
      <c r="AA176" s="1">
        <v>101.07143402099609</v>
      </c>
      <c r="AB176" s="1">
        <v>-1.714627742767334</v>
      </c>
      <c r="AC176" s="1">
        <v>0.10984189808368683</v>
      </c>
      <c r="AD176" s="1">
        <v>4.4987227767705917E-2</v>
      </c>
      <c r="AE176" s="1">
        <v>1.2861205032095313E-3</v>
      </c>
      <c r="AF176" s="1">
        <v>3.6118838936090469E-2</v>
      </c>
      <c r="AG176" s="1">
        <v>9.5460022566840053E-4</v>
      </c>
      <c r="AH176" s="1">
        <v>0.3333333432674408</v>
      </c>
      <c r="AI176" s="1">
        <v>-0.21956524252891541</v>
      </c>
      <c r="AJ176" s="1">
        <v>2.737391471862793</v>
      </c>
      <c r="AK176" s="1">
        <v>1</v>
      </c>
      <c r="AL176" s="1">
        <v>0</v>
      </c>
      <c r="AM176" s="1">
        <v>0.15999999642372131</v>
      </c>
      <c r="AN176" s="1">
        <v>111115</v>
      </c>
      <c r="AO176">
        <f>X176*0.000001/(K176*0.0001)</f>
        <v>0.77468493686188888</v>
      </c>
      <c r="AP176">
        <f>(U176-T176)/(1000-U176)*AO176</f>
        <v>1.6555106229102393E-4</v>
      </c>
      <c r="AQ176">
        <f>(P176+273.15)</f>
        <v>288.35374965667722</v>
      </c>
      <c r="AR176">
        <f>(O176+273.15)</f>
        <v>288.43144645690916</v>
      </c>
      <c r="AS176">
        <f>(Y176*AK176+Z176*AL176)*AM176</f>
        <v>-1.1956984729536213E-2</v>
      </c>
      <c r="AT176">
        <f>((AS176+0.00000010773*(AR176^4-AQ176^4))-AP176*44100)/(L176*0.92*2*29.3+0.00000043092*AQ176^3)</f>
        <v>-7.9930720838396294E-2</v>
      </c>
      <c r="AU176">
        <f>0.61365*EXP(17.502*J176/(240.97+J176))</f>
        <v>1.7339500292617007</v>
      </c>
      <c r="AV176">
        <f>AU176*1000/AA176</f>
        <v>17.155688410451347</v>
      </c>
      <c r="AW176">
        <f>(AV176-U176)</f>
        <v>5.356887942006523</v>
      </c>
      <c r="AX176">
        <f>IF(D176,P176,(O176+P176)/2)</f>
        <v>15.242598056793213</v>
      </c>
      <c r="AY176">
        <f>0.61365*EXP(17.502*AX176/(240.97+AX176))</f>
        <v>1.7382838149837221</v>
      </c>
      <c r="AZ176">
        <f>IF(AW176&lt;&gt;0,(1000-(AV176+U176)/2)/AW176*AP176,0)</f>
        <v>3.0456925898269576E-2</v>
      </c>
      <c r="BA176">
        <f>U176*AA176/1000</f>
        <v>1.192521683073319</v>
      </c>
      <c r="BB176">
        <f>(AY176-BA176)</f>
        <v>0.54576213191040313</v>
      </c>
      <c r="BC176">
        <f>1/(1.6/F176+1.37/N176)</f>
        <v>1.9067223795269716E-2</v>
      </c>
      <c r="BD176">
        <f>G176*AA176*0.001</f>
        <v>46.096194569663965</v>
      </c>
      <c r="BE176">
        <f>G176/S176</f>
        <v>1.1081952272680831</v>
      </c>
      <c r="BF176">
        <f>(1-AP176*AA176/AU176/F176)*100</f>
        <v>68.681968582839119</v>
      </c>
      <c r="BG176">
        <f>(S176-E176/(N176/1.35))</f>
        <v>412.01912015497186</v>
      </c>
      <c r="BH176">
        <f>E176*BF176/100/BG176</f>
        <v>-1.5349942711597551E-3</v>
      </c>
    </row>
    <row r="177" spans="1:60" x14ac:dyDescent="0.25">
      <c r="A177" s="1">
        <v>50</v>
      </c>
      <c r="B177" s="1" t="s">
        <v>239</v>
      </c>
      <c r="C177" s="1">
        <v>8953.4999998770654</v>
      </c>
      <c r="D177" s="1">
        <v>0</v>
      </c>
      <c r="E177">
        <f>(R177-S177*(1000-T177)/(1000-U177))*AO177</f>
        <v>-0.99158209679760334</v>
      </c>
      <c r="F177">
        <f>IF(AZ177&lt;&gt;0,1/(1/AZ177-1/N177),0)</f>
        <v>3.183195610839535E-2</v>
      </c>
      <c r="G177">
        <f>((BC177-AP177/2)*S177-E177)/(BC177+AP177/2)</f>
        <v>458.1313716944718</v>
      </c>
      <c r="H177">
        <f>AP177*1000</f>
        <v>0.1709938205954887</v>
      </c>
      <c r="I177">
        <f>(AU177-BA177)</f>
        <v>0.54152764944678622</v>
      </c>
      <c r="J177">
        <f>(P177+AT177*D177)</f>
        <v>15.206264495849609</v>
      </c>
      <c r="K177" s="1">
        <v>6.4600000381469727</v>
      </c>
      <c r="L177">
        <f>(K177*AI177+AJ177)</f>
        <v>1.3189999967502501</v>
      </c>
      <c r="M177" s="1">
        <v>1</v>
      </c>
      <c r="N177">
        <f>L177*(M177+1)*(M177+1)/(M177*M177+1)</f>
        <v>2.6379999935005003</v>
      </c>
      <c r="O177" s="1">
        <v>15.284807205200195</v>
      </c>
      <c r="P177" s="1">
        <v>15.206264495849609</v>
      </c>
      <c r="Q177" s="1">
        <v>15.029963493347168</v>
      </c>
      <c r="R177" s="1">
        <v>410.36239624023437</v>
      </c>
      <c r="S177" s="1">
        <v>411.55157470703125</v>
      </c>
      <c r="T177" s="1">
        <v>11.582452774047852</v>
      </c>
      <c r="U177" s="1">
        <v>11.800581932067871</v>
      </c>
      <c r="V177" s="1">
        <v>67.168441772460937</v>
      </c>
      <c r="W177" s="1">
        <v>68.42779541015625</v>
      </c>
      <c r="X177" s="1">
        <v>500.4305419921875</v>
      </c>
      <c r="Y177" s="1">
        <v>-4.6150170266628265E-2</v>
      </c>
      <c r="Z177" s="1">
        <v>0.11158371716737747</v>
      </c>
      <c r="AA177" s="1">
        <v>101.07151031494141</v>
      </c>
      <c r="AB177" s="1">
        <v>-1.714627742767334</v>
      </c>
      <c r="AC177" s="1">
        <v>0.10984189808368683</v>
      </c>
      <c r="AD177" s="1">
        <v>4.4987227767705917E-2</v>
      </c>
      <c r="AE177" s="1">
        <v>1.2861205032095313E-3</v>
      </c>
      <c r="AF177" s="1">
        <v>3.6118838936090469E-2</v>
      </c>
      <c r="AG177" s="1">
        <v>9.5460022566840053E-4</v>
      </c>
      <c r="AH177" s="1">
        <v>1</v>
      </c>
      <c r="AI177" s="1">
        <v>-0.21956524252891541</v>
      </c>
      <c r="AJ177" s="1">
        <v>2.737391471862793</v>
      </c>
      <c r="AK177" s="1">
        <v>1</v>
      </c>
      <c r="AL177" s="1">
        <v>0</v>
      </c>
      <c r="AM177" s="1">
        <v>0.15999999642372131</v>
      </c>
      <c r="AN177" s="1">
        <v>111115</v>
      </c>
      <c r="AO177">
        <f>X177*0.000001/(K177*0.0001)</f>
        <v>0.77466027714720276</v>
      </c>
      <c r="AP177">
        <f>(U177-T177)/(1000-U177)*AO177</f>
        <v>1.709938205954887E-4</v>
      </c>
      <c r="AQ177">
        <f>(P177+273.15)</f>
        <v>288.35626449584959</v>
      </c>
      <c r="AR177">
        <f>(O177+273.15)</f>
        <v>288.43480720520017</v>
      </c>
      <c r="AS177">
        <f>(Y177*AK177+Z177*AL177)*AM177</f>
        <v>-7.3840270776146522E-3</v>
      </c>
      <c r="AT177">
        <f>((AS177+0.00000010773*(AR177^4-AQ177^4))-AP177*44100)/(L177*0.92*2*29.3+0.00000043092*AQ177^3)</f>
        <v>-8.2713844943671427E-2</v>
      </c>
      <c r="AU177">
        <f>0.61365*EXP(17.502*J177/(240.97+J177))</f>
        <v>1.7342302879160953</v>
      </c>
      <c r="AV177">
        <f>AU177*1000/AA177</f>
        <v>17.158448335363641</v>
      </c>
      <c r="AW177">
        <f>(AV177-U177)</f>
        <v>5.3578664032957697</v>
      </c>
      <c r="AX177">
        <f>IF(D177,P177,(O177+P177)/2)</f>
        <v>15.245535850524902</v>
      </c>
      <c r="AY177">
        <f>0.61365*EXP(17.502*AX177/(240.97+AX177))</f>
        <v>1.7386119311951576</v>
      </c>
      <c r="AZ177">
        <f>IF(AW177&lt;&gt;0,(1000-(AV177+U177)/2)/AW177*AP177,0)</f>
        <v>3.1452429063693062E-2</v>
      </c>
      <c r="BA177">
        <f>U177*AA177/1000</f>
        <v>1.1927026384693091</v>
      </c>
      <c r="BB177">
        <f>(AY177-BA177)</f>
        <v>0.54590929272584843</v>
      </c>
      <c r="BC177">
        <f>1/(1.6/F177+1.37/N177)</f>
        <v>1.9691517594826582E-2</v>
      </c>
      <c r="BD177">
        <f>G177*AA177*0.001</f>
        <v>46.304029659816067</v>
      </c>
      <c r="BE177">
        <f>G177/S177</f>
        <v>1.1131809470552969</v>
      </c>
      <c r="BF177">
        <f>(1-AP177*AA177/AU177/F177)*100</f>
        <v>68.693171268903995</v>
      </c>
      <c r="BG177">
        <f>(S177-E177/(N177/1.35))</f>
        <v>412.05901816191181</v>
      </c>
      <c r="BH177">
        <f>E177*BF177/100/BG177</f>
        <v>-1.6530379338945099E-3</v>
      </c>
    </row>
    <row r="178" spans="1:60" x14ac:dyDescent="0.25">
      <c r="A178" s="1">
        <v>51</v>
      </c>
      <c r="B178" s="1" t="s">
        <v>240</v>
      </c>
      <c r="C178" s="1">
        <v>8958.4999997653067</v>
      </c>
      <c r="D178" s="1">
        <v>0</v>
      </c>
      <c r="E178">
        <f>(R178-S178*(1000-T178)/(1000-U178))*AO178</f>
        <v>-1.0494797486488789</v>
      </c>
      <c r="F178">
        <f>IF(AZ178&lt;&gt;0,1/(1/AZ178-1/N178),0)</f>
        <v>3.1982220252276296E-2</v>
      </c>
      <c r="G178">
        <f>((BC178-AP178/2)*S178-E178)/(BC178+AP178/2)</f>
        <v>460.82135769655315</v>
      </c>
      <c r="H178">
        <f>AP178*1000</f>
        <v>0.17179371130798662</v>
      </c>
      <c r="I178">
        <f>(AU178-BA178)</f>
        <v>0.54153483132336344</v>
      </c>
      <c r="J178">
        <f>(P178+AT178*D178)</f>
        <v>15.208582878112793</v>
      </c>
      <c r="K178" s="1">
        <v>6.4600000381469727</v>
      </c>
      <c r="L178">
        <f>(K178*AI178+AJ178)</f>
        <v>1.3189999967502501</v>
      </c>
      <c r="M178" s="1">
        <v>1</v>
      </c>
      <c r="N178">
        <f>L178*(M178+1)*(M178+1)/(M178*M178+1)</f>
        <v>2.6379999935005003</v>
      </c>
      <c r="O178" s="1">
        <v>15.287546157836914</v>
      </c>
      <c r="P178" s="1">
        <v>15.208582878112793</v>
      </c>
      <c r="Q178" s="1">
        <v>15.028841972351074</v>
      </c>
      <c r="R178" s="1">
        <v>410.29742431640625</v>
      </c>
      <c r="S178" s="1">
        <v>411.5609130859375</v>
      </c>
      <c r="T178" s="1">
        <v>11.583895683288574</v>
      </c>
      <c r="U178" s="1">
        <v>11.803044319152832</v>
      </c>
      <c r="V178" s="1">
        <v>67.163475036621094</v>
      </c>
      <c r="W178" s="1">
        <v>68.4298095703125</v>
      </c>
      <c r="X178" s="1">
        <v>500.43136596679687</v>
      </c>
      <c r="Y178" s="1">
        <v>-2.5730280205607414E-2</v>
      </c>
      <c r="Z178" s="1">
        <v>0.11924290657043457</v>
      </c>
      <c r="AA178" s="1">
        <v>101.07170867919922</v>
      </c>
      <c r="AB178" s="1">
        <v>-1.714627742767334</v>
      </c>
      <c r="AC178" s="1">
        <v>0.10984189808368683</v>
      </c>
      <c r="AD178" s="1">
        <v>4.4987227767705917E-2</v>
      </c>
      <c r="AE178" s="1">
        <v>1.2861205032095313E-3</v>
      </c>
      <c r="AF178" s="1">
        <v>3.6118838936090469E-2</v>
      </c>
      <c r="AG178" s="1">
        <v>9.5460022566840053E-4</v>
      </c>
      <c r="AH178" s="1">
        <v>1</v>
      </c>
      <c r="AI178" s="1">
        <v>-0.21956524252891541</v>
      </c>
      <c r="AJ178" s="1">
        <v>2.737391471862793</v>
      </c>
      <c r="AK178" s="1">
        <v>1</v>
      </c>
      <c r="AL178" s="1">
        <v>0</v>
      </c>
      <c r="AM178" s="1">
        <v>0.15999999642372131</v>
      </c>
      <c r="AN178" s="1">
        <v>111115</v>
      </c>
      <c r="AO178">
        <f>X178*0.000001/(K178*0.0001)</f>
        <v>0.7746615526496865</v>
      </c>
      <c r="AP178">
        <f>(U178-T178)/(1000-U178)*AO178</f>
        <v>1.7179371130798663E-4</v>
      </c>
      <c r="AQ178">
        <f>(P178+273.15)</f>
        <v>288.35858287811277</v>
      </c>
      <c r="AR178">
        <f>(O178+273.15)</f>
        <v>288.43754615783689</v>
      </c>
      <c r="AS178">
        <f>(Y178*AK178+Z178*AL178)*AM178</f>
        <v>-4.1168447408785336E-3</v>
      </c>
      <c r="AT178">
        <f>((AS178+0.00000010773*(AR178^4-AQ178^4))-AP178*44100)/(L178*0.92*2*29.3+0.00000043092*AQ178^3)</f>
        <v>-8.3052966515895291E-2</v>
      </c>
      <c r="AU178">
        <f>0.61365*EXP(17.502*J178/(240.97+J178))</f>
        <v>1.7344886882764559</v>
      </c>
      <c r="AV178">
        <f>AU178*1000/AA178</f>
        <v>17.160971264290275</v>
      </c>
      <c r="AW178">
        <f>(AV178-U178)</f>
        <v>5.3579269451374429</v>
      </c>
      <c r="AX178">
        <f>IF(D178,P178,(O178+P178)/2)</f>
        <v>15.248064517974854</v>
      </c>
      <c r="AY178">
        <f>0.61365*EXP(17.502*AX178/(240.97+AX178))</f>
        <v>1.7388943964936803</v>
      </c>
      <c r="AZ178">
        <f>IF(AW178&lt;&gt;0,(1000-(AV178+U178)/2)/AW178*AP178,0)</f>
        <v>3.1599123163840101E-2</v>
      </c>
      <c r="BA178">
        <f>U178*AA178/1000</f>
        <v>1.1929538569530924</v>
      </c>
      <c r="BB178">
        <f>(AY178-BA178)</f>
        <v>0.54594053954058785</v>
      </c>
      <c r="BC178">
        <f>1/(1.6/F178+1.37/N178)</f>
        <v>1.9783517228960566E-2</v>
      </c>
      <c r="BD178">
        <f>G178*AA178*0.001</f>
        <v>46.576002018259082</v>
      </c>
      <c r="BE178">
        <f>G178/S178</f>
        <v>1.119691746821277</v>
      </c>
      <c r="BF178">
        <f>(1-AP178*AA178/AU178/F178)*100</f>
        <v>68.699102666733708</v>
      </c>
      <c r="BG178">
        <f>(S178-E178/(N178/1.35))</f>
        <v>412.09798574104241</v>
      </c>
      <c r="BH178">
        <f>E178*BF178/100/BG178</f>
        <v>-1.7495430575676962E-3</v>
      </c>
    </row>
    <row r="179" spans="1:60" x14ac:dyDescent="0.25">
      <c r="A179" s="1">
        <v>52</v>
      </c>
      <c r="B179" s="1" t="s">
        <v>241</v>
      </c>
      <c r="C179" s="1">
        <v>8963.9999996423721</v>
      </c>
      <c r="D179" s="1">
        <v>0</v>
      </c>
      <c r="E179">
        <f>(R179-S179*(1000-T179)/(1000-U179))*AO179</f>
        <v>-1.1130313643484497</v>
      </c>
      <c r="F179">
        <f>IF(AZ179&lt;&gt;0,1/(1/AZ179-1/N179),0)</f>
        <v>3.2200522335066546E-2</v>
      </c>
      <c r="G179">
        <f>((BC179-AP179/2)*S179-E179)/(BC179+AP179/2)</f>
        <v>463.60949725376662</v>
      </c>
      <c r="H179">
        <f>AP179*1000</f>
        <v>0.17288646214466596</v>
      </c>
      <c r="I179">
        <f>(AU179-BA179)</f>
        <v>0.54132899811428992</v>
      </c>
      <c r="J179">
        <f>(P179+AT179*D179)</f>
        <v>15.208745956420898</v>
      </c>
      <c r="K179" s="1">
        <v>6.4600000381469727</v>
      </c>
      <c r="L179">
        <f>(K179*AI179+AJ179)</f>
        <v>1.3189999967502501</v>
      </c>
      <c r="M179" s="1">
        <v>1</v>
      </c>
      <c r="N179">
        <f>L179*(M179+1)*(M179+1)/(M179*M179+1)</f>
        <v>2.6379999935005003</v>
      </c>
      <c r="O179" s="1">
        <v>15.289719581604004</v>
      </c>
      <c r="P179" s="1">
        <v>15.208745956420898</v>
      </c>
      <c r="Q179" s="1">
        <v>15.028864860534668</v>
      </c>
      <c r="R179" s="1">
        <v>410.1796875</v>
      </c>
      <c r="S179" s="1">
        <v>411.524658203125</v>
      </c>
      <c r="T179" s="1">
        <v>11.584702491760254</v>
      </c>
      <c r="U179" s="1">
        <v>11.80524730682373</v>
      </c>
      <c r="V179" s="1">
        <v>67.155738830566406</v>
      </c>
      <c r="W179" s="1">
        <v>68.433250427246094</v>
      </c>
      <c r="X179" s="1">
        <v>500.42523193359375</v>
      </c>
      <c r="Y179" s="1">
        <v>-1.0832147672772408E-2</v>
      </c>
      <c r="Z179" s="1">
        <v>0.17053443193435669</v>
      </c>
      <c r="AA179" s="1">
        <v>101.07182312011719</v>
      </c>
      <c r="AB179" s="1">
        <v>-1.714627742767334</v>
      </c>
      <c r="AC179" s="1">
        <v>0.10984189808368683</v>
      </c>
      <c r="AD179" s="1">
        <v>4.4987227767705917E-2</v>
      </c>
      <c r="AE179" s="1">
        <v>1.2861205032095313E-3</v>
      </c>
      <c r="AF179" s="1">
        <v>3.6118838936090469E-2</v>
      </c>
      <c r="AG179" s="1">
        <v>9.5460022566840053E-4</v>
      </c>
      <c r="AH179" s="1">
        <v>1</v>
      </c>
      <c r="AI179" s="1">
        <v>-0.21956524252891541</v>
      </c>
      <c r="AJ179" s="1">
        <v>2.737391471862793</v>
      </c>
      <c r="AK179" s="1">
        <v>1</v>
      </c>
      <c r="AL179" s="1">
        <v>0</v>
      </c>
      <c r="AM179" s="1">
        <v>0.15999999642372131</v>
      </c>
      <c r="AN179" s="1">
        <v>111115</v>
      </c>
      <c r="AO179">
        <f>X179*0.000001/(K179*0.0001)</f>
        <v>0.77465205724230746</v>
      </c>
      <c r="AP179">
        <f>(U179-T179)/(1000-U179)*AO179</f>
        <v>1.7288646214466596E-4</v>
      </c>
      <c r="AQ179">
        <f>(P179+273.15)</f>
        <v>288.35874595642088</v>
      </c>
      <c r="AR179">
        <f>(O179+273.15)</f>
        <v>288.43971958160398</v>
      </c>
      <c r="AS179">
        <f>(Y179*AK179+Z179*AL179)*AM179</f>
        <v>-1.7331435889048064E-3</v>
      </c>
      <c r="AT179">
        <f>((AS179+0.00000010773*(AR179^4-AQ179^4))-AP179*44100)/(L179*0.92*2*29.3+0.00000043092*AQ179^3)</f>
        <v>-8.3360117316170282E-2</v>
      </c>
      <c r="AU179">
        <f>0.61365*EXP(17.502*J179/(240.97+J179))</f>
        <v>1.7345068657988179</v>
      </c>
      <c r="AV179">
        <f>AU179*1000/AA179</f>
        <v>17.161131680957915</v>
      </c>
      <c r="AW179">
        <f>(AV179-U179)</f>
        <v>5.3558843741341846</v>
      </c>
      <c r="AX179">
        <f>IF(D179,P179,(O179+P179)/2)</f>
        <v>15.249232769012451</v>
      </c>
      <c r="AY179">
        <f>0.61365*EXP(17.502*AX179/(240.97+AX179))</f>
        <v>1.7390249098221373</v>
      </c>
      <c r="AZ179">
        <f>IF(AW179&lt;&gt;0,(1000-(AV179+U179)/2)/AW179*AP179,0)</f>
        <v>3.1812209310444622E-2</v>
      </c>
      <c r="BA179">
        <f>U179*AA179/1000</f>
        <v>1.1931778676845279</v>
      </c>
      <c r="BB179">
        <f>(AY179-BA179)</f>
        <v>0.54584704213760937</v>
      </c>
      <c r="BC179">
        <f>1/(1.6/F179+1.37/N179)</f>
        <v>1.9917157453829545E-2</v>
      </c>
      <c r="BD179">
        <f>G179*AA179*0.001</f>
        <v>46.857857103239155</v>
      </c>
      <c r="BE179">
        <f>G179/S179</f>
        <v>1.1265655362623082</v>
      </c>
      <c r="BF179">
        <f>(1-AP179*AA179/AU179/F179)*100</f>
        <v>68.713848292252734</v>
      </c>
      <c r="BG179">
        <f>(S179-E179/(N179/1.35))</f>
        <v>412.0942534819622</v>
      </c>
      <c r="BH179">
        <f>E179*BF179/100/BG179</f>
        <v>-1.8559023249691128E-3</v>
      </c>
    </row>
    <row r="180" spans="1:60" x14ac:dyDescent="0.25">
      <c r="A180" s="1">
        <v>53</v>
      </c>
      <c r="B180" s="1" t="s">
        <v>242</v>
      </c>
      <c r="C180" s="1">
        <v>8968.9999995306134</v>
      </c>
      <c r="D180" s="1">
        <v>0</v>
      </c>
      <c r="E180">
        <f>(R180-S180*(1000-T180)/(1000-U180))*AO180</f>
        <v>-1.1373594113671635</v>
      </c>
      <c r="F180">
        <f>IF(AZ180&lt;&gt;0,1/(1/AZ180-1/N180),0)</f>
        <v>3.2194459211513225E-2</v>
      </c>
      <c r="G180">
        <f>((BC180-AP180/2)*S180-E180)/(BC180+AP180/2)</f>
        <v>464.83289120191574</v>
      </c>
      <c r="H180">
        <f>AP180*1000</f>
        <v>0.17276026173727685</v>
      </c>
      <c r="I180">
        <f>(AU180-BA180)</f>
        <v>0.54103282262258379</v>
      </c>
      <c r="J180">
        <f>(P180+AT180*D180)</f>
        <v>15.20771312713623</v>
      </c>
      <c r="K180" s="1">
        <v>6.4600000381469727</v>
      </c>
      <c r="L180">
        <f>(K180*AI180+AJ180)</f>
        <v>1.3189999967502501</v>
      </c>
      <c r="M180" s="1">
        <v>1</v>
      </c>
      <c r="N180">
        <f>L180*(M180+1)*(M180+1)/(M180*M180+1)</f>
        <v>2.6379999935005003</v>
      </c>
      <c r="O180" s="1">
        <v>15.291443824768066</v>
      </c>
      <c r="P180" s="1">
        <v>15.20771312713623</v>
      </c>
      <c r="Q180" s="1">
        <v>15.028750419616699</v>
      </c>
      <c r="R180" s="1">
        <v>410.14276123046875</v>
      </c>
      <c r="S180" s="1">
        <v>411.5191650390625</v>
      </c>
      <c r="T180" s="1">
        <v>11.58669376373291</v>
      </c>
      <c r="U180" s="1">
        <v>11.807070732116699</v>
      </c>
      <c r="V180" s="1">
        <v>67.159065246582031</v>
      </c>
      <c r="W180" s="1">
        <v>68.436019897460938</v>
      </c>
      <c r="X180" s="1">
        <v>500.43988037109375</v>
      </c>
      <c r="Y180" s="1">
        <v>9.4568459317088127E-3</v>
      </c>
      <c r="Z180" s="1">
        <v>0.15563139319419861</v>
      </c>
      <c r="AA180" s="1">
        <v>101.07154846191406</v>
      </c>
      <c r="AB180" s="1">
        <v>-1.714627742767334</v>
      </c>
      <c r="AC180" s="1">
        <v>0.10984189808368683</v>
      </c>
      <c r="AD180" s="1">
        <v>4.4987227767705917E-2</v>
      </c>
      <c r="AE180" s="1">
        <v>1.2861205032095313E-3</v>
      </c>
      <c r="AF180" s="1">
        <v>3.6118838936090469E-2</v>
      </c>
      <c r="AG180" s="1">
        <v>9.5460022566840053E-4</v>
      </c>
      <c r="AH180" s="1">
        <v>1</v>
      </c>
      <c r="AI180" s="1">
        <v>-0.21956524252891541</v>
      </c>
      <c r="AJ180" s="1">
        <v>2.737391471862793</v>
      </c>
      <c r="AK180" s="1">
        <v>1</v>
      </c>
      <c r="AL180" s="1">
        <v>0</v>
      </c>
      <c r="AM180" s="1">
        <v>0.15999999642372131</v>
      </c>
      <c r="AN180" s="1">
        <v>111115</v>
      </c>
      <c r="AO180">
        <f>X180*0.000001/(K180*0.0001)</f>
        <v>0.77467473284201871</v>
      </c>
      <c r="AP180">
        <f>(U180-T180)/(1000-U180)*AO180</f>
        <v>1.7276026173727684E-4</v>
      </c>
      <c r="AQ180">
        <f>(P180+273.15)</f>
        <v>288.35771312713621</v>
      </c>
      <c r="AR180">
        <f>(O180+273.15)</f>
        <v>288.44144382476804</v>
      </c>
      <c r="AS180">
        <f>(Y180*AK180+Z180*AL180)*AM180</f>
        <v>1.5130953152530935E-3</v>
      </c>
      <c r="AT180">
        <f>((AS180+0.00000010773*(AR180^4-AQ180^4))-AP180*44100)/(L180*0.92*2*29.3+0.00000043092*AQ180^3)</f>
        <v>-8.2902069504197609E-2</v>
      </c>
      <c r="AU180">
        <f>0.61365*EXP(17.502*J180/(240.97+J180))</f>
        <v>1.7343917443169639</v>
      </c>
      <c r="AV180">
        <f>AU180*1000/AA180</f>
        <v>17.160039305923171</v>
      </c>
      <c r="AW180">
        <f>(AV180-U180)</f>
        <v>5.3529685738064714</v>
      </c>
      <c r="AX180">
        <f>IF(D180,P180,(O180+P180)/2)</f>
        <v>15.249578475952148</v>
      </c>
      <c r="AY180">
        <f>0.61365*EXP(17.502*AX180/(240.97+AX180))</f>
        <v>1.7390635327632193</v>
      </c>
      <c r="AZ180">
        <f>IF(AW180&lt;&gt;0,(1000-(AV180+U180)/2)/AW180*AP180,0)</f>
        <v>3.1806291524748287E-2</v>
      </c>
      <c r="BA180">
        <f>U180*AA180/1000</f>
        <v>1.1933589216943801</v>
      </c>
      <c r="BB180">
        <f>(AY180-BA180)</f>
        <v>0.54570461106883927</v>
      </c>
      <c r="BC180">
        <f>1/(1.6/F180+1.37/N180)</f>
        <v>1.9913445982355393E-2</v>
      </c>
      <c r="BD180">
        <f>G180*AA180*0.001</f>
        <v>46.981380089806052</v>
      </c>
      <c r="BE180">
        <f>G180/S180</f>
        <v>1.1295534465759147</v>
      </c>
      <c r="BF180">
        <f>(1-AP180*AA180/AU180/F180)*100</f>
        <v>68.728807668921249</v>
      </c>
      <c r="BG180">
        <f>(S180-E180/(N180/1.35))</f>
        <v>412.10121022826974</v>
      </c>
      <c r="BH180">
        <f>E180*BF180/100/BG180</f>
        <v>-1.8968484996923921E-3</v>
      </c>
    </row>
    <row r="181" spans="1:60" x14ac:dyDescent="0.25">
      <c r="A181" s="1" t="s">
        <v>9</v>
      </c>
      <c r="B181" s="1" t="s">
        <v>243</v>
      </c>
    </row>
    <row r="182" spans="1:60" x14ac:dyDescent="0.25">
      <c r="A182" s="1" t="s">
        <v>9</v>
      </c>
      <c r="B182" s="1" t="s">
        <v>244</v>
      </c>
    </row>
    <row r="183" spans="1:60" x14ac:dyDescent="0.25">
      <c r="A183" s="1" t="s">
        <v>9</v>
      </c>
      <c r="B183" s="1" t="s">
        <v>245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 t="s">
        <v>9</v>
      </c>
      <c r="B192" s="1" t="s">
        <v>254</v>
      </c>
    </row>
    <row r="193" spans="1:60" x14ac:dyDescent="0.25">
      <c r="A193" s="1">
        <v>54</v>
      </c>
      <c r="B193" s="1" t="s">
        <v>255</v>
      </c>
      <c r="C193" s="1">
        <v>9407.4999999888241</v>
      </c>
      <c r="D193" s="1">
        <v>0</v>
      </c>
      <c r="E193">
        <f>(R193-S193*(1000-T193)/(1000-U193))*AO193</f>
        <v>-0.57222276740326383</v>
      </c>
      <c r="F193">
        <f>IF(AZ193&lt;&gt;0,1/(1/AZ193-1/N193),0)</f>
        <v>1.0002410249498101E-2</v>
      </c>
      <c r="G193">
        <f>((BC193-AP193/2)*S193-E193)/(BC193+AP193/2)</f>
        <v>499.05641606486887</v>
      </c>
      <c r="H193">
        <f>AP193*1000</f>
        <v>5.4830319141182117E-2</v>
      </c>
      <c r="I193">
        <f>(AU193-BA193)</f>
        <v>0.54985710710707814</v>
      </c>
      <c r="J193">
        <f>(P193+AT193*D193)</f>
        <v>15.131752014160156</v>
      </c>
      <c r="K193" s="1">
        <v>9.1899995803833008</v>
      </c>
      <c r="L193">
        <f>(K193*AI193+AJ193)</f>
        <v>0.71958698515530273</v>
      </c>
      <c r="M193" s="1">
        <v>1</v>
      </c>
      <c r="N193">
        <f>L193*(M193+1)*(M193+1)/(M193*M193+1)</f>
        <v>1.4391739703106055</v>
      </c>
      <c r="O193" s="1">
        <v>15.26866340637207</v>
      </c>
      <c r="P193" s="1">
        <v>15.131752014160156</v>
      </c>
      <c r="Q193" s="1">
        <v>15.030583381652832</v>
      </c>
      <c r="R193" s="1">
        <v>409.98336791992187</v>
      </c>
      <c r="S193" s="1">
        <v>410.99276733398437</v>
      </c>
      <c r="T193" s="1">
        <v>11.537270545959473</v>
      </c>
      <c r="U193" s="1">
        <v>11.636784553527832</v>
      </c>
      <c r="V193" s="1">
        <v>66.987327575683594</v>
      </c>
      <c r="W193" s="1">
        <v>67.546157836914063</v>
      </c>
      <c r="X193" s="1">
        <v>500.45913696289062</v>
      </c>
      <c r="Y193" s="1">
        <v>-3.0712379142642021E-2</v>
      </c>
      <c r="Z193" s="1">
        <v>0.1127137765288353</v>
      </c>
      <c r="AA193" s="1">
        <v>101.06625366210937</v>
      </c>
      <c r="AB193" s="1">
        <v>-1.8461172580718994</v>
      </c>
      <c r="AC193" s="1">
        <v>0.10469577461481094</v>
      </c>
      <c r="AD193" s="1">
        <v>2.1947605535387993E-2</v>
      </c>
      <c r="AE193" s="1">
        <v>6.3936383230611682E-4</v>
      </c>
      <c r="AF193" s="1">
        <v>1.6806036233901978E-2</v>
      </c>
      <c r="AG193" s="1">
        <v>9.5753325149416924E-4</v>
      </c>
      <c r="AH193" s="1">
        <v>1</v>
      </c>
      <c r="AI193" s="1">
        <v>-0.21956524252891541</v>
      </c>
      <c r="AJ193" s="1">
        <v>2.737391471862793</v>
      </c>
      <c r="AK193" s="1">
        <v>1</v>
      </c>
      <c r="AL193" s="1">
        <v>0</v>
      </c>
      <c r="AM193" s="1">
        <v>0.15999999642372131</v>
      </c>
      <c r="AN193" s="1">
        <v>111115</v>
      </c>
      <c r="AO193">
        <f>X193*0.000001/(K193*0.0001)</f>
        <v>0.54456927074420747</v>
      </c>
      <c r="AP193">
        <f>(U193-T193)/(1000-U193)*AO193</f>
        <v>5.4830319141182118E-5</v>
      </c>
      <c r="AQ193">
        <f>(P193+273.15)</f>
        <v>288.28175201416013</v>
      </c>
      <c r="AR193">
        <f>(O193+273.15)</f>
        <v>288.41866340637205</v>
      </c>
      <c r="AS193">
        <f>(Y193*AK193+Z193*AL193)*AM193</f>
        <v>-4.9139805529866964E-3</v>
      </c>
      <c r="AT193">
        <f>((AS193+0.00000010773*(AR193^4-AQ193^4))-AP193*44100)/(L193*0.92*2*29.3+0.00000043092*AQ193^3)</f>
        <v>-2.0531017000740712E-2</v>
      </c>
      <c r="AU193">
        <f>0.61365*EXP(17.502*J193/(240.97+J193))</f>
        <v>1.7259433266052382</v>
      </c>
      <c r="AV193">
        <f>AU193*1000/AA193</f>
        <v>17.077345444855542</v>
      </c>
      <c r="AW193">
        <f>(AV193-U193)</f>
        <v>5.4405608913277099</v>
      </c>
      <c r="AX193">
        <f>IF(D193,P193,(O193+P193)/2)</f>
        <v>15.200207710266113</v>
      </c>
      <c r="AY193">
        <f>0.61365*EXP(17.502*AX193/(240.97+AX193))</f>
        <v>1.7335553752272843</v>
      </c>
      <c r="AZ193">
        <f>IF(AW193&lt;&gt;0,(1000-(AV193+U193)/2)/AW193*AP193,0)</f>
        <v>9.933372268931099E-3</v>
      </c>
      <c r="BA193">
        <f>U193*AA193/1000</f>
        <v>1.1760862194981601</v>
      </c>
      <c r="BB193">
        <f>(AY193-BA193)</f>
        <v>0.55746915572912425</v>
      </c>
      <c r="BC193">
        <f>1/(1.6/F193+1.37/N193)</f>
        <v>6.214523605485872E-3</v>
      </c>
      <c r="BD193">
        <f>G193*AA193*0.001</f>
        <v>50.437762337715235</v>
      </c>
      <c r="BE193">
        <f>G193/S193</f>
        <v>1.2142705559081566</v>
      </c>
      <c r="BF193">
        <f>(1-AP193*AA193/AU193/F193)*100</f>
        <v>67.900686305278185</v>
      </c>
      <c r="BG193">
        <f>(S193-E193/(N193/1.35))</f>
        <v>411.52953408486417</v>
      </c>
      <c r="BH193">
        <f>E193*BF193/100/BG193</f>
        <v>-9.4414411137196238E-4</v>
      </c>
    </row>
    <row r="194" spans="1:60" x14ac:dyDescent="0.25">
      <c r="A194" s="1">
        <v>55</v>
      </c>
      <c r="B194" s="1" t="s">
        <v>256</v>
      </c>
      <c r="C194" s="1">
        <v>9412.4999998770654</v>
      </c>
      <c r="D194" s="1">
        <v>0</v>
      </c>
      <c r="E194">
        <f>(R194-S194*(1000-T194)/(1000-U194))*AO194</f>
        <v>-0.59031343624887644</v>
      </c>
      <c r="F194">
        <f>IF(AZ194&lt;&gt;0,1/(1/AZ194-1/N194),0)</f>
        <v>1.0095573240739515E-2</v>
      </c>
      <c r="G194">
        <f>((BC194-AP194/2)*S194-E194)/(BC194+AP194/2)</f>
        <v>501.08154278053013</v>
      </c>
      <c r="H194">
        <f>AP194*1000</f>
        <v>5.5412260976355814E-2</v>
      </c>
      <c r="I194">
        <f>(AU194-BA194)</f>
        <v>0.55059924675540128</v>
      </c>
      <c r="J194">
        <f>(P194+AT194*D194)</f>
        <v>15.138312339782715</v>
      </c>
      <c r="K194" s="1">
        <v>9.1899995803833008</v>
      </c>
      <c r="L194">
        <f>(K194*AI194+AJ194)</f>
        <v>0.71958698515530273</v>
      </c>
      <c r="M194" s="1">
        <v>1</v>
      </c>
      <c r="N194">
        <f>L194*(M194+1)*(M194+1)/(M194*M194+1)</f>
        <v>1.4391739703106055</v>
      </c>
      <c r="O194" s="1">
        <v>15.272567749023438</v>
      </c>
      <c r="P194" s="1">
        <v>15.138312339782715</v>
      </c>
      <c r="Q194" s="1">
        <v>15.030752182006836</v>
      </c>
      <c r="R194" s="1">
        <v>409.95040893554687</v>
      </c>
      <c r="S194" s="1">
        <v>410.99258422851563</v>
      </c>
      <c r="T194" s="1">
        <v>11.536060333251953</v>
      </c>
      <c r="U194" s="1">
        <v>11.636630058288574</v>
      </c>
      <c r="V194" s="1">
        <v>66.946014404296875</v>
      </c>
      <c r="W194" s="1">
        <v>67.528610229492188</v>
      </c>
      <c r="X194" s="1">
        <v>500.46157836914063</v>
      </c>
      <c r="Y194" s="1">
        <v>-3.8595341145992279E-2</v>
      </c>
      <c r="Z194" s="1">
        <v>0.1176173985004425</v>
      </c>
      <c r="AA194" s="1">
        <v>101.06639862060547</v>
      </c>
      <c r="AB194" s="1">
        <v>-1.8461172580718994</v>
      </c>
      <c r="AC194" s="1">
        <v>0.10469577461481094</v>
      </c>
      <c r="AD194" s="1">
        <v>2.1947605535387993E-2</v>
      </c>
      <c r="AE194" s="1">
        <v>6.3936383230611682E-4</v>
      </c>
      <c r="AF194" s="1">
        <v>1.6806036233901978E-2</v>
      </c>
      <c r="AG194" s="1">
        <v>9.5753325149416924E-4</v>
      </c>
      <c r="AH194" s="1">
        <v>1</v>
      </c>
      <c r="AI194" s="1">
        <v>-0.21956524252891541</v>
      </c>
      <c r="AJ194" s="1">
        <v>2.737391471862793</v>
      </c>
      <c r="AK194" s="1">
        <v>1</v>
      </c>
      <c r="AL194" s="1">
        <v>0</v>
      </c>
      <c r="AM194" s="1">
        <v>0.15999999642372131</v>
      </c>
      <c r="AN194" s="1">
        <v>111115</v>
      </c>
      <c r="AO194">
        <f>X194*0.000001/(K194*0.0001)</f>
        <v>0.54457192733437221</v>
      </c>
      <c r="AP194">
        <f>(U194-T194)/(1000-U194)*AO194</f>
        <v>5.5412260976355812E-5</v>
      </c>
      <c r="AQ194">
        <f>(P194+273.15)</f>
        <v>288.28831233978269</v>
      </c>
      <c r="AR194">
        <f>(O194+273.15)</f>
        <v>288.42256774902341</v>
      </c>
      <c r="AS194">
        <f>(Y194*AK194+Z194*AL194)*AM194</f>
        <v>-6.1752544453310687E-3</v>
      </c>
      <c r="AT194">
        <f>((AS194+0.00000010773*(AR194^4-AQ194^4))-AP194*44100)/(L194*0.92*2*29.3+0.00000043092*AQ194^3)</f>
        <v>-2.1635981648220556E-2</v>
      </c>
      <c r="AU194">
        <f>0.61365*EXP(17.502*J194/(240.97+J194))</f>
        <v>1.7266715388269138</v>
      </c>
      <c r="AV194">
        <f>AU194*1000/AA194</f>
        <v>17.084526236149856</v>
      </c>
      <c r="AW194">
        <f>(AV194-U194)</f>
        <v>5.4478961778612813</v>
      </c>
      <c r="AX194">
        <f>IF(D194,P194,(O194+P194)/2)</f>
        <v>15.205440044403076</v>
      </c>
      <c r="AY194">
        <f>0.61365*EXP(17.502*AX194/(240.97+AX194))</f>
        <v>1.7341384050309496</v>
      </c>
      <c r="AZ194">
        <f>IF(AW194&lt;&gt;0,(1000-(AV194+U194)/2)/AW194*AP194,0)</f>
        <v>1.0025247745035392E-2</v>
      </c>
      <c r="BA194">
        <f>U194*AA194/1000</f>
        <v>1.1760722920715125</v>
      </c>
      <c r="BB194">
        <f>(AY194-BA194)</f>
        <v>0.55806611295943709</v>
      </c>
      <c r="BC194">
        <f>1/(1.6/F194+1.37/N194)</f>
        <v>6.2720604228634147E-3</v>
      </c>
      <c r="BD194">
        <f>G194*AA194*0.001</f>
        <v>50.642506944085028</v>
      </c>
      <c r="BE194">
        <f>G194/S194</f>
        <v>1.219198501406352</v>
      </c>
      <c r="BF194">
        <f>(1-AP194*AA194/AU194/F194)*100</f>
        <v>67.872868783829901</v>
      </c>
      <c r="BG194">
        <f>(S194-E194/(N194/1.35))</f>
        <v>411.54632071581744</v>
      </c>
      <c r="BH194">
        <f>E194*BF194/100/BG194</f>
        <v>-9.735542363776456E-4</v>
      </c>
    </row>
    <row r="195" spans="1:60" x14ac:dyDescent="0.25">
      <c r="A195" s="1">
        <v>56</v>
      </c>
      <c r="B195" s="1" t="s">
        <v>257</v>
      </c>
      <c r="C195" s="1">
        <v>9417.9999997541308</v>
      </c>
      <c r="D195" s="1">
        <v>0</v>
      </c>
      <c r="E195">
        <f>(R195-S195*(1000-T195)/(1000-U195))*AO195</f>
        <v>-0.56170517099991835</v>
      </c>
      <c r="F195">
        <f>IF(AZ195&lt;&gt;0,1/(1/AZ195-1/N195),0)</f>
        <v>1.0047357699669801E-2</v>
      </c>
      <c r="G195">
        <f>((BC195-AP195/2)*S195-E195)/(BC195+AP195/2)</f>
        <v>496.940605244903</v>
      </c>
      <c r="H195">
        <f>AP195*1000</f>
        <v>5.5210473481437539E-2</v>
      </c>
      <c r="I195">
        <f>(AU195-BA195)</f>
        <v>0.55120810595306269</v>
      </c>
      <c r="J195">
        <f>(P195+AT195*D195)</f>
        <v>15.145017623901367</v>
      </c>
      <c r="K195" s="1">
        <v>9.1899995803833008</v>
      </c>
      <c r="L195">
        <f>(K195*AI195+AJ195)</f>
        <v>0.71958698515530273</v>
      </c>
      <c r="M195" s="1">
        <v>1</v>
      </c>
      <c r="N195">
        <f>L195*(M195+1)*(M195+1)/(M195*M195+1)</f>
        <v>1.4391739703106055</v>
      </c>
      <c r="O195" s="1">
        <v>15.275697708129883</v>
      </c>
      <c r="P195" s="1">
        <v>15.145017623901367</v>
      </c>
      <c r="Q195" s="1">
        <v>15.029982566833496</v>
      </c>
      <c r="R195" s="1">
        <v>409.98193359375</v>
      </c>
      <c r="S195" s="1">
        <v>410.97174072265625</v>
      </c>
      <c r="T195" s="1">
        <v>11.537725448608398</v>
      </c>
      <c r="U195" s="1">
        <v>11.637929916381836</v>
      </c>
      <c r="V195" s="1">
        <v>66.940818786621094</v>
      </c>
      <c r="W195" s="1">
        <v>67.522056579589844</v>
      </c>
      <c r="X195" s="1">
        <v>500.4560546875</v>
      </c>
      <c r="Y195" s="1">
        <v>-4.5103348791599274E-2</v>
      </c>
      <c r="Z195" s="1">
        <v>0.11912640929222107</v>
      </c>
      <c r="AA195" s="1">
        <v>101.0667724609375</v>
      </c>
      <c r="AB195" s="1">
        <v>-1.8461172580718994</v>
      </c>
      <c r="AC195" s="1">
        <v>0.10469577461481094</v>
      </c>
      <c r="AD195" s="1">
        <v>2.1947605535387993E-2</v>
      </c>
      <c r="AE195" s="1">
        <v>6.3936383230611682E-4</v>
      </c>
      <c r="AF195" s="1">
        <v>1.6806036233901978E-2</v>
      </c>
      <c r="AG195" s="1">
        <v>9.5753325149416924E-4</v>
      </c>
      <c r="AH195" s="1">
        <v>1</v>
      </c>
      <c r="AI195" s="1">
        <v>-0.21956524252891541</v>
      </c>
      <c r="AJ195" s="1">
        <v>2.737391471862793</v>
      </c>
      <c r="AK195" s="1">
        <v>1</v>
      </c>
      <c r="AL195" s="1">
        <v>0</v>
      </c>
      <c r="AM195" s="1">
        <v>0.15999999642372131</v>
      </c>
      <c r="AN195" s="1">
        <v>111115</v>
      </c>
      <c r="AO195">
        <f>X195*0.000001/(K195*0.0001)</f>
        <v>0.54456591679912436</v>
      </c>
      <c r="AP195">
        <f>(U195-T195)/(1000-U195)*AO195</f>
        <v>5.5210473481437537E-5</v>
      </c>
      <c r="AQ195">
        <f>(P195+273.15)</f>
        <v>288.29501762390134</v>
      </c>
      <c r="AR195">
        <f>(O195+273.15)</f>
        <v>288.42569770812986</v>
      </c>
      <c r="AS195">
        <f>(Y195*AK195+Z195*AL195)*AM195</f>
        <v>-7.2165356453537388E-3</v>
      </c>
      <c r="AT195">
        <f>((AS195+0.00000010773*(AR195^4-AQ195^4))-AP195*44100)/(L195*0.92*2*29.3+0.00000043092*AQ195^3)</f>
        <v>-2.2226329502897109E-2</v>
      </c>
      <c r="AU195">
        <f>0.61365*EXP(17.502*J195/(240.97+J195))</f>
        <v>1.7274161207283631</v>
      </c>
      <c r="AV195">
        <f>AU195*1000/AA195</f>
        <v>17.091830268904776</v>
      </c>
      <c r="AW195">
        <f>(AV195-U195)</f>
        <v>5.4539003525229397</v>
      </c>
      <c r="AX195">
        <f>IF(D195,P195,(O195+P195)/2)</f>
        <v>15.210357666015625</v>
      </c>
      <c r="AY195">
        <f>0.61365*EXP(17.502*AX195/(240.97+AX195))</f>
        <v>1.734686523996946</v>
      </c>
      <c r="AZ195">
        <f>IF(AW195&lt;&gt;0,(1000-(AV195+U195)/2)/AW195*AP195,0)</f>
        <v>9.9777000188214834E-3</v>
      </c>
      <c r="BA195">
        <f>U195*AA195/1000</f>
        <v>1.1762080147753005</v>
      </c>
      <c r="BB195">
        <f>(AY195-BA195)</f>
        <v>0.55847850922164555</v>
      </c>
      <c r="BC195">
        <f>1/(1.6/F195+1.37/N195)</f>
        <v>6.2422836306136389E-3</v>
      </c>
      <c r="BD195">
        <f>G195*AA195*0.001</f>
        <v>50.224183076887172</v>
      </c>
      <c r="BE195">
        <f>G195/S195</f>
        <v>1.209184369638356</v>
      </c>
      <c r="BF195">
        <f>(1-AP195*AA195/AU195/F195)*100</f>
        <v>67.849995634040397</v>
      </c>
      <c r="BG195">
        <f>(S195-E195/(N195/1.35))</f>
        <v>411.49864156751119</v>
      </c>
      <c r="BH195">
        <f>E195*BF195/100/BG195</f>
        <v>-9.2616814613979005E-4</v>
      </c>
    </row>
    <row r="196" spans="1:60" x14ac:dyDescent="0.25">
      <c r="A196" s="1">
        <v>57</v>
      </c>
      <c r="B196" s="1" t="s">
        <v>258</v>
      </c>
      <c r="C196" s="1">
        <v>9422.9999996423721</v>
      </c>
      <c r="D196" s="1">
        <v>0</v>
      </c>
      <c r="E196">
        <f>(R196-S196*(1000-T196)/(1000-U196))*AO196</f>
        <v>-0.51066534453404877</v>
      </c>
      <c r="F196">
        <f>IF(AZ196&lt;&gt;0,1/(1/AZ196-1/N196),0)</f>
        <v>1.0028383151606167E-2</v>
      </c>
      <c r="G196">
        <f>((BC196-AP196/2)*S196-E196)/(BC196+AP196/2)</f>
        <v>488.9362644916236</v>
      </c>
      <c r="H196">
        <f>AP196*1000</f>
        <v>5.5111486243226655E-2</v>
      </c>
      <c r="I196">
        <f>(AU196-BA196)</f>
        <v>0.5512539050575358</v>
      </c>
      <c r="J196">
        <f>(P196+AT196*D196)</f>
        <v>15.14644718170166</v>
      </c>
      <c r="K196" s="1">
        <v>9.1899995803833008</v>
      </c>
      <c r="L196">
        <f>(K196*AI196+AJ196)</f>
        <v>0.71958698515530273</v>
      </c>
      <c r="M196" s="1">
        <v>1</v>
      </c>
      <c r="N196">
        <f>L196*(M196+1)*(M196+1)/(M196*M196+1)</f>
        <v>1.4391739703106055</v>
      </c>
      <c r="O196" s="1">
        <v>15.276665687561035</v>
      </c>
      <c r="P196" s="1">
        <v>15.14644718170166</v>
      </c>
      <c r="Q196" s="1">
        <v>15.028942108154297</v>
      </c>
      <c r="R196" s="1">
        <v>410.05868530273437</v>
      </c>
      <c r="S196" s="1">
        <v>410.95486450195312</v>
      </c>
      <c r="T196" s="1">
        <v>11.539000511169434</v>
      </c>
      <c r="U196" s="1">
        <v>11.63902759552002</v>
      </c>
      <c r="V196" s="1">
        <v>66.94293212890625</v>
      </c>
      <c r="W196" s="1">
        <v>67.52301025390625</v>
      </c>
      <c r="X196" s="1">
        <v>500.44412231445312</v>
      </c>
      <c r="Y196" s="1">
        <v>-2.8369266539812088E-2</v>
      </c>
      <c r="Z196" s="1">
        <v>8.5531026124954224E-2</v>
      </c>
      <c r="AA196" s="1">
        <v>101.06694793701172</v>
      </c>
      <c r="AB196" s="1">
        <v>-1.8461172580718994</v>
      </c>
      <c r="AC196" s="1">
        <v>0.10469577461481094</v>
      </c>
      <c r="AD196" s="1">
        <v>2.1947605535387993E-2</v>
      </c>
      <c r="AE196" s="1">
        <v>6.3936383230611682E-4</v>
      </c>
      <c r="AF196" s="1">
        <v>1.6806036233901978E-2</v>
      </c>
      <c r="AG196" s="1">
        <v>9.5753325149416924E-4</v>
      </c>
      <c r="AH196" s="1">
        <v>1</v>
      </c>
      <c r="AI196" s="1">
        <v>-0.21956524252891541</v>
      </c>
      <c r="AJ196" s="1">
        <v>2.737391471862793</v>
      </c>
      <c r="AK196" s="1">
        <v>1</v>
      </c>
      <c r="AL196" s="1">
        <v>0</v>
      </c>
      <c r="AM196" s="1">
        <v>0.15999999642372131</v>
      </c>
      <c r="AN196" s="1">
        <v>111115</v>
      </c>
      <c r="AO196">
        <f>X196*0.000001/(K196*0.0001)</f>
        <v>0.54455293271469374</v>
      </c>
      <c r="AP196">
        <f>(U196-T196)/(1000-U196)*AO196</f>
        <v>5.5111486243226653E-5</v>
      </c>
      <c r="AQ196">
        <f>(P196+273.15)</f>
        <v>288.29644718170164</v>
      </c>
      <c r="AR196">
        <f>(O196+273.15)</f>
        <v>288.42666568756101</v>
      </c>
      <c r="AS196">
        <f>(Y196*AK196+Z196*AL196)*AM196</f>
        <v>-4.5390825449135308E-3</v>
      </c>
      <c r="AT196">
        <f>((AS196+0.00000010773*(AR196^4-AQ196^4))-AP196*44100)/(L196*0.92*2*29.3+0.00000043092*AQ196^3)</f>
        <v>-2.2179632628707199E-2</v>
      </c>
      <c r="AU196">
        <f>0.61365*EXP(17.502*J196/(240.97+J196))</f>
        <v>1.7275749010914003</v>
      </c>
      <c r="AV196">
        <f>AU196*1000/AA196</f>
        <v>17.093371634889799</v>
      </c>
      <c r="AW196">
        <f>(AV196-U196)</f>
        <v>5.4543440393697793</v>
      </c>
      <c r="AX196">
        <f>IF(D196,P196,(O196+P196)/2)</f>
        <v>15.211556434631348</v>
      </c>
      <c r="AY196">
        <f>0.61365*EXP(17.502*AX196/(240.97+AX196))</f>
        <v>1.7348201620275467</v>
      </c>
      <c r="AZ196">
        <f>IF(AW196&lt;&gt;0,(1000-(AV196+U196)/2)/AW196*AP196,0)</f>
        <v>9.9589874123602595E-3</v>
      </c>
      <c r="BA196">
        <f>U196*AA196/1000</f>
        <v>1.1763209960338645</v>
      </c>
      <c r="BB196">
        <f>(AY196-BA196)</f>
        <v>0.55849916599368221</v>
      </c>
      <c r="BC196">
        <f>1/(1.6/F196+1.37/N196)</f>
        <v>6.2305649271549631E-3</v>
      </c>
      <c r="BD196">
        <f>G196*AA196*0.001</f>
        <v>49.415295987891916</v>
      </c>
      <c r="BE196">
        <f>G196/S196</f>
        <v>1.1897566052276281</v>
      </c>
      <c r="BF196">
        <f>(1-AP196*AA196/AU196/F196)*100</f>
        <v>67.849815487842221</v>
      </c>
      <c r="BG196">
        <f>(S196-E196/(N196/1.35))</f>
        <v>411.43388804555724</v>
      </c>
      <c r="BH196">
        <f>E196*BF196/100/BG196</f>
        <v>-8.4214135999497515E-4</v>
      </c>
    </row>
    <row r="197" spans="1:60" x14ac:dyDescent="0.25">
      <c r="A197" s="1">
        <v>58</v>
      </c>
      <c r="B197" s="1" t="s">
        <v>259</v>
      </c>
      <c r="C197" s="1">
        <v>9427.9999995306134</v>
      </c>
      <c r="D197" s="1">
        <v>0</v>
      </c>
      <c r="E197">
        <f>(R197-S197*(1000-T197)/(1000-U197))*AO197</f>
        <v>-0.495106635272898</v>
      </c>
      <c r="F197">
        <f>IF(AZ197&lt;&gt;0,1/(1/AZ197-1/N197),0)</f>
        <v>9.9951126678868938E-3</v>
      </c>
      <c r="G197">
        <f>((BC197-AP197/2)*S197-E197)/(BC197+AP197/2)</f>
        <v>486.69952062560554</v>
      </c>
      <c r="H197">
        <f>AP197*1000</f>
        <v>5.4959893188905283E-2</v>
      </c>
      <c r="I197">
        <f>(AU197-BA197)</f>
        <v>0.55155326740868316</v>
      </c>
      <c r="J197">
        <f>(P197+AT197*D197)</f>
        <v>15.150399208068848</v>
      </c>
      <c r="K197" s="1">
        <v>9.1899995803833008</v>
      </c>
      <c r="L197">
        <f>(K197*AI197+AJ197)</f>
        <v>0.71958698515530273</v>
      </c>
      <c r="M197" s="1">
        <v>1</v>
      </c>
      <c r="N197">
        <f>L197*(M197+1)*(M197+1)/(M197*M197+1)</f>
        <v>1.4391739703106055</v>
      </c>
      <c r="O197" s="1">
        <v>15.277618408203125</v>
      </c>
      <c r="P197" s="1">
        <v>15.150399208068848</v>
      </c>
      <c r="Q197" s="1">
        <v>15.028525352478027</v>
      </c>
      <c r="R197" s="1">
        <v>410.07684326171875</v>
      </c>
      <c r="S197" s="1">
        <v>410.944580078125</v>
      </c>
      <c r="T197" s="1">
        <v>11.540655136108398</v>
      </c>
      <c r="U197" s="1">
        <v>11.640408515930176</v>
      </c>
      <c r="V197" s="1">
        <v>66.947799682617188</v>
      </c>
      <c r="W197" s="1">
        <v>67.526634216308594</v>
      </c>
      <c r="X197" s="1">
        <v>500.43621826171875</v>
      </c>
      <c r="Y197" s="1">
        <v>-2.8172934427857399E-2</v>
      </c>
      <c r="Z197" s="1">
        <v>9.2057943344116211E-2</v>
      </c>
      <c r="AA197" s="1">
        <v>101.06695556640625</v>
      </c>
      <c r="AB197" s="1">
        <v>-1.8461172580718994</v>
      </c>
      <c r="AC197" s="1">
        <v>0.10469577461481094</v>
      </c>
      <c r="AD197" s="1">
        <v>2.1947605535387993E-2</v>
      </c>
      <c r="AE197" s="1">
        <v>6.3936383230611682E-4</v>
      </c>
      <c r="AF197" s="1">
        <v>1.6806036233901978E-2</v>
      </c>
      <c r="AG197" s="1">
        <v>9.5753325149416924E-4</v>
      </c>
      <c r="AH197" s="1">
        <v>1</v>
      </c>
      <c r="AI197" s="1">
        <v>-0.21956524252891541</v>
      </c>
      <c r="AJ197" s="1">
        <v>2.737391471862793</v>
      </c>
      <c r="AK197" s="1">
        <v>1</v>
      </c>
      <c r="AL197" s="1">
        <v>0</v>
      </c>
      <c r="AM197" s="1">
        <v>0.15999999642372131</v>
      </c>
      <c r="AN197" s="1">
        <v>111115</v>
      </c>
      <c r="AO197">
        <f>X197*0.000001/(K197*0.0001)</f>
        <v>0.54454433200403507</v>
      </c>
      <c r="AP197">
        <f>(U197-T197)/(1000-U197)*AO197</f>
        <v>5.4959893188905284E-5</v>
      </c>
      <c r="AQ197">
        <f>(P197+273.15)</f>
        <v>288.30039920806882</v>
      </c>
      <c r="AR197">
        <f>(O197+273.15)</f>
        <v>288.4276184082031</v>
      </c>
      <c r="AS197">
        <f>(Y197*AK197+Z197*AL197)*AM197</f>
        <v>-4.5076694077029189E-3</v>
      </c>
      <c r="AT197">
        <f>((AS197+0.00000010773*(AR197^4-AQ197^4))-AP197*44100)/(L197*0.92*2*29.3+0.00000043092*AQ197^3)</f>
        <v>-2.2672929809373264E-2</v>
      </c>
      <c r="AU197">
        <f>0.61365*EXP(17.502*J197/(240.97+J197))</f>
        <v>1.7280139176630152</v>
      </c>
      <c r="AV197">
        <f>AU197*1000/AA197</f>
        <v>17.097714163633039</v>
      </c>
      <c r="AW197">
        <f>(AV197-U197)</f>
        <v>5.4573056477028636</v>
      </c>
      <c r="AX197">
        <f>IF(D197,P197,(O197+P197)/2)</f>
        <v>15.214008808135986</v>
      </c>
      <c r="AY197">
        <f>0.61365*EXP(17.502*AX197/(240.97+AX197))</f>
        <v>1.7350935793825006</v>
      </c>
      <c r="AZ197">
        <f>IF(AW197&lt;&gt;0,(1000-(AV197+U197)/2)/AW197*AP197,0)</f>
        <v>9.9261750412033157E-3</v>
      </c>
      <c r="BA197">
        <f>U197*AA197/1000</f>
        <v>1.176460650254332</v>
      </c>
      <c r="BB197">
        <f>(AY197-BA197)</f>
        <v>0.55863292912816864</v>
      </c>
      <c r="BC197">
        <f>1/(1.6/F197+1.37/N197)</f>
        <v>6.2100164018989521E-3</v>
      </c>
      <c r="BD197">
        <f>G197*AA197*0.001</f>
        <v>49.189238825259302</v>
      </c>
      <c r="BE197">
        <f>G197/S197</f>
        <v>1.1843434473161289</v>
      </c>
      <c r="BF197">
        <f>(1-AP197*AA197/AU197/F197)*100</f>
        <v>67.839696861290633</v>
      </c>
      <c r="BG197">
        <f>(S197-E197/(N197/1.35))</f>
        <v>411.40900895983566</v>
      </c>
      <c r="BH197">
        <f>E197*BF197/100/BG197</f>
        <v>-8.1641100023179241E-4</v>
      </c>
    </row>
    <row r="198" spans="1:60" x14ac:dyDescent="0.25">
      <c r="A198" s="1" t="s">
        <v>9</v>
      </c>
      <c r="B198" s="1" t="s">
        <v>260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 t="s">
        <v>9</v>
      </c>
      <c r="B208" s="1" t="s">
        <v>270</v>
      </c>
    </row>
    <row r="209" spans="1:60" x14ac:dyDescent="0.25">
      <c r="A209" s="1">
        <v>59</v>
      </c>
      <c r="B209" s="1" t="s">
        <v>271</v>
      </c>
      <c r="C209" s="1">
        <v>9791.4999999888241</v>
      </c>
      <c r="D209" s="1">
        <v>0</v>
      </c>
      <c r="E209">
        <f>(R209-S209*(1000-T209)/(1000-U209))*AO209</f>
        <v>-0.29213211228040137</v>
      </c>
      <c r="F209">
        <f>IF(AZ209&lt;&gt;0,1/(1/AZ209-1/N209),0)</f>
        <v>8.3204690608370997E-3</v>
      </c>
      <c r="G209">
        <f>((BC209-AP209/2)*S209-E209)/(BC209+AP209/2)</f>
        <v>463.20451264970296</v>
      </c>
      <c r="H209">
        <f>AP209*1000</f>
        <v>4.6271508927031357E-2</v>
      </c>
      <c r="I209">
        <f>(AU209-BA209)</f>
        <v>0.55775331032126352</v>
      </c>
      <c r="J209">
        <f>(P209+AT209*D209)</f>
        <v>15.507288932800293</v>
      </c>
      <c r="K209" s="1">
        <v>9.8199996948242187</v>
      </c>
      <c r="L209">
        <f>(K209*AI209+AJ209)</f>
        <v>0.58126085723483811</v>
      </c>
      <c r="M209" s="1">
        <v>1</v>
      </c>
      <c r="N209">
        <f>L209*(M209+1)*(M209+1)/(M209*M209+1)</f>
        <v>1.1625217144696762</v>
      </c>
      <c r="O209" s="1">
        <v>15.398276329040527</v>
      </c>
      <c r="P209" s="1">
        <v>15.507288932800293</v>
      </c>
      <c r="Q209" s="1">
        <v>15.025359153747559</v>
      </c>
      <c r="R209" s="1">
        <v>410.05947875976562</v>
      </c>
      <c r="S209" s="1">
        <v>410.595458984375</v>
      </c>
      <c r="T209" s="1">
        <v>11.885189056396484</v>
      </c>
      <c r="U209" s="1">
        <v>11.974902153015137</v>
      </c>
      <c r="V209" s="1">
        <v>68.431770324707031</v>
      </c>
      <c r="W209" s="1">
        <v>68.932159423828125</v>
      </c>
      <c r="X209" s="1">
        <v>500.42300415039063</v>
      </c>
      <c r="Y209" s="1">
        <v>-6.6820085048675537E-2</v>
      </c>
      <c r="Z209" s="1">
        <v>0.14132975041866302</v>
      </c>
      <c r="AA209" s="1">
        <v>101.07077026367187</v>
      </c>
      <c r="AB209" s="1">
        <v>-1.3645148277282715</v>
      </c>
      <c r="AC209" s="1">
        <v>0.10349371284246445</v>
      </c>
      <c r="AD209" s="1">
        <v>1.1196509003639221E-2</v>
      </c>
      <c r="AE209" s="1">
        <v>1.9917795434594154E-3</v>
      </c>
      <c r="AF209" s="1">
        <v>2.4553040042519569E-2</v>
      </c>
      <c r="AG209" s="1">
        <v>2.395514864474535E-3</v>
      </c>
      <c r="AH209" s="1">
        <v>1</v>
      </c>
      <c r="AI209" s="1">
        <v>-0.21956524252891541</v>
      </c>
      <c r="AJ209" s="1">
        <v>2.737391471862793</v>
      </c>
      <c r="AK209" s="1">
        <v>1</v>
      </c>
      <c r="AL209" s="1">
        <v>0</v>
      </c>
      <c r="AM209" s="1">
        <v>0.15999999642372131</v>
      </c>
      <c r="AN209" s="1">
        <v>111115</v>
      </c>
      <c r="AO209">
        <f>X209*0.000001/(K209*0.0001)</f>
        <v>0.50959574307741184</v>
      </c>
      <c r="AP209">
        <f>(U209-T209)/(1000-U209)*AO209</f>
        <v>4.6271508927031354E-5</v>
      </c>
      <c r="AQ209">
        <f>(P209+273.15)</f>
        <v>288.65728893280027</v>
      </c>
      <c r="AR209">
        <f>(O209+273.15)</f>
        <v>288.5482763290405</v>
      </c>
      <c r="AS209">
        <f>(Y209*AK209+Z209*AL209)*AM209</f>
        <v>-1.069121336882084E-2</v>
      </c>
      <c r="AT209">
        <f>((AS209+0.00000010773*(AR209^4-AQ209^4))-AP209*44100)/(L209*0.92*2*29.3+0.00000043092*AQ209^3)</f>
        <v>-7.6267945364065962E-2</v>
      </c>
      <c r="AU209">
        <f>0.61365*EXP(17.502*J209/(240.97+J209))</f>
        <v>1.7680658947586061</v>
      </c>
      <c r="AV209">
        <f>AU209*1000/AA209</f>
        <v>17.493345406848121</v>
      </c>
      <c r="AW209">
        <f>(AV209-U209)</f>
        <v>5.5184432538329844</v>
      </c>
      <c r="AX209">
        <f>IF(D209,P209,(O209+P209)/2)</f>
        <v>15.45278263092041</v>
      </c>
      <c r="AY209">
        <f>0.61365*EXP(17.502*AX209/(240.97+AX209))</f>
        <v>1.7618966569495813</v>
      </c>
      <c r="AZ209">
        <f>IF(AW209&lt;&gt;0,(1000-(AV209+U209)/2)/AW209*AP209,0)</f>
        <v>8.2613405067363289E-3</v>
      </c>
      <c r="BA209">
        <f>U209*AA209/1000</f>
        <v>1.2103125844373426</v>
      </c>
      <c r="BB209">
        <f>(AY209-BA209)</f>
        <v>0.55158407251223873</v>
      </c>
      <c r="BC209">
        <f>1/(1.6/F209+1.37/N209)</f>
        <v>5.1686177899386027E-3</v>
      </c>
      <c r="BD209">
        <f>G209*AA209*0.001</f>
        <v>46.816436883114221</v>
      </c>
      <c r="BE209">
        <f>G209/S209</f>
        <v>1.1281286787619587</v>
      </c>
      <c r="BF209">
        <f>(1-AP209*AA209/AU209/F209)*100</f>
        <v>68.209820452570554</v>
      </c>
      <c r="BG209">
        <f>(S209-E209/(N209/1.35))</f>
        <v>410.93470284250668</v>
      </c>
      <c r="BH209">
        <f>E209*BF209/100/BG209</f>
        <v>-4.8490134294433714E-4</v>
      </c>
    </row>
    <row r="210" spans="1:60" x14ac:dyDescent="0.25">
      <c r="A210" s="1">
        <v>60</v>
      </c>
      <c r="B210" s="1" t="s">
        <v>272</v>
      </c>
      <c r="C210" s="1">
        <v>9796.4999998770654</v>
      </c>
      <c r="D210" s="1">
        <v>0</v>
      </c>
      <c r="E210">
        <f>(R210-S210*(1000-T210)/(1000-U210))*AO210</f>
        <v>-0.36190954788071783</v>
      </c>
      <c r="F210">
        <f>IF(AZ210&lt;&gt;0,1/(1/AZ210-1/N210),0)</f>
        <v>7.7474578139173009E-3</v>
      </c>
      <c r="G210">
        <f>((BC210-AP210/2)*S210-E210)/(BC210+AP210/2)</f>
        <v>481.91179949294593</v>
      </c>
      <c r="H210">
        <f>AP210*1000</f>
        <v>4.3107546706912261E-2</v>
      </c>
      <c r="I210">
        <f>(AU210-BA210)</f>
        <v>0.55777080628882314</v>
      </c>
      <c r="J210">
        <f>(P210+AT210*D210)</f>
        <v>15.515076637268066</v>
      </c>
      <c r="K210" s="1">
        <v>9.8199996948242187</v>
      </c>
      <c r="L210">
        <f>(K210*AI210+AJ210)</f>
        <v>0.58126085723483811</v>
      </c>
      <c r="M210" s="1">
        <v>1</v>
      </c>
      <c r="N210">
        <f>L210*(M210+1)*(M210+1)/(M210*M210+1)</f>
        <v>1.1625217144696762</v>
      </c>
      <c r="O210" s="1">
        <v>15.401708602905273</v>
      </c>
      <c r="P210" s="1">
        <v>15.515076637268066</v>
      </c>
      <c r="Q210" s="1">
        <v>15.025328636169434</v>
      </c>
      <c r="R210" s="1">
        <v>410.06463623046875</v>
      </c>
      <c r="S210" s="1">
        <v>410.74008178710937</v>
      </c>
      <c r="T210" s="1">
        <v>11.899838447570801</v>
      </c>
      <c r="U210" s="1">
        <v>11.983416557312012</v>
      </c>
      <c r="V210" s="1">
        <v>68.499282836914062</v>
      </c>
      <c r="W210" s="1">
        <v>68.96478271484375</v>
      </c>
      <c r="X210" s="1">
        <v>500.42208862304688</v>
      </c>
      <c r="Y210" s="1">
        <v>-7.8700900077819824E-2</v>
      </c>
      <c r="Z210" s="1">
        <v>0.16328750550746918</v>
      </c>
      <c r="AA210" s="1">
        <v>101.07118225097656</v>
      </c>
      <c r="AB210" s="1">
        <v>-1.3645148277282715</v>
      </c>
      <c r="AC210" s="1">
        <v>0.10349371284246445</v>
      </c>
      <c r="AD210" s="1">
        <v>1.1196509003639221E-2</v>
      </c>
      <c r="AE210" s="1">
        <v>1.9917795434594154E-3</v>
      </c>
      <c r="AF210" s="1">
        <v>2.4553040042519569E-2</v>
      </c>
      <c r="AG210" s="1">
        <v>2.395514864474535E-3</v>
      </c>
      <c r="AH210" s="1">
        <v>1</v>
      </c>
      <c r="AI210" s="1">
        <v>-0.21956524252891541</v>
      </c>
      <c r="AJ210" s="1">
        <v>2.737391471862793</v>
      </c>
      <c r="AK210" s="1">
        <v>1</v>
      </c>
      <c r="AL210" s="1">
        <v>0</v>
      </c>
      <c r="AM210" s="1">
        <v>0.15999999642372131</v>
      </c>
      <c r="AN210" s="1">
        <v>111115</v>
      </c>
      <c r="AO210">
        <f>X210*0.000001/(K210*0.0001)</f>
        <v>0.5095948107684789</v>
      </c>
      <c r="AP210">
        <f>(U210-T210)/(1000-U210)*AO210</f>
        <v>4.3107546706912264E-5</v>
      </c>
      <c r="AQ210">
        <f>(P210+273.15)</f>
        <v>288.66507663726804</v>
      </c>
      <c r="AR210">
        <f>(O210+273.15)</f>
        <v>288.55170860290525</v>
      </c>
      <c r="AS210">
        <f>(Y210*AK210+Z210*AL210)*AM210</f>
        <v>-1.259214373099482E-2</v>
      </c>
      <c r="AT210">
        <f>((AS210+0.00000010773*(AR210^4-AQ210^4))-AP210*44100)/(L210*0.92*2*29.3+0.00000043092*AQ210^3)</f>
        <v>-7.4049609537160249E-2</v>
      </c>
      <c r="AU210">
        <f>0.61365*EXP(17.502*J210/(240.97+J210))</f>
        <v>1.7689488851422757</v>
      </c>
      <c r="AV210">
        <f>AU210*1000/AA210</f>
        <v>17.502010422215911</v>
      </c>
      <c r="AW210">
        <f>(AV210-U210)</f>
        <v>5.5185938649038988</v>
      </c>
      <c r="AX210">
        <f>IF(D210,P210,(O210+P210)/2)</f>
        <v>15.45839262008667</v>
      </c>
      <c r="AY210">
        <f>0.61365*EXP(17.502*AX210/(240.97+AX210))</f>
        <v>1.7625307434826059</v>
      </c>
      <c r="AZ210">
        <f>IF(AW210&lt;&gt;0,(1000-(AV210+U210)/2)/AW210*AP210,0)</f>
        <v>7.6961678167098181E-3</v>
      </c>
      <c r="BA210">
        <f>U210*AA210/1000</f>
        <v>1.2111780788534525</v>
      </c>
      <c r="BB210">
        <f>(AY210-BA210)</f>
        <v>0.55135266462915333</v>
      </c>
      <c r="BC210">
        <f>1/(1.6/F210+1.37/N210)</f>
        <v>4.8146868249601066E-3</v>
      </c>
      <c r="BD210">
        <f>G210*AA210*0.001</f>
        <v>48.707395315447613</v>
      </c>
      <c r="BE210">
        <f>G210/S210</f>
        <v>1.1732767773628812</v>
      </c>
      <c r="BF210">
        <f>(1-AP210*AA210/AU210/F210)*100</f>
        <v>68.208856515009131</v>
      </c>
      <c r="BG210">
        <f>(S210-E210/(N210/1.35))</f>
        <v>411.16035599236312</v>
      </c>
      <c r="BH210">
        <f>E210*BF210/100/BG210</f>
        <v>-6.0038464465348926E-4</v>
      </c>
    </row>
    <row r="211" spans="1:60" x14ac:dyDescent="0.25">
      <c r="A211" s="1">
        <v>61</v>
      </c>
      <c r="B211" s="1" t="s">
        <v>273</v>
      </c>
      <c r="C211" s="1">
        <v>9801.9999997541308</v>
      </c>
      <c r="D211" s="1">
        <v>0</v>
      </c>
      <c r="E211">
        <f>(R211-S211*(1000-T211)/(1000-U211))*AO211</f>
        <v>-0.38459178033521779</v>
      </c>
      <c r="F211">
        <f>IF(AZ211&lt;&gt;0,1/(1/AZ211-1/N211),0)</f>
        <v>7.7695874326394049E-3</v>
      </c>
      <c r="G211">
        <f>((BC211-AP211/2)*S211-E211)/(BC211+AP211/2)</f>
        <v>486.38673735415489</v>
      </c>
      <c r="H211">
        <f>AP211*1000</f>
        <v>4.3154151359574865E-2</v>
      </c>
      <c r="I211">
        <f>(AU211-BA211)</f>
        <v>0.55679476108040116</v>
      </c>
      <c r="J211">
        <f>(P211+AT211*D211)</f>
        <v>15.510945320129395</v>
      </c>
      <c r="K211" s="1">
        <v>9.8199996948242187</v>
      </c>
      <c r="L211">
        <f>(K211*AI211+AJ211)</f>
        <v>0.58126085723483811</v>
      </c>
      <c r="M211" s="1">
        <v>1</v>
      </c>
      <c r="N211">
        <f>L211*(M211+1)*(M211+1)/(M211*M211+1)</f>
        <v>1.1625217144696762</v>
      </c>
      <c r="O211" s="1">
        <v>15.402717590332031</v>
      </c>
      <c r="P211" s="1">
        <v>15.510945320129395</v>
      </c>
      <c r="Q211" s="1">
        <v>15.024478912353516</v>
      </c>
      <c r="R211" s="1">
        <v>410.02325439453125</v>
      </c>
      <c r="S211" s="1">
        <v>410.74319458007812</v>
      </c>
      <c r="T211" s="1">
        <v>11.904748916625977</v>
      </c>
      <c r="U211" s="1">
        <v>11.988419532775879</v>
      </c>
      <c r="V211" s="1">
        <v>68.505325317382812</v>
      </c>
      <c r="W211" s="1">
        <v>68.988327026367187</v>
      </c>
      <c r="X211" s="1">
        <v>500.40670776367188</v>
      </c>
      <c r="Y211" s="1">
        <v>-4.1260108351707458E-2</v>
      </c>
      <c r="Z211" s="1">
        <v>0.13992473483085632</v>
      </c>
      <c r="AA211" s="1">
        <v>101.07134246826172</v>
      </c>
      <c r="AB211" s="1">
        <v>-1.3645148277282715</v>
      </c>
      <c r="AC211" s="1">
        <v>0.10349371284246445</v>
      </c>
      <c r="AD211" s="1">
        <v>1.1196509003639221E-2</v>
      </c>
      <c r="AE211" s="1">
        <v>1.9917795434594154E-3</v>
      </c>
      <c r="AF211" s="1">
        <v>2.4553040042519569E-2</v>
      </c>
      <c r="AG211" s="1">
        <v>2.395514864474535E-3</v>
      </c>
      <c r="AH211" s="1">
        <v>1</v>
      </c>
      <c r="AI211" s="1">
        <v>-0.21956524252891541</v>
      </c>
      <c r="AJ211" s="1">
        <v>2.737391471862793</v>
      </c>
      <c r="AK211" s="1">
        <v>1</v>
      </c>
      <c r="AL211" s="1">
        <v>0</v>
      </c>
      <c r="AM211" s="1">
        <v>0.15999999642372131</v>
      </c>
      <c r="AN211" s="1">
        <v>111115</v>
      </c>
      <c r="AO211">
        <f>X211*0.000001/(K211*0.0001)</f>
        <v>0.50957914797840453</v>
      </c>
      <c r="AP211">
        <f>(U211-T211)/(1000-U211)*AO211</f>
        <v>4.3154151359574865E-5</v>
      </c>
      <c r="AQ211">
        <f>(P211+273.15)</f>
        <v>288.66094532012937</v>
      </c>
      <c r="AR211">
        <f>(O211+273.15)</f>
        <v>288.55271759033201</v>
      </c>
      <c r="AS211">
        <f>(Y211*AK211+Z211*AL211)*AM211</f>
        <v>-6.6016171887155473E-3</v>
      </c>
      <c r="AT211">
        <f>((AS211+0.00000010773*(AR211^4-AQ211^4))-AP211*44100)/(L211*0.92*2*29.3+0.00000043092*AQ211^3)</f>
        <v>-7.2678692367583564E-2</v>
      </c>
      <c r="AU211">
        <f>0.61365*EXP(17.502*J211/(240.97+J211))</f>
        <v>1.7684804173307902</v>
      </c>
      <c r="AV211">
        <f>AU211*1000/AA211</f>
        <v>17.497347657038652</v>
      </c>
      <c r="AW211">
        <f>(AV211-U211)</f>
        <v>5.5089281242627735</v>
      </c>
      <c r="AX211">
        <f>IF(D211,P211,(O211+P211)/2)</f>
        <v>15.456831455230713</v>
      </c>
      <c r="AY211">
        <f>0.61365*EXP(17.502*AX211/(240.97+AX211))</f>
        <v>1.7623542678265025</v>
      </c>
      <c r="AZ211">
        <f>IF(AW211&lt;&gt;0,(1000-(AV211+U211)/2)/AW211*AP211,0)</f>
        <v>7.7180049857945021E-3</v>
      </c>
      <c r="BA211">
        <f>U211*AA211/1000</f>
        <v>1.211685656250389</v>
      </c>
      <c r="BB211">
        <f>(AY211-BA211)</f>
        <v>0.55066861157611346</v>
      </c>
      <c r="BC211">
        <f>1/(1.6/F211+1.37/N211)</f>
        <v>4.8283611066460685E-3</v>
      </c>
      <c r="BD211">
        <f>G211*AA211*0.001</f>
        <v>49.159760503142252</v>
      </c>
      <c r="BE211">
        <f>G211/S211</f>
        <v>1.1841626197882857</v>
      </c>
      <c r="BF211">
        <f>(1-AP211*AA211/AU211/F211)*100</f>
        <v>68.256676046671103</v>
      </c>
      <c r="BG211">
        <f>(S211-E211/(N211/1.35))</f>
        <v>411.18980895036486</v>
      </c>
      <c r="BH211">
        <f>E211*BF211/100/BG211</f>
        <v>-6.3841457130379021E-4</v>
      </c>
    </row>
    <row r="212" spans="1:60" x14ac:dyDescent="0.25">
      <c r="A212" s="1">
        <v>62</v>
      </c>
      <c r="B212" s="1" t="s">
        <v>274</v>
      </c>
      <c r="C212" s="1">
        <v>9806.9999996423721</v>
      </c>
      <c r="D212" s="1">
        <v>0</v>
      </c>
      <c r="E212">
        <f>(R212-S212*(1000-T212)/(1000-U212))*AO212</f>
        <v>-0.36901567682831754</v>
      </c>
      <c r="F212">
        <f>IF(AZ212&lt;&gt;0,1/(1/AZ212-1/N212),0)</f>
        <v>7.6317497183776345E-3</v>
      </c>
      <c r="G212">
        <f>((BC212-AP212/2)*S212-E212)/(BC212+AP212/2)</f>
        <v>484.53682462178386</v>
      </c>
      <c r="H212">
        <f>AP212*1000</f>
        <v>4.2381631175731481E-2</v>
      </c>
      <c r="I212">
        <f>(AU212-BA212)</f>
        <v>0.55663829935112097</v>
      </c>
      <c r="J212">
        <f>(P212+AT212*D212)</f>
        <v>15.512866973876953</v>
      </c>
      <c r="K212" s="1">
        <v>9.8199996948242187</v>
      </c>
      <c r="L212">
        <f>(K212*AI212+AJ212)</f>
        <v>0.58126085723483811</v>
      </c>
      <c r="M212" s="1">
        <v>1</v>
      </c>
      <c r="N212">
        <f>L212*(M212+1)*(M212+1)/(M212*M212+1)</f>
        <v>1.1625217144696762</v>
      </c>
      <c r="O212" s="1">
        <v>15.403883934020996</v>
      </c>
      <c r="P212" s="1">
        <v>15.512866973876953</v>
      </c>
      <c r="Q212" s="1">
        <v>15.024617195129395</v>
      </c>
      <c r="R212" s="1">
        <v>410.04742431640625</v>
      </c>
      <c r="S212" s="1">
        <v>410.73739624023437</v>
      </c>
      <c r="T212" s="1">
        <v>11.909914016723633</v>
      </c>
      <c r="U212" s="1">
        <v>11.992083549499512</v>
      </c>
      <c r="V212" s="1">
        <v>68.531303405761719</v>
      </c>
      <c r="W212" s="1">
        <v>69.005401611328125</v>
      </c>
      <c r="X212" s="1">
        <v>500.42471313476562</v>
      </c>
      <c r="Y212" s="1">
        <v>-3.4965027123689651E-2</v>
      </c>
      <c r="Z212" s="1">
        <v>7.4892252683639526E-2</v>
      </c>
      <c r="AA212" s="1">
        <v>101.07167816162109</v>
      </c>
      <c r="AB212" s="1">
        <v>-1.3645148277282715</v>
      </c>
      <c r="AC212" s="1">
        <v>0.10349371284246445</v>
      </c>
      <c r="AD212" s="1">
        <v>1.1196509003639221E-2</v>
      </c>
      <c r="AE212" s="1">
        <v>1.9917795434594154E-3</v>
      </c>
      <c r="AF212" s="1">
        <v>2.4553040042519569E-2</v>
      </c>
      <c r="AG212" s="1">
        <v>2.395514864474535E-3</v>
      </c>
      <c r="AH212" s="1">
        <v>1</v>
      </c>
      <c r="AI212" s="1">
        <v>-0.21956524252891541</v>
      </c>
      <c r="AJ212" s="1">
        <v>2.737391471862793</v>
      </c>
      <c r="AK212" s="1">
        <v>1</v>
      </c>
      <c r="AL212" s="1">
        <v>0</v>
      </c>
      <c r="AM212" s="1">
        <v>0.15999999642372131</v>
      </c>
      <c r="AN212" s="1">
        <v>111115</v>
      </c>
      <c r="AO212">
        <f>X212*0.000001/(K212*0.0001)</f>
        <v>0.50959748338742017</v>
      </c>
      <c r="AP212">
        <f>(U212-T212)/(1000-U212)*AO212</f>
        <v>4.2381631175731478E-5</v>
      </c>
      <c r="AQ212">
        <f>(P212+273.15)</f>
        <v>288.66286697387693</v>
      </c>
      <c r="AR212">
        <f>(O212+273.15)</f>
        <v>288.55388393402097</v>
      </c>
      <c r="AS212">
        <f>(Y212*AK212+Z212*AL212)*AM212</f>
        <v>-5.594404214745663E-3</v>
      </c>
      <c r="AT212">
        <f>((AS212+0.00000010773*(AR212^4-AQ212^4))-AP212*44100)/(L212*0.92*2*29.3+0.00000043092*AQ212^3)</f>
        <v>-7.2025292391510287E-2</v>
      </c>
      <c r="AU212">
        <f>0.61365*EXP(17.502*J212/(240.97+J212))</f>
        <v>1.7686983083534062</v>
      </c>
      <c r="AV212">
        <f>AU212*1000/AA212</f>
        <v>17.499445349320574</v>
      </c>
      <c r="AW212">
        <f>(AV212-U212)</f>
        <v>5.5073617998210622</v>
      </c>
      <c r="AX212">
        <f>IF(D212,P212,(O212+P212)/2)</f>
        <v>15.458375453948975</v>
      </c>
      <c r="AY212">
        <f>0.61365*EXP(17.502*AX212/(240.97+AX212))</f>
        <v>1.7625288029206188</v>
      </c>
      <c r="AZ212">
        <f>IF(AW212&lt;&gt;0,(1000-(AV212+U212)/2)/AW212*AP212,0)</f>
        <v>7.5819753891580299E-3</v>
      </c>
      <c r="BA212">
        <f>U212*AA212/1000</f>
        <v>1.2120600090022853</v>
      </c>
      <c r="BB212">
        <f>(AY212-BA212)</f>
        <v>0.55046879391833348</v>
      </c>
      <c r="BC212">
        <f>1/(1.6/F212+1.37/N212)</f>
        <v>4.7431815339233022E-3</v>
      </c>
      <c r="BD212">
        <f>G212*AA212*0.001</f>
        <v>48.972949995626784</v>
      </c>
      <c r="BE212">
        <f>G212/S212</f>
        <v>1.1796754545777597</v>
      </c>
      <c r="BF212">
        <f>(1-AP212*AA212/AU212/F212)*100</f>
        <v>68.265675040290404</v>
      </c>
      <c r="BG212">
        <f>(S212-E212/(N212/1.35))</f>
        <v>411.1659225701236</v>
      </c>
      <c r="BH212">
        <f>E212*BF212/100/BG212</f>
        <v>-6.1267490558725591E-4</v>
      </c>
    </row>
    <row r="213" spans="1:60" x14ac:dyDescent="0.25">
      <c r="A213" s="1">
        <v>63</v>
      </c>
      <c r="B213" s="1" t="s">
        <v>275</v>
      </c>
      <c r="C213" s="1">
        <v>9811.9999995306134</v>
      </c>
      <c r="D213" s="1">
        <v>0</v>
      </c>
      <c r="E213">
        <f>(R213-S213*(1000-T213)/(1000-U213))*AO213</f>
        <v>-0.36002220837450311</v>
      </c>
      <c r="F213">
        <f>IF(AZ213&lt;&gt;0,1/(1/AZ213-1/N213),0)</f>
        <v>7.3663902858712256E-3</v>
      </c>
      <c r="G213">
        <f>((BC213-AP213/2)*S213-E213)/(BC213+AP213/2)</f>
        <v>485.34918076584592</v>
      </c>
      <c r="H213">
        <f>AP213*1000</f>
        <v>4.0911998498502224E-2</v>
      </c>
      <c r="I213">
        <f>(AU213-BA213)</f>
        <v>0.55656453683028095</v>
      </c>
      <c r="J213">
        <f>(P213+AT213*D213)</f>
        <v>15.51472282409668</v>
      </c>
      <c r="K213" s="1">
        <v>9.8199996948242187</v>
      </c>
      <c r="L213">
        <f>(K213*AI213+AJ213)</f>
        <v>0.58126085723483811</v>
      </c>
      <c r="M213" s="1">
        <v>1</v>
      </c>
      <c r="N213">
        <f>L213*(M213+1)*(M213+1)/(M213*M213+1)</f>
        <v>1.1625217144696762</v>
      </c>
      <c r="O213" s="1">
        <v>15.404541969299316</v>
      </c>
      <c r="P213" s="1">
        <v>15.51472282409668</v>
      </c>
      <c r="Q213" s="1">
        <v>15.024165153503418</v>
      </c>
      <c r="R213" s="1">
        <v>410.05657958984375</v>
      </c>
      <c r="S213" s="1">
        <v>410.73007202148437</v>
      </c>
      <c r="T213" s="1">
        <v>11.91558837890625</v>
      </c>
      <c r="U213" s="1">
        <v>11.994906425476074</v>
      </c>
      <c r="V213" s="1">
        <v>68.559600830078125</v>
      </c>
      <c r="W213" s="1">
        <v>69.01885986328125</v>
      </c>
      <c r="X213" s="1">
        <v>500.43692016601562</v>
      </c>
      <c r="Y213" s="1">
        <v>-1.819215714931488E-2</v>
      </c>
      <c r="Z213" s="1">
        <v>6.1008282005786896E-2</v>
      </c>
      <c r="AA213" s="1">
        <v>101.07158660888672</v>
      </c>
      <c r="AB213" s="1">
        <v>-1.3645148277282715</v>
      </c>
      <c r="AC213" s="1">
        <v>0.10349371284246445</v>
      </c>
      <c r="AD213" s="1">
        <v>1.1196509003639221E-2</v>
      </c>
      <c r="AE213" s="1">
        <v>1.9917795434594154E-3</v>
      </c>
      <c r="AF213" s="1">
        <v>2.4553040042519569E-2</v>
      </c>
      <c r="AG213" s="1">
        <v>2.395514864474535E-3</v>
      </c>
      <c r="AH213" s="1">
        <v>1</v>
      </c>
      <c r="AI213" s="1">
        <v>-0.21956524252891541</v>
      </c>
      <c r="AJ213" s="1">
        <v>2.737391471862793</v>
      </c>
      <c r="AK213" s="1">
        <v>1</v>
      </c>
      <c r="AL213" s="1">
        <v>0</v>
      </c>
      <c r="AM213" s="1">
        <v>0.15999999642372131</v>
      </c>
      <c r="AN213" s="1">
        <v>111115</v>
      </c>
      <c r="AO213">
        <f>X213*0.000001/(K213*0.0001)</f>
        <v>0.50960991417319335</v>
      </c>
      <c r="AP213">
        <f>(U213-T213)/(1000-U213)*AO213</f>
        <v>4.0911998498502225E-5</v>
      </c>
      <c r="AQ213">
        <f>(P213+273.15)</f>
        <v>288.66472282409666</v>
      </c>
      <c r="AR213">
        <f>(O213+273.15)</f>
        <v>288.55454196929929</v>
      </c>
      <c r="AS213">
        <f>(Y213*AK213+Z213*AL213)*AM213</f>
        <v>-2.910745078830157E-3</v>
      </c>
      <c r="AT213">
        <f>((AS213+0.00000010773*(AR213^4-AQ213^4))-AP213*44100)/(L213*0.92*2*29.3+0.00000043092*AQ213^3)</f>
        <v>-7.0704362034549162E-2</v>
      </c>
      <c r="AU213">
        <f>0.61365*EXP(17.502*J213/(240.97+J213))</f>
        <v>1.7689087604782778</v>
      </c>
      <c r="AV213">
        <f>AU213*1000/AA213</f>
        <v>17.501543409260645</v>
      </c>
      <c r="AW213">
        <f>(AV213-U213)</f>
        <v>5.5066369837845706</v>
      </c>
      <c r="AX213">
        <f>IF(D213,P213,(O213+P213)/2)</f>
        <v>15.459632396697998</v>
      </c>
      <c r="AY213">
        <f>0.61365*EXP(17.502*AX213/(240.97+AX213))</f>
        <v>1.7626709001441832</v>
      </c>
      <c r="AZ213">
        <f>IF(AW213&lt;&gt;0,(1000-(AV213+U213)/2)/AW213*AP213,0)</f>
        <v>7.3200066141139017E-3</v>
      </c>
      <c r="BA213">
        <f>U213*AA213/1000</f>
        <v>1.2123442236479969</v>
      </c>
      <c r="BB213">
        <f>(AY213-BA213)</f>
        <v>0.55032667649618627</v>
      </c>
      <c r="BC213">
        <f>1/(1.6/F213+1.37/N213)</f>
        <v>4.579148928497965E-3</v>
      </c>
      <c r="BD213">
        <f>G213*AA213*0.001</f>
        <v>49.055011759327414</v>
      </c>
      <c r="BE213">
        <f>G213/S213</f>
        <v>1.1816743253716724</v>
      </c>
      <c r="BF213">
        <f>(1-AP213*AA213/AU213/F213)*100</f>
        <v>68.266379749868619</v>
      </c>
      <c r="BG213">
        <f>(S213-E213/(N213/1.35))</f>
        <v>411.14815451857328</v>
      </c>
      <c r="BH213">
        <f>E213*BF213/100/BG213</f>
        <v>-5.9777509700994884E-4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 t="s">
        <v>9</v>
      </c>
      <c r="B222" s="1" t="s">
        <v>284</v>
      </c>
    </row>
    <row r="223" spans="1:60" x14ac:dyDescent="0.25">
      <c r="A223" s="1" t="s">
        <v>9</v>
      </c>
      <c r="B223" s="1" t="s">
        <v>285</v>
      </c>
    </row>
    <row r="224" spans="1:60" x14ac:dyDescent="0.25">
      <c r="A224" s="1" t="s">
        <v>9</v>
      </c>
      <c r="B224" s="1" t="s">
        <v>286</v>
      </c>
    </row>
    <row r="225" spans="1:60" x14ac:dyDescent="0.25">
      <c r="A225" s="1" t="s">
        <v>9</v>
      </c>
      <c r="B225" s="1" t="s">
        <v>287</v>
      </c>
    </row>
    <row r="226" spans="1:60" x14ac:dyDescent="0.25">
      <c r="A226" s="1">
        <v>64</v>
      </c>
      <c r="B226" s="1" t="s">
        <v>288</v>
      </c>
      <c r="C226" s="1">
        <v>11190.499999988824</v>
      </c>
      <c r="D226" s="1">
        <v>0</v>
      </c>
      <c r="E226">
        <f>(R226-S226*(1000-T226)/(1000-U226))*AO226</f>
        <v>-0.64113564482905594</v>
      </c>
      <c r="F226">
        <f>IF(AZ226&lt;&gt;0,1/(1/AZ226-1/N226),0)</f>
        <v>-2.8011651536475743E-3</v>
      </c>
      <c r="G226">
        <f>((BC226-AP226/2)*S226-E226)/(BC226+AP226/2)</f>
        <v>42.86797848890668</v>
      </c>
      <c r="H226">
        <f>AP226*1000</f>
        <v>-2.4381758040989382E-2</v>
      </c>
      <c r="I226">
        <f>(AU226-BA226)</f>
        <v>0.8609974468717343</v>
      </c>
      <c r="J226">
        <f>(P226+AT226*D226)</f>
        <v>20.102128982543945</v>
      </c>
      <c r="K226" s="1">
        <v>9.8199996948242187</v>
      </c>
      <c r="L226">
        <f>(K226*AI226+AJ226)</f>
        <v>0.58126085723483811</v>
      </c>
      <c r="M226" s="1">
        <v>1</v>
      </c>
      <c r="N226">
        <f>L226*(M226+1)*(M226+1)/(M226*M226+1)</f>
        <v>1.1625217144696762</v>
      </c>
      <c r="O226" s="1">
        <v>20.232662200927734</v>
      </c>
      <c r="P226" s="1">
        <v>20.102128982543945</v>
      </c>
      <c r="Q226" s="1">
        <v>20.067461013793945</v>
      </c>
      <c r="R226" s="1">
        <v>410.20257568359375</v>
      </c>
      <c r="S226" s="1">
        <v>411.48049926757812</v>
      </c>
      <c r="T226" s="1">
        <v>14.890623092651367</v>
      </c>
      <c r="U226" s="1">
        <v>14.843483924865723</v>
      </c>
      <c r="V226" s="1">
        <v>63.223499298095703</v>
      </c>
      <c r="W226" s="1">
        <v>63.024894714355469</v>
      </c>
      <c r="X226" s="1">
        <v>500.37985229492187</v>
      </c>
      <c r="Y226" s="1">
        <v>4.1080772876739502E-2</v>
      </c>
      <c r="Z226" s="1">
        <v>0.16612720489501953</v>
      </c>
      <c r="AA226" s="1">
        <v>101.08797454833984</v>
      </c>
      <c r="AB226" s="1">
        <v>-1.6627357006072998</v>
      </c>
      <c r="AC226" s="1">
        <v>1.2823318131268024E-2</v>
      </c>
      <c r="AD226" s="1">
        <v>1.2960785068571568E-2</v>
      </c>
      <c r="AE226" s="1">
        <v>6.4438688568770885E-3</v>
      </c>
      <c r="AF226" s="1">
        <v>2.431037463247776E-2</v>
      </c>
      <c r="AG226" s="1">
        <v>6.4488830976188183E-3</v>
      </c>
      <c r="AH226" s="1">
        <v>0.3333333432674408</v>
      </c>
      <c r="AI226" s="1">
        <v>-0.21956524252891541</v>
      </c>
      <c r="AJ226" s="1">
        <v>2.737391471862793</v>
      </c>
      <c r="AK226" s="1">
        <v>1</v>
      </c>
      <c r="AL226" s="1">
        <v>0</v>
      </c>
      <c r="AM226" s="1">
        <v>0.15999999642372131</v>
      </c>
      <c r="AN226" s="1">
        <v>111115</v>
      </c>
      <c r="AO226">
        <f>X226*0.000001/(K226*0.0001)</f>
        <v>0.50955180024970326</v>
      </c>
      <c r="AP226">
        <f>(U226-T226)/(1000-U226)*AO226</f>
        <v>-2.4381758040989381E-5</v>
      </c>
      <c r="AQ226">
        <f>(P226+273.15)</f>
        <v>293.25212898254392</v>
      </c>
      <c r="AR226">
        <f>(O226+273.15)</f>
        <v>293.38266220092771</v>
      </c>
      <c r="AS226">
        <f>(Y226*AK226+Z226*AL226)*AM226</f>
        <v>6.5729235133620278E-3</v>
      </c>
      <c r="AT226">
        <f>((AS226+0.00000010773*(AR226^4-AQ226^4))-AP226*44100)/(L226*0.92*2*29.3+0.00000043092*AQ226^3)</f>
        <v>5.9266489448661308E-2</v>
      </c>
      <c r="AU226">
        <f>0.61365*EXP(17.502*J226/(240.97+J226))</f>
        <v>2.3614951720772521</v>
      </c>
      <c r="AV226">
        <f>AU226*1000/AA226</f>
        <v>23.360792246836393</v>
      </c>
      <c r="AW226">
        <f>(AV226-U226)</f>
        <v>8.5173083219706704</v>
      </c>
      <c r="AX226">
        <f>IF(D226,P226,(O226+P226)/2)</f>
        <v>20.16739559173584</v>
      </c>
      <c r="AY226">
        <f>0.61365*EXP(17.502*AX226/(240.97+AX226))</f>
        <v>2.3710489736381897</v>
      </c>
      <c r="AZ226">
        <f>IF(AW226&lt;&gt;0,(1000-(AV226+U226)/2)/AW226*AP226,0)</f>
        <v>-2.8079310303259146E-3</v>
      </c>
      <c r="BA226">
        <f>U226*AA226/1000</f>
        <v>1.5004977252055178</v>
      </c>
      <c r="BB226">
        <f>(AY226-BA226)</f>
        <v>0.87055124843267184</v>
      </c>
      <c r="BC226">
        <f>1/(1.6/F226+1.37/N226)</f>
        <v>-1.7543477654759817E-3</v>
      </c>
      <c r="BD226">
        <f>G226*AA226*0.001</f>
        <v>4.3334371184253788</v>
      </c>
      <c r="BE226">
        <f>G226/S226</f>
        <v>0.10417985436785045</v>
      </c>
      <c r="BF226">
        <f>(1-AP226*AA226/AU226/F226)*100</f>
        <v>62.740353102171618</v>
      </c>
      <c r="BG226">
        <f>(S226-E226/(N226/1.35))</f>
        <v>412.22502998020576</v>
      </c>
      <c r="BH226">
        <f>E226*BF226/100/BG226</f>
        <v>-9.7580384055997256E-4</v>
      </c>
    </row>
    <row r="227" spans="1:60" x14ac:dyDescent="0.25">
      <c r="A227" s="1">
        <v>65</v>
      </c>
      <c r="B227" s="1" t="s">
        <v>289</v>
      </c>
      <c r="C227" s="1">
        <v>11195.99999986589</v>
      </c>
      <c r="D227" s="1">
        <v>0</v>
      </c>
      <c r="E227">
        <f>(R227-S227*(1000-T227)/(1000-U227))*AO227</f>
        <v>-0.66604072419527782</v>
      </c>
      <c r="F227">
        <f>IF(AZ227&lt;&gt;0,1/(1/AZ227-1/N227),0)</f>
        <v>-2.9500990515688107E-3</v>
      </c>
      <c r="G227">
        <f>((BC227-AP227/2)*S227-E227)/(BC227+AP227/2)</f>
        <v>47.949394043355646</v>
      </c>
      <c r="H227">
        <f>AP227*1000</f>
        <v>-2.5640131522334256E-2</v>
      </c>
      <c r="I227">
        <f>(AU227-BA227)</f>
        <v>0.85959760677385555</v>
      </c>
      <c r="J227">
        <f>(P227+AT227*D227)</f>
        <v>20.106033325195313</v>
      </c>
      <c r="K227" s="1">
        <v>9.8199996948242187</v>
      </c>
      <c r="L227">
        <f>(K227*AI227+AJ227)</f>
        <v>0.58126085723483811</v>
      </c>
      <c r="M227" s="1">
        <v>1</v>
      </c>
      <c r="N227">
        <f>L227*(M227+1)*(M227+1)/(M227*M227+1)</f>
        <v>1.1625217144696762</v>
      </c>
      <c r="O227" s="1">
        <v>20.24138069152832</v>
      </c>
      <c r="P227" s="1">
        <v>20.106033325195313</v>
      </c>
      <c r="Q227" s="1">
        <v>20.077901840209961</v>
      </c>
      <c r="R227" s="1">
        <v>410.25515747070312</v>
      </c>
      <c r="S227" s="1">
        <v>411.58297729492187</v>
      </c>
      <c r="T227" s="1">
        <v>14.912636756896973</v>
      </c>
      <c r="U227" s="1">
        <v>14.863065719604492</v>
      </c>
      <c r="V227" s="1">
        <v>63.280021667480469</v>
      </c>
      <c r="W227" s="1">
        <v>63.070945739746094</v>
      </c>
      <c r="X227" s="1">
        <v>500.38043212890625</v>
      </c>
      <c r="Y227" s="1">
        <v>1.1924217455089092E-2</v>
      </c>
      <c r="Z227" s="1">
        <v>0.14963775873184204</v>
      </c>
      <c r="AA227" s="1">
        <v>101.08736419677734</v>
      </c>
      <c r="AB227" s="1">
        <v>-1.6627357006072998</v>
      </c>
      <c r="AC227" s="1">
        <v>1.2823318131268024E-2</v>
      </c>
      <c r="AD227" s="1">
        <v>1.2960785068571568E-2</v>
      </c>
      <c r="AE227" s="1">
        <v>6.4438688568770885E-3</v>
      </c>
      <c r="AF227" s="1">
        <v>2.431037463247776E-2</v>
      </c>
      <c r="AG227" s="1">
        <v>6.4488830976188183E-3</v>
      </c>
      <c r="AH227" s="1">
        <v>1</v>
      </c>
      <c r="AI227" s="1">
        <v>-0.21956524252891541</v>
      </c>
      <c r="AJ227" s="1">
        <v>2.737391471862793</v>
      </c>
      <c r="AK227" s="1">
        <v>1</v>
      </c>
      <c r="AL227" s="1">
        <v>0</v>
      </c>
      <c r="AM227" s="1">
        <v>0.15999999642372131</v>
      </c>
      <c r="AN227" s="1">
        <v>111115</v>
      </c>
      <c r="AO227">
        <f>X227*0.000001/(K227*0.0001)</f>
        <v>0.50955239071202763</v>
      </c>
      <c r="AP227">
        <f>(U227-T227)/(1000-U227)*AO227</f>
        <v>-2.5640131522334255E-5</v>
      </c>
      <c r="AQ227">
        <f>(P227+273.15)</f>
        <v>293.25603332519529</v>
      </c>
      <c r="AR227">
        <f>(O227+273.15)</f>
        <v>293.3913806915283</v>
      </c>
      <c r="AS227">
        <f>(Y227*AK227+Z227*AL227)*AM227</f>
        <v>1.90787475016993E-3</v>
      </c>
      <c r="AT227">
        <f>((AS227+0.00000010773*(AR227^4-AQ227^4))-AP227*44100)/(L227*0.92*2*29.3+0.00000043092*AQ227^3)</f>
        <v>6.1712904950172343E-2</v>
      </c>
      <c r="AU227">
        <f>0.61365*EXP(17.502*J227/(240.97+J227))</f>
        <v>2.3620657442521513</v>
      </c>
      <c r="AV227">
        <f>AU227*1000/AA227</f>
        <v>23.366577643216996</v>
      </c>
      <c r="AW227">
        <f>(AV227-U227)</f>
        <v>8.5035119236125034</v>
      </c>
      <c r="AX227">
        <f>IF(D227,P227,(O227+P227)/2)</f>
        <v>20.173707008361816</v>
      </c>
      <c r="AY227">
        <f>0.61365*EXP(17.502*AX227/(240.97+AX227))</f>
        <v>2.3719746393117838</v>
      </c>
      <c r="AZ227">
        <f>IF(AW227&lt;&gt;0,(1000-(AV227+U227)/2)/AW227*AP227,0)</f>
        <v>-2.9576044822799004E-3</v>
      </c>
      <c r="BA227">
        <f>U227*AA227/1000</f>
        <v>1.5024681374782958</v>
      </c>
      <c r="BB227">
        <f>(AY227-BA227)</f>
        <v>0.86950650183348799</v>
      </c>
      <c r="BC227">
        <f>1/(1.6/F227+1.37/N227)</f>
        <v>-1.8478270169847561E-3</v>
      </c>
      <c r="BD227">
        <f>G227*AA227*0.001</f>
        <v>4.8470778586754788</v>
      </c>
      <c r="BE227">
        <f>G227/S227</f>
        <v>0.11649994457617538</v>
      </c>
      <c r="BF227">
        <f>(1-AP227*AA227/AU227/F227)*100</f>
        <v>62.804659223347279</v>
      </c>
      <c r="BG227">
        <f>(S227-E227/(N227/1.35))</f>
        <v>412.35642949497287</v>
      </c>
      <c r="BH227">
        <f>E227*BF227/100/BG227</f>
        <v>-1.0144248451075945E-3</v>
      </c>
    </row>
    <row r="228" spans="1:60" x14ac:dyDescent="0.25">
      <c r="A228" s="1">
        <v>66</v>
      </c>
      <c r="B228" s="1" t="s">
        <v>290</v>
      </c>
      <c r="C228" s="1">
        <v>11200.999999754131</v>
      </c>
      <c r="D228" s="1">
        <v>0</v>
      </c>
      <c r="E228">
        <f>(R228-S228*(1000-T228)/(1000-U228))*AO228</f>
        <v>-0.72455248185876486</v>
      </c>
      <c r="F228">
        <f>IF(AZ228&lt;&gt;0,1/(1/AZ228-1/N228),0)</f>
        <v>-3.1189688297376355E-3</v>
      </c>
      <c r="G228">
        <f>((BC228-AP228/2)*S228-E228)/(BC228+AP228/2)</f>
        <v>37.701837214766108</v>
      </c>
      <c r="H228">
        <f>AP228*1000</f>
        <v>-2.707743457357031E-2</v>
      </c>
      <c r="I228">
        <f>(AU228-BA228)</f>
        <v>0.85849732069462448</v>
      </c>
      <c r="J228">
        <f>(P228+AT228*D228)</f>
        <v>20.109552383422852</v>
      </c>
      <c r="K228" s="1">
        <v>9.8199996948242187</v>
      </c>
      <c r="L228">
        <f>(K228*AI228+AJ228)</f>
        <v>0.58126085723483811</v>
      </c>
      <c r="M228" s="1">
        <v>1</v>
      </c>
      <c r="N228">
        <f>L228*(M228+1)*(M228+1)/(M228*M228+1)</f>
        <v>1.1625217144696762</v>
      </c>
      <c r="O228" s="1">
        <v>20.24644660949707</v>
      </c>
      <c r="P228" s="1">
        <v>20.109552383422852</v>
      </c>
      <c r="Q228" s="1">
        <v>20.07220458984375</v>
      </c>
      <c r="R228" s="1">
        <v>410.2060546875</v>
      </c>
      <c r="S228" s="1">
        <v>411.64987182617187</v>
      </c>
      <c r="T228" s="1">
        <v>14.931427001953125</v>
      </c>
      <c r="U228" s="1">
        <v>14.879077911376953</v>
      </c>
      <c r="V228" s="1">
        <v>63.337127685546875</v>
      </c>
      <c r="W228" s="1">
        <v>63.116680145263672</v>
      </c>
      <c r="X228" s="1">
        <v>500.37936401367188</v>
      </c>
      <c r="Y228" s="1">
        <v>-2.2541498765349388E-5</v>
      </c>
      <c r="Z228" s="1">
        <v>0.11028455942869186</v>
      </c>
      <c r="AA228" s="1">
        <v>101.08709716796875</v>
      </c>
      <c r="AB228" s="1">
        <v>-1.6627357006072998</v>
      </c>
      <c r="AC228" s="1">
        <v>1.2823318131268024E-2</v>
      </c>
      <c r="AD228" s="1">
        <v>1.2960785068571568E-2</v>
      </c>
      <c r="AE228" s="1">
        <v>6.4438688568770885E-3</v>
      </c>
      <c r="AF228" s="1">
        <v>2.431037463247776E-2</v>
      </c>
      <c r="AG228" s="1">
        <v>6.4488830976188183E-3</v>
      </c>
      <c r="AH228" s="1">
        <v>1</v>
      </c>
      <c r="AI228" s="1">
        <v>-0.21956524252891541</v>
      </c>
      <c r="AJ228" s="1">
        <v>2.737391471862793</v>
      </c>
      <c r="AK228" s="1">
        <v>1</v>
      </c>
      <c r="AL228" s="1">
        <v>0</v>
      </c>
      <c r="AM228" s="1">
        <v>0.15999999642372131</v>
      </c>
      <c r="AN228" s="1">
        <v>111115</v>
      </c>
      <c r="AO228">
        <f>X228*0.000001/(K228*0.0001)</f>
        <v>0.50955130301827245</v>
      </c>
      <c r="AP228">
        <f>(U228-T228)/(1000-U228)*AO228</f>
        <v>-2.7077434573570311E-5</v>
      </c>
      <c r="AQ228">
        <f>(P228+273.15)</f>
        <v>293.25955238342283</v>
      </c>
      <c r="AR228">
        <f>(O228+273.15)</f>
        <v>293.39644660949705</v>
      </c>
      <c r="AS228">
        <f>(Y228*AK228+Z228*AL228)*AM228</f>
        <v>-3.6066397218412205E-6</v>
      </c>
      <c r="AT228">
        <f>((AS228+0.00000010773*(AR228^4-AQ228^4))-AP228*44100)/(L228*0.92*2*29.3+0.00000043092*AQ228^3)</f>
        <v>6.3569016819977564E-2</v>
      </c>
      <c r="AU228">
        <f>0.61365*EXP(17.502*J228/(240.97+J228))</f>
        <v>2.362580115291764</v>
      </c>
      <c r="AV228">
        <f>AU228*1000/AA228</f>
        <v>23.371727762308218</v>
      </c>
      <c r="AW228">
        <f>(AV228-U228)</f>
        <v>8.4926498509312651</v>
      </c>
      <c r="AX228">
        <f>IF(D228,P228,(O228+P228)/2)</f>
        <v>20.177999496459961</v>
      </c>
      <c r="AY228">
        <f>0.61365*EXP(17.502*AX228/(240.97+AX228))</f>
        <v>2.3726043791591076</v>
      </c>
      <c r="AZ228">
        <f>IF(AW228&lt;&gt;0,(1000-(AV228+U228)/2)/AW228*AP228,0)</f>
        <v>-3.1273593278604473E-3</v>
      </c>
      <c r="BA228">
        <f>U228*AA228/1000</f>
        <v>1.5040827945971396</v>
      </c>
      <c r="BB228">
        <f>(AY228-BA228)</f>
        <v>0.86852158456196804</v>
      </c>
      <c r="BC228">
        <f>1/(1.6/F228+1.37/N228)</f>
        <v>-1.9538440103557607E-3</v>
      </c>
      <c r="BD228">
        <f>G228*AA228*0.001</f>
        <v>3.811169281940002</v>
      </c>
      <c r="BE228">
        <f>G228/S228</f>
        <v>9.1587146735919625E-2</v>
      </c>
      <c r="BF228">
        <f>(1-AP228*AA228/AU228/F228)*100</f>
        <v>62.854546778365531</v>
      </c>
      <c r="BG228">
        <f>(S228-E228/(N228/1.35))</f>
        <v>412.49127189494868</v>
      </c>
      <c r="BH228">
        <f>E228*BF228/100/BG228</f>
        <v>-1.1040577332741928E-3</v>
      </c>
    </row>
    <row r="229" spans="1:60" x14ac:dyDescent="0.25">
      <c r="A229" s="1">
        <v>67</v>
      </c>
      <c r="B229" s="1" t="s">
        <v>291</v>
      </c>
      <c r="C229" s="1">
        <v>11205.999999642372</v>
      </c>
      <c r="D229" s="1">
        <v>0</v>
      </c>
      <c r="E229">
        <f>(R229-S229*(1000-T229)/(1000-U229))*AO229</f>
        <v>-0.84931256307503589</v>
      </c>
      <c r="F229">
        <f>IF(AZ229&lt;&gt;0,1/(1/AZ229-1/N229),0)</f>
        <v>-3.2516939973522155E-3</v>
      </c>
      <c r="G229">
        <f>((BC229-AP229/2)*S229-E229)/(BC229+AP229/2)</f>
        <v>-8.0533458938867852</v>
      </c>
      <c r="H229">
        <f>AP229*1000</f>
        <v>-2.8210264021698361E-2</v>
      </c>
      <c r="I229">
        <f>(AU229-BA229)</f>
        <v>0.85780176645113038</v>
      </c>
      <c r="J229">
        <f>(P229+AT229*D229)</f>
        <v>20.110744476318359</v>
      </c>
      <c r="K229" s="1">
        <v>9.8199996948242187</v>
      </c>
      <c r="L229">
        <f>(K229*AI229+AJ229)</f>
        <v>0.58126085723483811</v>
      </c>
      <c r="M229" s="1">
        <v>1</v>
      </c>
      <c r="N229">
        <f>L229*(M229+1)*(M229+1)/(M229*M229+1)</f>
        <v>1.1625217144696762</v>
      </c>
      <c r="O229" s="1">
        <v>20.242362976074219</v>
      </c>
      <c r="P229" s="1">
        <v>20.110744476318359</v>
      </c>
      <c r="Q229" s="1">
        <v>20.055084228515625</v>
      </c>
      <c r="R229" s="1">
        <v>409.95587158203125</v>
      </c>
      <c r="S229" s="1">
        <v>411.64544677734375</v>
      </c>
      <c r="T229" s="1">
        <v>14.942255020141602</v>
      </c>
      <c r="U229" s="1">
        <v>14.887716293334961</v>
      </c>
      <c r="V229" s="1">
        <v>63.39691162109375</v>
      </c>
      <c r="W229" s="1">
        <v>63.1671142578125</v>
      </c>
      <c r="X229" s="1">
        <v>500.37933349609375</v>
      </c>
      <c r="Y229" s="1">
        <v>-2.9789859429001808E-2</v>
      </c>
      <c r="Z229" s="1">
        <v>5.2822068333625793E-2</v>
      </c>
      <c r="AA229" s="1">
        <v>101.08686828613281</v>
      </c>
      <c r="AB229" s="1">
        <v>-1.6627357006072998</v>
      </c>
      <c r="AC229" s="1">
        <v>1.2823318131268024E-2</v>
      </c>
      <c r="AD229" s="1">
        <v>1.2960785068571568E-2</v>
      </c>
      <c r="AE229" s="1">
        <v>6.4438688568770885E-3</v>
      </c>
      <c r="AF229" s="1">
        <v>2.431037463247776E-2</v>
      </c>
      <c r="AG229" s="1">
        <v>6.4488830976188183E-3</v>
      </c>
      <c r="AH229" s="1">
        <v>1</v>
      </c>
      <c r="AI229" s="1">
        <v>-0.21956524252891541</v>
      </c>
      <c r="AJ229" s="1">
        <v>2.737391471862793</v>
      </c>
      <c r="AK229" s="1">
        <v>1</v>
      </c>
      <c r="AL229" s="1">
        <v>0</v>
      </c>
      <c r="AM229" s="1">
        <v>0.15999999642372131</v>
      </c>
      <c r="AN229" s="1">
        <v>111115</v>
      </c>
      <c r="AO229">
        <f>X229*0.000001/(K229*0.0001)</f>
        <v>0.509551271941308</v>
      </c>
      <c r="AP229">
        <f>(U229-T229)/(1000-U229)*AO229</f>
        <v>-2.821026402169836E-5</v>
      </c>
      <c r="AQ229">
        <f>(P229+273.15)</f>
        <v>293.26074447631834</v>
      </c>
      <c r="AR229">
        <f>(O229+273.15)</f>
        <v>293.3923629760742</v>
      </c>
      <c r="AS229">
        <f>(Y229*AK229+Z229*AL229)*AM229</f>
        <v>-4.76637740210345E-3</v>
      </c>
      <c r="AT229">
        <f>((AS229+0.00000010773*(AR229^4-AQ229^4))-AP229*44100)/(L229*0.92*2*29.3+0.00000043092*AQ229^3)</f>
        <v>6.3279672833502262E-2</v>
      </c>
      <c r="AU229">
        <f>0.61365*EXP(17.502*J229/(240.97+J229))</f>
        <v>2.3627543824767949</v>
      </c>
      <c r="AV229">
        <f>AU229*1000/AA229</f>
        <v>23.373504615741663</v>
      </c>
      <c r="AW229">
        <f>(AV229-U229)</f>
        <v>8.4857883224067017</v>
      </c>
      <c r="AX229">
        <f>IF(D229,P229,(O229+P229)/2)</f>
        <v>20.176553726196289</v>
      </c>
      <c r="AY229">
        <f>0.61365*EXP(17.502*AX229/(240.97+AX229))</f>
        <v>2.372392257577852</v>
      </c>
      <c r="AZ229">
        <f>IF(AW229&lt;&gt;0,(1000-(AV229+U229)/2)/AW229*AP229,0)</f>
        <v>-3.2608148351774774E-3</v>
      </c>
      <c r="BA229">
        <f>U229*AA229/1000</f>
        <v>1.5049526160256645</v>
      </c>
      <c r="BB229">
        <f>(AY229-BA229)</f>
        <v>0.86743964155218745</v>
      </c>
      <c r="BC229">
        <f>1/(1.6/F229+1.37/N229)</f>
        <v>-2.0371878544008541E-3</v>
      </c>
      <c r="BD229">
        <f>G229*AA229*0.001</f>
        <v>-0.81408751563800197</v>
      </c>
      <c r="BE229">
        <f>G229/S229</f>
        <v>-1.9563791988795605E-2</v>
      </c>
      <c r="BF229">
        <f>(1-AP229*AA229/AU229/F229)*100</f>
        <v>62.882933395294806</v>
      </c>
      <c r="BG229">
        <f>(S229-E229/(N229/1.35))</f>
        <v>412.63172681485202</v>
      </c>
      <c r="BH229">
        <f>E229*BF229/100/BG229</f>
        <v>-1.2943082624278781E-3</v>
      </c>
    </row>
    <row r="230" spans="1:60" x14ac:dyDescent="0.25">
      <c r="A230" s="1">
        <v>68</v>
      </c>
      <c r="B230" s="1" t="s">
        <v>292</v>
      </c>
      <c r="C230" s="1">
        <v>11211.499999519438</v>
      </c>
      <c r="D230" s="1">
        <v>0</v>
      </c>
      <c r="E230">
        <f>(R230-S230*(1000-T230)/(1000-U230))*AO230</f>
        <v>-0.87692189692966438</v>
      </c>
      <c r="F230">
        <f>IF(AZ230&lt;&gt;0,1/(1/AZ230-1/N230),0)</f>
        <v>-3.397154100257082E-3</v>
      </c>
      <c r="G230">
        <f>((BC230-AP230/2)*S230-E230)/(BC230+AP230/2)</f>
        <v>-3.1907683935439013</v>
      </c>
      <c r="H230">
        <f>AP230*1000</f>
        <v>-2.9457805300444062E-2</v>
      </c>
      <c r="I230">
        <f>(AU230-BA230)</f>
        <v>0.8572705973864736</v>
      </c>
      <c r="J230">
        <f>(P230+AT230*D230)</f>
        <v>20.113828659057617</v>
      </c>
      <c r="K230" s="1">
        <v>9.8199996948242187</v>
      </c>
      <c r="L230">
        <f>(K230*AI230+AJ230)</f>
        <v>0.58126085723483811</v>
      </c>
      <c r="M230" s="1">
        <v>1</v>
      </c>
      <c r="N230">
        <f>L230*(M230+1)*(M230+1)/(M230*M230+1)</f>
        <v>1.1625217144696762</v>
      </c>
      <c r="O230" s="1">
        <v>20.23744010925293</v>
      </c>
      <c r="P230" s="1">
        <v>20.113828659057617</v>
      </c>
      <c r="Q230" s="1">
        <v>20.053667068481445</v>
      </c>
      <c r="R230" s="1">
        <v>409.87203979492187</v>
      </c>
      <c r="S230" s="1">
        <v>411.6168212890625</v>
      </c>
      <c r="T230" s="1">
        <v>14.954349517822266</v>
      </c>
      <c r="U230" s="1">
        <v>14.897398948669434</v>
      </c>
      <c r="V230" s="1">
        <v>63.467700958251953</v>
      </c>
      <c r="W230" s="1">
        <v>63.227916717529297</v>
      </c>
      <c r="X230" s="1">
        <v>500.37460327148437</v>
      </c>
      <c r="Y230" s="1">
        <v>-4.9314998090267181E-2</v>
      </c>
      <c r="Z230" s="1">
        <v>4.316343367099762E-2</v>
      </c>
      <c r="AA230" s="1">
        <v>101.08708953857422</v>
      </c>
      <c r="AB230" s="1">
        <v>-1.6627357006072998</v>
      </c>
      <c r="AC230" s="1">
        <v>1.2823318131268024E-2</v>
      </c>
      <c r="AD230" s="1">
        <v>1.2960785068571568E-2</v>
      </c>
      <c r="AE230" s="1">
        <v>6.4438688568770885E-3</v>
      </c>
      <c r="AF230" s="1">
        <v>2.431037463247776E-2</v>
      </c>
      <c r="AG230" s="1">
        <v>6.4488830976188183E-3</v>
      </c>
      <c r="AH230" s="1">
        <v>1</v>
      </c>
      <c r="AI230" s="1">
        <v>-0.21956524252891541</v>
      </c>
      <c r="AJ230" s="1">
        <v>2.737391471862793</v>
      </c>
      <c r="AK230" s="1">
        <v>1</v>
      </c>
      <c r="AL230" s="1">
        <v>0</v>
      </c>
      <c r="AM230" s="1">
        <v>0.15999999642372131</v>
      </c>
      <c r="AN230" s="1">
        <v>111115</v>
      </c>
      <c r="AO230">
        <f>X230*0.000001/(K230*0.0001)</f>
        <v>0.50954645501182083</v>
      </c>
      <c r="AP230">
        <f>(U230-T230)/(1000-U230)*AO230</f>
        <v>-2.9457805300444062E-5</v>
      </c>
      <c r="AQ230">
        <f>(P230+273.15)</f>
        <v>293.26382865905759</v>
      </c>
      <c r="AR230">
        <f>(O230+273.15)</f>
        <v>293.38744010925291</v>
      </c>
      <c r="AS230">
        <f>(Y230*AK230+Z230*AL230)*AM230</f>
        <v>-7.8903995180785724E-3</v>
      </c>
      <c r="AT230">
        <f>((AS230+0.00000010773*(AR230^4-AQ230^4))-AP230*44100)/(L230*0.92*2*29.3+0.00000043092*AQ230^3)</f>
        <v>6.2445118479365999E-2</v>
      </c>
      <c r="AU230">
        <f>0.61365*EXP(17.502*J230/(240.97+J230))</f>
        <v>2.3632052988024821</v>
      </c>
      <c r="AV230">
        <f>AU230*1000/AA230</f>
        <v>23.377914129189538</v>
      </c>
      <c r="AW230">
        <f>(AV230-U230)</f>
        <v>8.4805151805201042</v>
      </c>
      <c r="AX230">
        <f>IF(D230,P230,(O230+P230)/2)</f>
        <v>20.175634384155273</v>
      </c>
      <c r="AY230">
        <f>0.61365*EXP(17.502*AX230/(240.97+AX230))</f>
        <v>2.3722573815208596</v>
      </c>
      <c r="AZ230">
        <f>IF(AW230&lt;&gt;0,(1000-(AV230+U230)/2)/AW230*AP230,0)</f>
        <v>-3.407110455575112E-3</v>
      </c>
      <c r="BA230">
        <f>U230*AA230/1000</f>
        <v>1.5059347014160085</v>
      </c>
      <c r="BB230">
        <f>(AY230-BA230)</f>
        <v>0.86632268010485114</v>
      </c>
      <c r="BC230">
        <f>1/(1.6/F230+1.37/N230)</f>
        <v>-2.128547274600651E-3</v>
      </c>
      <c r="BD230">
        <f>G230*AA230*0.001</f>
        <v>-0.32254549029502499</v>
      </c>
      <c r="BE230">
        <f>G230/S230</f>
        <v>-7.7517929990114486E-3</v>
      </c>
      <c r="BF230">
        <f>(1-AP230*AA230/AU230/F230)*100</f>
        <v>62.908074336496448</v>
      </c>
      <c r="BG230">
        <f>(S230-E230/(N230/1.35))</f>
        <v>412.63516317990201</v>
      </c>
      <c r="BH230">
        <f>E230*BF230/100/BG230</f>
        <v>-1.3369066139257159E-3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 t="s">
        <v>9</v>
      </c>
      <c r="B236" s="1" t="s">
        <v>298</v>
      </c>
    </row>
    <row r="237" spans="1:60" x14ac:dyDescent="0.25">
      <c r="A237" s="1" t="s">
        <v>9</v>
      </c>
      <c r="B237" s="1" t="s">
        <v>299</v>
      </c>
    </row>
    <row r="238" spans="1:60" x14ac:dyDescent="0.25">
      <c r="A238" s="1" t="s">
        <v>9</v>
      </c>
      <c r="B238" s="1" t="s">
        <v>300</v>
      </c>
    </row>
    <row r="239" spans="1:60" x14ac:dyDescent="0.25">
      <c r="A239" s="1" t="s">
        <v>9</v>
      </c>
      <c r="B239" s="1" t="s">
        <v>301</v>
      </c>
    </row>
    <row r="240" spans="1:60" x14ac:dyDescent="0.25">
      <c r="A240" s="1" t="s">
        <v>9</v>
      </c>
      <c r="B240" s="1" t="s">
        <v>302</v>
      </c>
    </row>
    <row r="241" spans="1:60" x14ac:dyDescent="0.25">
      <c r="A241" s="1" t="s">
        <v>9</v>
      </c>
      <c r="B241" s="1" t="s">
        <v>303</v>
      </c>
    </row>
    <row r="242" spans="1:60" x14ac:dyDescent="0.25">
      <c r="A242" s="1">
        <v>69</v>
      </c>
      <c r="B242" s="1" t="s">
        <v>304</v>
      </c>
      <c r="C242" s="1">
        <v>11618.499999988824</v>
      </c>
      <c r="D242" s="1">
        <v>0</v>
      </c>
      <c r="E242">
        <f>(R242-S242*(1000-T242)/(1000-U242))*AO242</f>
        <v>-0.93179766925061602</v>
      </c>
      <c r="F242">
        <f>IF(AZ242&lt;&gt;0,1/(1/AZ242-1/N242),0)</f>
        <v>2.1485360022837924E-2</v>
      </c>
      <c r="G242">
        <f>((BC242-AP242/2)*S242-E242)/(BC242+AP242/2)</f>
        <v>477.90939397463109</v>
      </c>
      <c r="H242">
        <f>AP242*1000</f>
        <v>0.15961767255161546</v>
      </c>
      <c r="I242">
        <f>(AU242-BA242)</f>
        <v>0.76205801928137196</v>
      </c>
      <c r="J242">
        <f>(P242+AT242*D242)</f>
        <v>20.243434906005859</v>
      </c>
      <c r="K242" s="1">
        <v>11.079999923706055</v>
      </c>
      <c r="L242">
        <f>(K242*AI242+AJ242)</f>
        <v>0.30460860139390888</v>
      </c>
      <c r="M242" s="1">
        <v>1</v>
      </c>
      <c r="N242">
        <f>L242*(M242+1)*(M242+1)/(M242*M242+1)</f>
        <v>0.60921720278781777</v>
      </c>
      <c r="O242" s="1">
        <v>20.280414581298828</v>
      </c>
      <c r="P242" s="1">
        <v>20.243434906005859</v>
      </c>
      <c r="Q242" s="1">
        <v>20.071794509887695</v>
      </c>
      <c r="R242" s="1">
        <v>409.95379638671875</v>
      </c>
      <c r="S242" s="1">
        <v>411.87158203125</v>
      </c>
      <c r="T242" s="1">
        <v>15.680148124694824</v>
      </c>
      <c r="U242" s="1">
        <v>16.027938842773438</v>
      </c>
      <c r="V242" s="1">
        <v>66.432243347167969</v>
      </c>
      <c r="W242" s="1">
        <v>67.860115051269531</v>
      </c>
      <c r="X242" s="1">
        <v>500.36337280273437</v>
      </c>
      <c r="Y242" s="1">
        <v>-1.2760994024574757E-2</v>
      </c>
      <c r="Z242" s="1">
        <v>8.3485953509807587E-2</v>
      </c>
      <c r="AA242" s="1">
        <v>101.08376312255859</v>
      </c>
      <c r="AB242" s="1">
        <v>-1.4715110063552856</v>
      </c>
      <c r="AC242" s="1">
        <v>3.7853360176086426E-2</v>
      </c>
      <c r="AD242" s="1">
        <v>3.8486570119857788E-2</v>
      </c>
      <c r="AE242" s="1">
        <v>1.0807081125676632E-3</v>
      </c>
      <c r="AF242" s="1">
        <v>1.1683555319905281E-2</v>
      </c>
      <c r="AG242" s="1">
        <v>7.7650474850088358E-4</v>
      </c>
      <c r="AH242" s="1">
        <v>0.66666668653488159</v>
      </c>
      <c r="AI242" s="1">
        <v>-0.21956524252891541</v>
      </c>
      <c r="AJ242" s="1">
        <v>2.737391471862793</v>
      </c>
      <c r="AK242" s="1">
        <v>1</v>
      </c>
      <c r="AL242" s="1">
        <v>0</v>
      </c>
      <c r="AM242" s="1">
        <v>0.15999999642372131</v>
      </c>
      <c r="AN242" s="1">
        <v>111115</v>
      </c>
      <c r="AO242">
        <f>X242*0.000001/(K242*0.0001)</f>
        <v>0.4515914948087581</v>
      </c>
      <c r="AP242">
        <f>(U242-T242)/(1000-U242)*AO242</f>
        <v>1.5961767255161547E-4</v>
      </c>
      <c r="AQ242">
        <f>(P242+273.15)</f>
        <v>293.39343490600584</v>
      </c>
      <c r="AR242">
        <f>(O242+273.15)</f>
        <v>293.43041458129881</v>
      </c>
      <c r="AS242">
        <f>(Y242*AK242+Z242*AL242)*AM242</f>
        <v>-2.0417589982950901E-3</v>
      </c>
      <c r="AT242">
        <f>((AS242+0.00000010773*(AR242^4-AQ242^4))-AP242*44100)/(L242*0.92*2*29.3+0.00000043092*AQ242^3)</f>
        <v>-0.24312933638261663</v>
      </c>
      <c r="AU242">
        <f>0.61365*EXP(17.502*J242/(240.97+J242))</f>
        <v>2.382222392607138</v>
      </c>
      <c r="AV242">
        <f>AU242*1000/AA242</f>
        <v>23.566815470837014</v>
      </c>
      <c r="AW242">
        <f>(AV242-U242)</f>
        <v>7.5388766280635764</v>
      </c>
      <c r="AX242">
        <f>IF(D242,P242,(O242+P242)/2)</f>
        <v>20.261924743652344</v>
      </c>
      <c r="AY242">
        <f>0.61365*EXP(17.502*AX242/(240.97+AX242))</f>
        <v>2.3849463008378136</v>
      </c>
      <c r="AZ242">
        <f>IF(AW242&lt;&gt;0,(1000-(AV242+U242)/2)/AW242*AP242,0)</f>
        <v>2.0753444976775958E-2</v>
      </c>
      <c r="BA242">
        <f>U242*AA242/1000</f>
        <v>1.620164373325766</v>
      </c>
      <c r="BB242">
        <f>(AY242-BA242)</f>
        <v>0.76478192751204754</v>
      </c>
      <c r="BC242">
        <f>1/(1.6/F242+1.37/N242)</f>
        <v>1.3034733581924949E-2</v>
      </c>
      <c r="BD242">
        <f>G242*AA242*0.001</f>
        <v>48.308879974577138</v>
      </c>
      <c r="BE242">
        <f>G242/S242</f>
        <v>1.1603359270812001</v>
      </c>
      <c r="BF242">
        <f>(1-AP242*AA242/AU242/F242)*100</f>
        <v>68.476281752827873</v>
      </c>
      <c r="BG242">
        <f>(S242-E242/(N242/1.35))</f>
        <v>413.93640693726377</v>
      </c>
      <c r="BH242">
        <f>E242*BF242/100/BG242</f>
        <v>-1.541445465218621E-3</v>
      </c>
    </row>
    <row r="243" spans="1:60" x14ac:dyDescent="0.25">
      <c r="A243" s="1">
        <v>70</v>
      </c>
      <c r="B243" s="1" t="s">
        <v>305</v>
      </c>
      <c r="C243" s="1">
        <v>11623.499999877065</v>
      </c>
      <c r="D243" s="1">
        <v>0</v>
      </c>
      <c r="E243">
        <f>(R243-S243*(1000-T243)/(1000-U243))*AO243</f>
        <v>-0.94711413061938698</v>
      </c>
      <c r="F243">
        <f>IF(AZ243&lt;&gt;0,1/(1/AZ243-1/N243),0)</f>
        <v>1.9952087078992427E-2</v>
      </c>
      <c r="G243">
        <f>((BC243-AP243/2)*S243-E243)/(BC243+AP243/2)</f>
        <v>484.48983024826475</v>
      </c>
      <c r="H243">
        <f>AP243*1000</f>
        <v>0.14871658303204377</v>
      </c>
      <c r="I243">
        <f>(AU243-BA243)</f>
        <v>0.76271787541696057</v>
      </c>
      <c r="J243">
        <f>(P243+AT243*D243)</f>
        <v>20.247533798217773</v>
      </c>
      <c r="K243" s="1">
        <v>11.079999923706055</v>
      </c>
      <c r="L243">
        <f>(K243*AI243+AJ243)</f>
        <v>0.30460860139390888</v>
      </c>
      <c r="M243" s="1">
        <v>1</v>
      </c>
      <c r="N243">
        <f>L243*(M243+1)*(M243+1)/(M243*M243+1)</f>
        <v>0.60921720278781777</v>
      </c>
      <c r="O243" s="1">
        <v>20.28663444519043</v>
      </c>
      <c r="P243" s="1">
        <v>20.247533798217773</v>
      </c>
      <c r="Q243" s="1">
        <v>20.074146270751953</v>
      </c>
      <c r="R243" s="1">
        <v>409.94229125976562</v>
      </c>
      <c r="S243" s="1">
        <v>411.9039306640625</v>
      </c>
      <c r="T243" s="1">
        <v>15.703290939331055</v>
      </c>
      <c r="U243" s="1">
        <v>16.02733039855957</v>
      </c>
      <c r="V243" s="1">
        <v>66.504974365234375</v>
      </c>
      <c r="W243" s="1">
        <v>67.833480834960938</v>
      </c>
      <c r="X243" s="1">
        <v>500.36196899414063</v>
      </c>
      <c r="Y243" s="1">
        <v>-1.6342844814062119E-2</v>
      </c>
      <c r="Z243" s="1">
        <v>0.11336821317672729</v>
      </c>
      <c r="AA243" s="1">
        <v>101.08409118652344</v>
      </c>
      <c r="AB243" s="1">
        <v>-1.4715110063552856</v>
      </c>
      <c r="AC243" s="1">
        <v>3.7853360176086426E-2</v>
      </c>
      <c r="AD243" s="1">
        <v>3.8486570119857788E-2</v>
      </c>
      <c r="AE243" s="1">
        <v>1.0807081125676632E-3</v>
      </c>
      <c r="AF243" s="1">
        <v>1.1683555319905281E-2</v>
      </c>
      <c r="AG243" s="1">
        <v>7.7650474850088358E-4</v>
      </c>
      <c r="AH243" s="1">
        <v>1</v>
      </c>
      <c r="AI243" s="1">
        <v>-0.21956524252891541</v>
      </c>
      <c r="AJ243" s="1">
        <v>2.737391471862793</v>
      </c>
      <c r="AK243" s="1">
        <v>1</v>
      </c>
      <c r="AL243" s="1">
        <v>0</v>
      </c>
      <c r="AM243" s="1">
        <v>0.15999999642372131</v>
      </c>
      <c r="AN243" s="1">
        <v>111115</v>
      </c>
      <c r="AO243">
        <f>X243*0.000001/(K243*0.0001)</f>
        <v>0.45159022783348429</v>
      </c>
      <c r="AP243">
        <f>(U243-T243)/(1000-U243)*AO243</f>
        <v>1.4871658303204378E-4</v>
      </c>
      <c r="AQ243">
        <f>(P243+273.15)</f>
        <v>293.39753379821775</v>
      </c>
      <c r="AR243">
        <f>(O243+273.15)</f>
        <v>293.43663444519041</v>
      </c>
      <c r="AS243">
        <f>(Y243*AK243+Z243*AL243)*AM243</f>
        <v>-2.6148551118033714E-3</v>
      </c>
      <c r="AT243">
        <f>((AS243+0.00000010773*(AR243^4-AQ243^4))-AP243*44100)/(L243*0.92*2*29.3+0.00000043092*AQ243^3)</f>
        <v>-0.22469403017969236</v>
      </c>
      <c r="AU243">
        <f>0.61365*EXP(17.502*J243/(240.97+J243))</f>
        <v>2.3828260029014952</v>
      </c>
      <c r="AV243">
        <f>AU243*1000/AA243</f>
        <v>23.572710353646372</v>
      </c>
      <c r="AW243">
        <f>(AV243-U243)</f>
        <v>7.5453799550868013</v>
      </c>
      <c r="AX243">
        <f>IF(D243,P243,(O243+P243)/2)</f>
        <v>20.267084121704102</v>
      </c>
      <c r="AY243">
        <f>0.61365*EXP(17.502*AX243/(240.97+AX243))</f>
        <v>2.3857068631047667</v>
      </c>
      <c r="AZ243">
        <f>IF(AW243&lt;&gt;0,(1000-(AV243+U243)/2)/AW243*AP243,0)</f>
        <v>1.931937059835815E-2</v>
      </c>
      <c r="BA243">
        <f>U243*AA243/1000</f>
        <v>1.6201081274845346</v>
      </c>
      <c r="BB243">
        <f>(AY243-BA243)</f>
        <v>0.76559873562023206</v>
      </c>
      <c r="BC243">
        <f>1/(1.6/F243+1.37/N243)</f>
        <v>1.2129901634834196E-2</v>
      </c>
      <c r="BD243">
        <f>G243*AA243*0.001</f>
        <v>48.97421417975886</v>
      </c>
      <c r="BE243">
        <f>G243/S243</f>
        <v>1.1762204586569029</v>
      </c>
      <c r="BF243">
        <f>(1-AP243*AA243/AU243/F243)*100</f>
        <v>68.380023204318121</v>
      </c>
      <c r="BG243">
        <f>(S243-E243/(N243/1.35))</f>
        <v>414.00269621185925</v>
      </c>
      <c r="BH243">
        <f>E243*BF243/100/BG243</f>
        <v>-1.5643300592358819E-3</v>
      </c>
    </row>
    <row r="244" spans="1:60" x14ac:dyDescent="0.25">
      <c r="A244" s="1">
        <v>71</v>
      </c>
      <c r="B244" s="1" t="s">
        <v>306</v>
      </c>
      <c r="C244" s="1">
        <v>11628.999999754131</v>
      </c>
      <c r="D244" s="1">
        <v>0</v>
      </c>
      <c r="E244">
        <f>(R244-S244*(1000-T244)/(1000-U244))*AO244</f>
        <v>-0.94350526734761075</v>
      </c>
      <c r="F244">
        <f>IF(AZ244&lt;&gt;0,1/(1/AZ244-1/N244),0)</f>
        <v>1.9601197881726855E-2</v>
      </c>
      <c r="G244">
        <f>((BC244-AP244/2)*S244-E244)/(BC244+AP244/2)</f>
        <v>485.51472905990585</v>
      </c>
      <c r="H244">
        <f>AP244*1000</f>
        <v>0.14627608287387267</v>
      </c>
      <c r="I244">
        <f>(AU244-BA244)</f>
        <v>0.76320647937123076</v>
      </c>
      <c r="J244">
        <f>(P244+AT244*D244)</f>
        <v>20.248590469360352</v>
      </c>
      <c r="K244" s="1">
        <v>11.079999923706055</v>
      </c>
      <c r="L244">
        <f>(K244*AI244+AJ244)</f>
        <v>0.30460860139390888</v>
      </c>
      <c r="M244" s="1">
        <v>1</v>
      </c>
      <c r="N244">
        <f>L244*(M244+1)*(M244+1)/(M244*M244+1)</f>
        <v>0.60921720278781777</v>
      </c>
      <c r="O244" s="1">
        <v>20.290090560913086</v>
      </c>
      <c r="P244" s="1">
        <v>20.248590469360352</v>
      </c>
      <c r="Q244" s="1">
        <v>20.067350387573242</v>
      </c>
      <c r="R244" s="1">
        <v>409.92605590820312</v>
      </c>
      <c r="S244" s="1">
        <v>411.88198852539062</v>
      </c>
      <c r="T244" s="1">
        <v>15.705291748046875</v>
      </c>
      <c r="U244" s="1">
        <v>16.024023056030273</v>
      </c>
      <c r="V244" s="1">
        <v>66.44793701171875</v>
      </c>
      <c r="W244" s="1">
        <v>67.800941467285156</v>
      </c>
      <c r="X244" s="1">
        <v>500.34878540039062</v>
      </c>
      <c r="Y244" s="1">
        <v>4.1497559286653996E-3</v>
      </c>
      <c r="Z244" s="1">
        <v>0.1226981058716774</v>
      </c>
      <c r="AA244" s="1">
        <v>101.08417510986328</v>
      </c>
      <c r="AB244" s="1">
        <v>-1.4715110063552856</v>
      </c>
      <c r="AC244" s="1">
        <v>3.7853360176086426E-2</v>
      </c>
      <c r="AD244" s="1">
        <v>3.8486570119857788E-2</v>
      </c>
      <c r="AE244" s="1">
        <v>1.0807081125676632E-3</v>
      </c>
      <c r="AF244" s="1">
        <v>1.1683555319905281E-2</v>
      </c>
      <c r="AG244" s="1">
        <v>7.7650474850088358E-4</v>
      </c>
      <c r="AH244" s="1">
        <v>1</v>
      </c>
      <c r="AI244" s="1">
        <v>-0.21956524252891541</v>
      </c>
      <c r="AJ244" s="1">
        <v>2.737391471862793</v>
      </c>
      <c r="AK244" s="1">
        <v>1</v>
      </c>
      <c r="AL244" s="1">
        <v>0</v>
      </c>
      <c r="AM244" s="1">
        <v>0.15999999642372131</v>
      </c>
      <c r="AN244" s="1">
        <v>111115</v>
      </c>
      <c r="AO244">
        <f>X244*0.000001/(K244*0.0001)</f>
        <v>0.4515783292830865</v>
      </c>
      <c r="AP244">
        <f>(U244-T244)/(1000-U244)*AO244</f>
        <v>1.4627608287387267E-4</v>
      </c>
      <c r="AQ244">
        <f>(P244+273.15)</f>
        <v>293.39859046936033</v>
      </c>
      <c r="AR244">
        <f>(O244+273.15)</f>
        <v>293.44009056091306</v>
      </c>
      <c r="AS244">
        <f>(Y244*AK244+Z244*AL244)*AM244</f>
        <v>6.6396093374578025E-4</v>
      </c>
      <c r="AT244">
        <f>((AS244+0.00000010773*(AR244^4-AQ244^4))-AP244*44100)/(L244*0.92*2*29.3+0.00000043092*AQ244^3)</f>
        <v>-0.21967450756357318</v>
      </c>
      <c r="AU244">
        <f>0.61365*EXP(17.502*J244/(240.97+J244))</f>
        <v>2.3829816319314814</v>
      </c>
      <c r="AV244">
        <f>AU244*1000/AA244</f>
        <v>23.574230381180229</v>
      </c>
      <c r="AW244">
        <f>(AV244-U244)</f>
        <v>7.5502073251499553</v>
      </c>
      <c r="AX244">
        <f>IF(D244,P244,(O244+P244)/2)</f>
        <v>20.269340515136719</v>
      </c>
      <c r="AY244">
        <f>0.61365*EXP(17.502*AX244/(240.97+AX244))</f>
        <v>2.3860395528676062</v>
      </c>
      <c r="AZ244">
        <f>IF(AW244&lt;&gt;0,(1000-(AV244+U244)/2)/AW244*AP244,0)</f>
        <v>1.8990199606247763E-2</v>
      </c>
      <c r="BA244">
        <f>U244*AA244/1000</f>
        <v>1.6197751525602506</v>
      </c>
      <c r="BB244">
        <f>(AY244-BA244)</f>
        <v>0.76626440030735554</v>
      </c>
      <c r="BC244">
        <f>1/(1.6/F244+1.37/N244)</f>
        <v>1.1922297372864814E-2</v>
      </c>
      <c r="BD244">
        <f>G244*AA244*0.001</f>
        <v>49.077855890709344</v>
      </c>
      <c r="BE244">
        <f>G244/S244</f>
        <v>1.1787714505267231</v>
      </c>
      <c r="BF244">
        <f>(1-AP244*AA244/AU244/F244)*100</f>
        <v>68.344207873789387</v>
      </c>
      <c r="BG244">
        <f>(S244-E244/(N244/1.35))</f>
        <v>413.97275698217516</v>
      </c>
      <c r="BH244">
        <f>E244*BF244/100/BG244</f>
        <v>-1.5576657892102995E-3</v>
      </c>
    </row>
    <row r="245" spans="1:60" x14ac:dyDescent="0.25">
      <c r="A245" s="1">
        <v>72</v>
      </c>
      <c r="B245" s="1" t="s">
        <v>307</v>
      </c>
      <c r="C245" s="1">
        <v>11633.999999642372</v>
      </c>
      <c r="D245" s="1">
        <v>0</v>
      </c>
      <c r="E245">
        <f>(R245-S245*(1000-T245)/(1000-U245))*AO245</f>
        <v>-0.9613622919382846</v>
      </c>
      <c r="F245">
        <f>IF(AZ245&lt;&gt;0,1/(1/AZ245-1/N245),0)</f>
        <v>1.9107631065012901E-2</v>
      </c>
      <c r="G245">
        <f>((BC245-AP245/2)*S245-E245)/(BC245+AP245/2)</f>
        <v>489.02033996972028</v>
      </c>
      <c r="H245">
        <f>AP245*1000</f>
        <v>0.14273422915152137</v>
      </c>
      <c r="I245">
        <f>(AU245-BA245)</f>
        <v>0.76336650983797716</v>
      </c>
      <c r="J245">
        <f>(P245+AT245*D245)</f>
        <v>20.248945236206055</v>
      </c>
      <c r="K245" s="1">
        <v>11.079999923706055</v>
      </c>
      <c r="L245">
        <f>(K245*AI245+AJ245)</f>
        <v>0.30460860139390888</v>
      </c>
      <c r="M245" s="1">
        <v>1</v>
      </c>
      <c r="N245">
        <f>L245*(M245+1)*(M245+1)/(M245*M245+1)</f>
        <v>0.60921720278781777</v>
      </c>
      <c r="O245" s="1">
        <v>20.285049438476563</v>
      </c>
      <c r="P245" s="1">
        <v>20.248945236206055</v>
      </c>
      <c r="Q245" s="1">
        <v>20.053115844726563</v>
      </c>
      <c r="R245" s="1">
        <v>409.88735961914062</v>
      </c>
      <c r="S245" s="1">
        <v>411.88604736328125</v>
      </c>
      <c r="T245" s="1">
        <v>15.711895942687988</v>
      </c>
      <c r="U245" s="1">
        <v>16.022907257080078</v>
      </c>
      <c r="V245" s="1">
        <v>66.492935180664063</v>
      </c>
      <c r="W245" s="1">
        <v>67.813568115234375</v>
      </c>
      <c r="X245" s="1">
        <v>500.35321044921875</v>
      </c>
      <c r="Y245" s="1">
        <v>-2.8458317741751671E-2</v>
      </c>
      <c r="Z245" s="1">
        <v>0.12236112356185913</v>
      </c>
      <c r="AA245" s="1">
        <v>101.08448791503906</v>
      </c>
      <c r="AB245" s="1">
        <v>-1.4715110063552856</v>
      </c>
      <c r="AC245" s="1">
        <v>3.7853360176086426E-2</v>
      </c>
      <c r="AD245" s="1">
        <v>3.8486570119857788E-2</v>
      </c>
      <c r="AE245" s="1">
        <v>1.0807081125676632E-3</v>
      </c>
      <c r="AF245" s="1">
        <v>1.1683555319905281E-2</v>
      </c>
      <c r="AG245" s="1">
        <v>7.7650474850088358E-4</v>
      </c>
      <c r="AH245" s="1">
        <v>1</v>
      </c>
      <c r="AI245" s="1">
        <v>-0.21956524252891541</v>
      </c>
      <c r="AJ245" s="1">
        <v>2.737391471862793</v>
      </c>
      <c r="AK245" s="1">
        <v>1</v>
      </c>
      <c r="AL245" s="1">
        <v>0</v>
      </c>
      <c r="AM245" s="1">
        <v>0.15999999642372131</v>
      </c>
      <c r="AN245" s="1">
        <v>111115</v>
      </c>
      <c r="AO245">
        <f>X245*0.000001/(K245*0.0001)</f>
        <v>0.45158232300949314</v>
      </c>
      <c r="AP245">
        <f>(U245-T245)/(1000-U245)*AO245</f>
        <v>1.4273422915152137E-4</v>
      </c>
      <c r="AQ245">
        <f>(P245+273.15)</f>
        <v>293.39894523620603</v>
      </c>
      <c r="AR245">
        <f>(O245+273.15)</f>
        <v>293.43504943847654</v>
      </c>
      <c r="AS245">
        <f>(Y245*AK245+Z245*AL245)*AM245</f>
        <v>-4.5533307369053921E-3</v>
      </c>
      <c r="AT245">
        <f>((AS245+0.00000010773*(AR245^4-AQ245^4))-AP245*44100)/(L245*0.92*2*29.3+0.00000043092*AQ245^3)</f>
        <v>-0.21629649620260155</v>
      </c>
      <c r="AU245">
        <f>0.61365*EXP(17.502*J245/(240.97+J245))</f>
        <v>2.3830338848300801</v>
      </c>
      <c r="AV245">
        <f>AU245*1000/AA245</f>
        <v>23.574674353922692</v>
      </c>
      <c r="AW245">
        <f>(AV245-U245)</f>
        <v>7.5517670968426138</v>
      </c>
      <c r="AX245">
        <f>IF(D245,P245,(O245+P245)/2)</f>
        <v>20.266997337341309</v>
      </c>
      <c r="AY245">
        <f>0.61365*EXP(17.502*AX245/(240.97+AX245))</f>
        <v>2.3856940681563135</v>
      </c>
      <c r="AZ245">
        <f>IF(AW245&lt;&gt;0,(1000-(AV245+U245)/2)/AW245*AP245,0)</f>
        <v>1.8526559706305217E-2</v>
      </c>
      <c r="BA245">
        <f>U245*AA245/1000</f>
        <v>1.6196673749921029</v>
      </c>
      <c r="BB245">
        <f>(AY245-BA245)</f>
        <v>0.76602669316421057</v>
      </c>
      <c r="BC245">
        <f>1/(1.6/F245+1.37/N245)</f>
        <v>1.162994009873851E-2</v>
      </c>
      <c r="BD245">
        <f>G245*AA245*0.001</f>
        <v>49.432370645877484</v>
      </c>
      <c r="BE245">
        <f>G245/S245</f>
        <v>1.1872709529740564</v>
      </c>
      <c r="BF245">
        <f>(1-AP245*AA245/AU245/F245)*100</f>
        <v>68.313404171478112</v>
      </c>
      <c r="BG245">
        <f>(S245-E245/(N245/1.35))</f>
        <v>414.01638624435304</v>
      </c>
      <c r="BH245">
        <f>E245*BF245/100/BG245</f>
        <v>-1.5862640462167049E-3</v>
      </c>
    </row>
    <row r="246" spans="1:60" x14ac:dyDescent="0.25">
      <c r="A246" s="1">
        <v>73</v>
      </c>
      <c r="B246" s="1" t="s">
        <v>308</v>
      </c>
      <c r="C246" s="1">
        <v>11638.999999530613</v>
      </c>
      <c r="D246" s="1">
        <v>0</v>
      </c>
      <c r="E246">
        <f>(R246-S246*(1000-T246)/(1000-U246))*AO246</f>
        <v>-0.98405905772100255</v>
      </c>
      <c r="F246">
        <f>IF(AZ246&lt;&gt;0,1/(1/AZ246-1/N246),0)</f>
        <v>1.8688637807000669E-2</v>
      </c>
      <c r="G246">
        <f>((BC246-AP246/2)*S246-E246)/(BC246+AP246/2)</f>
        <v>492.79556487596955</v>
      </c>
      <c r="H246">
        <f>AP246*1000</f>
        <v>0.13963164735029968</v>
      </c>
      <c r="I246">
        <f>(AU246-BA246)</f>
        <v>0.76300911308059316</v>
      </c>
      <c r="J246">
        <f>(P246+AT246*D246)</f>
        <v>20.246397018432617</v>
      </c>
      <c r="K246" s="1">
        <v>11.079999923706055</v>
      </c>
      <c r="L246">
        <f>(K246*AI246+AJ246)</f>
        <v>0.30460860139390888</v>
      </c>
      <c r="M246" s="1">
        <v>1</v>
      </c>
      <c r="N246">
        <f>L246*(M246+1)*(M246+1)/(M246*M246+1)</f>
        <v>0.60921720278781777</v>
      </c>
      <c r="O246" s="1">
        <v>20.27995491027832</v>
      </c>
      <c r="P246" s="1">
        <v>20.246397018432617</v>
      </c>
      <c r="Q246" s="1">
        <v>20.052011489868164</v>
      </c>
      <c r="R246" s="1">
        <v>409.83157348632812</v>
      </c>
      <c r="S246" s="1">
        <v>411.88333129882812</v>
      </c>
      <c r="T246" s="1">
        <v>15.718462944030762</v>
      </c>
      <c r="U246" s="1">
        <v>16.022710800170898</v>
      </c>
      <c r="V246" s="1">
        <v>66.538337707519531</v>
      </c>
      <c r="W246" s="1">
        <v>67.832260131835938</v>
      </c>
      <c r="X246" s="1">
        <v>500.35836791992187</v>
      </c>
      <c r="Y246" s="1">
        <v>-5.064830556511879E-2</v>
      </c>
      <c r="Z246" s="1">
        <v>0.12205955386161804</v>
      </c>
      <c r="AA246" s="1">
        <v>101.08460998535156</v>
      </c>
      <c r="AB246" s="1">
        <v>-1.4715110063552856</v>
      </c>
      <c r="AC246" s="1">
        <v>3.7853360176086426E-2</v>
      </c>
      <c r="AD246" s="1">
        <v>3.8486570119857788E-2</v>
      </c>
      <c r="AE246" s="1">
        <v>1.0807081125676632E-3</v>
      </c>
      <c r="AF246" s="1">
        <v>1.1683555319905281E-2</v>
      </c>
      <c r="AG246" s="1">
        <v>7.7650474850088358E-4</v>
      </c>
      <c r="AH246" s="1">
        <v>1</v>
      </c>
      <c r="AI246" s="1">
        <v>-0.21956524252891541</v>
      </c>
      <c r="AJ246" s="1">
        <v>2.737391471862793</v>
      </c>
      <c r="AK246" s="1">
        <v>1</v>
      </c>
      <c r="AL246" s="1">
        <v>0</v>
      </c>
      <c r="AM246" s="1">
        <v>0.15999999642372131</v>
      </c>
      <c r="AN246" s="1">
        <v>111115</v>
      </c>
      <c r="AO246">
        <f>X246*0.000001/(K246*0.0001)</f>
        <v>0.45158697776647749</v>
      </c>
      <c r="AP246">
        <f>(U246-T246)/(1000-U246)*AO246</f>
        <v>1.3963164735029967E-4</v>
      </c>
      <c r="AQ246">
        <f>(P246+273.15)</f>
        <v>293.39639701843259</v>
      </c>
      <c r="AR246">
        <f>(O246+273.15)</f>
        <v>293.4299549102783</v>
      </c>
      <c r="AS246">
        <f>(Y246*AK246+Z246*AL246)*AM246</f>
        <v>-8.1037287092865506E-3</v>
      </c>
      <c r="AT246">
        <f>((AS246+0.00000010773*(AR246^4-AQ246^4))-AP246*44100)/(L246*0.92*2*29.3+0.00000043092*AQ246^3)</f>
        <v>-0.21243352952479252</v>
      </c>
      <c r="AU246">
        <f>0.61365*EXP(17.502*J246/(240.97+J246))</f>
        <v>2.3826585852239486</v>
      </c>
      <c r="AV246">
        <f>AU246*1000/AA246</f>
        <v>23.570933157571918</v>
      </c>
      <c r="AW246">
        <f>(AV246-U246)</f>
        <v>7.5482223574010199</v>
      </c>
      <c r="AX246">
        <f>IF(D246,P246,(O246+P246)/2)</f>
        <v>20.263175964355469</v>
      </c>
      <c r="AY246">
        <f>0.61365*EXP(17.502*AX246/(240.97+AX246))</f>
        <v>2.385130728216931</v>
      </c>
      <c r="AZ246">
        <f>IF(AW246&lt;&gt;0,(1000-(AV246+U246)/2)/AW246*AP246,0)</f>
        <v>1.8132399657104829E-2</v>
      </c>
      <c r="BA246">
        <f>U246*AA246/1000</f>
        <v>1.6196494721433554</v>
      </c>
      <c r="BB246">
        <f>(AY246-BA246)</f>
        <v>0.76548125607357553</v>
      </c>
      <c r="BC246">
        <f>1/(1.6/F246+1.37/N246)</f>
        <v>1.1381445236523503E-2</v>
      </c>
      <c r="BD246">
        <f>G246*AA246*0.001</f>
        <v>49.814047477998393</v>
      </c>
      <c r="BE246">
        <f>G246/S246</f>
        <v>1.1964445449200232</v>
      </c>
      <c r="BF246">
        <f>(1-AP246*AA246/AU246/F246)*100</f>
        <v>68.302176840336372</v>
      </c>
      <c r="BG246">
        <f>(S246-E246/(N246/1.35))</f>
        <v>414.06396526951073</v>
      </c>
      <c r="BH246">
        <f>E246*BF246/100/BG246</f>
        <v>-1.6232606896387633E-3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 t="s">
        <v>9</v>
      </c>
      <c r="B251" s="1" t="s">
        <v>313</v>
      </c>
    </row>
    <row r="252" spans="1:60" x14ac:dyDescent="0.25">
      <c r="A252" s="1" t="s">
        <v>9</v>
      </c>
      <c r="B252" s="1" t="s">
        <v>314</v>
      </c>
    </row>
    <row r="253" spans="1:60" x14ac:dyDescent="0.25">
      <c r="A253" s="1" t="s">
        <v>9</v>
      </c>
      <c r="B253" s="1" t="s">
        <v>315</v>
      </c>
    </row>
    <row r="254" spans="1:60" x14ac:dyDescent="0.25">
      <c r="A254" s="1" t="s">
        <v>9</v>
      </c>
      <c r="B254" s="1" t="s">
        <v>316</v>
      </c>
    </row>
    <row r="255" spans="1:60" x14ac:dyDescent="0.25">
      <c r="A255" s="1" t="s">
        <v>9</v>
      </c>
      <c r="B255" s="1" t="s">
        <v>317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>
        <v>74</v>
      </c>
      <c r="B258" s="1" t="s">
        <v>320</v>
      </c>
      <c r="C258" s="1">
        <v>12043.499999988824</v>
      </c>
      <c r="D258" s="1">
        <v>0</v>
      </c>
      <c r="E258">
        <f>(R258-S258*(1000-T258)/(1000-U258))*AO258</f>
        <v>-1.086324407632973</v>
      </c>
      <c r="F258">
        <f>IF(AZ258&lt;&gt;0,1/(1/AZ258-1/N258),0)</f>
        <v>3.0486341835179273E-2</v>
      </c>
      <c r="G258">
        <f>((BC258-AP258/2)*S258-E258)/(BC258+AP258/2)</f>
        <v>462.3823627076041</v>
      </c>
      <c r="H258">
        <f>AP258*1000</f>
        <v>0.22659568027940175</v>
      </c>
      <c r="I258">
        <f>(AU258-BA258)</f>
        <v>0.69887257496736499</v>
      </c>
      <c r="J258">
        <f>(P258+AT258*D258)</f>
        <v>20.309043884277344</v>
      </c>
      <c r="K258" s="1">
        <v>13.840000152587891</v>
      </c>
      <c r="L258">
        <f>(K258*AI258+AJ258)</f>
        <v>-0.30139151824039345</v>
      </c>
      <c r="M258" s="1">
        <v>1</v>
      </c>
      <c r="N258">
        <f>L258*(M258+1)*(M258+1)/(M258*M258+1)</f>
        <v>-0.6027830364807869</v>
      </c>
      <c r="O258" s="1">
        <v>20.293210983276367</v>
      </c>
      <c r="P258" s="1">
        <v>20.309043884277344</v>
      </c>
      <c r="Q258" s="1">
        <v>20.075347900390625</v>
      </c>
      <c r="R258" s="1">
        <v>410.07095336914062</v>
      </c>
      <c r="S258" s="1">
        <v>412.8170166015625</v>
      </c>
      <c r="T258" s="1">
        <v>16.133426666259766</v>
      </c>
      <c r="U258" s="1">
        <v>16.749698638916016</v>
      </c>
      <c r="V258" s="1">
        <v>68.337043762207031</v>
      </c>
      <c r="W258" s="1">
        <v>70.857093811035156</v>
      </c>
      <c r="X258" s="1">
        <v>500.3563232421875</v>
      </c>
      <c r="Y258" s="1">
        <v>5.1190159283578396E-3</v>
      </c>
      <c r="Z258" s="1">
        <v>0.10670482367277145</v>
      </c>
      <c r="AA258" s="1">
        <v>101.07809448242187</v>
      </c>
      <c r="AB258" s="1">
        <v>-1.236814022064209</v>
      </c>
      <c r="AC258" s="1">
        <v>6.026766449213028E-2</v>
      </c>
      <c r="AD258" s="1">
        <v>2.5101244449615479E-2</v>
      </c>
      <c r="AE258" s="1">
        <v>6.4017246477305889E-3</v>
      </c>
      <c r="AF258" s="1">
        <v>2.7153549715876579E-2</v>
      </c>
      <c r="AG258" s="1">
        <v>5.2928761579096317E-3</v>
      </c>
      <c r="AH258" s="1">
        <v>0.66666668653488159</v>
      </c>
      <c r="AI258" s="1">
        <v>-0.21956524252891541</v>
      </c>
      <c r="AJ258" s="1">
        <v>2.737391471862793</v>
      </c>
      <c r="AK258" s="1">
        <v>1</v>
      </c>
      <c r="AL258" s="1">
        <v>0</v>
      </c>
      <c r="AM258" s="1">
        <v>0.15999999642372131</v>
      </c>
      <c r="AN258" s="1">
        <v>111115</v>
      </c>
      <c r="AO258">
        <f>X258*0.000001/(K258*0.0001)</f>
        <v>0.36152913130468983</v>
      </c>
      <c r="AP258">
        <f>(U258-T258)/(1000-U258)*AO258</f>
        <v>2.2659568027940175E-4</v>
      </c>
      <c r="AQ258">
        <f>(P258+273.15)</f>
        <v>293.45904388427732</v>
      </c>
      <c r="AR258">
        <f>(O258+273.15)</f>
        <v>293.44321098327634</v>
      </c>
      <c r="AS258">
        <f>(Y258*AK258+Z258*AL258)*AM258</f>
        <v>8.1904253023022677E-4</v>
      </c>
      <c r="AT258">
        <f>((AS258+0.00000010773*(AR258^4-AQ258^4))-AP258*44100)/(L258*0.92*2*29.3+0.00000043092*AQ258^3)</f>
        <v>1.8969432523782326</v>
      </c>
      <c r="AU258">
        <f>0.61365*EXP(17.502*J258/(240.97+J258))</f>
        <v>2.3919001965438111</v>
      </c>
      <c r="AV258">
        <f>AU258*1000/AA258</f>
        <v>23.663882949037763</v>
      </c>
      <c r="AW258">
        <f>(AV258-U258)</f>
        <v>6.9141843101217475</v>
      </c>
      <c r="AX258">
        <f>IF(D258,P258,(O258+P258)/2)</f>
        <v>20.301127433776855</v>
      </c>
      <c r="AY258">
        <f>0.61365*EXP(17.502*AX258/(240.97+AX258))</f>
        <v>2.3907306378665778</v>
      </c>
      <c r="AZ258">
        <f>IF(AW258&lt;&gt;0,(1000-(AV258+U258)/2)/AW258*AP258,0)</f>
        <v>3.211035442722638E-2</v>
      </c>
      <c r="BA258">
        <f>U258*AA258/1000</f>
        <v>1.6930276215764462</v>
      </c>
      <c r="BB258">
        <f>(AY258-BA258)</f>
        <v>0.69770301629013165</v>
      </c>
      <c r="BC258">
        <f>1/(1.6/F258+1.37/N258)</f>
        <v>1.9916459498813276E-2</v>
      </c>
      <c r="BD258">
        <f>G258*AA258*0.001</f>
        <v>46.736728144764669</v>
      </c>
      <c r="BE258">
        <f>G258/S258</f>
        <v>1.1200661409601738</v>
      </c>
      <c r="BF258">
        <f>(1-AP258*AA258/AU258/F258)*100</f>
        <v>68.590552075086109</v>
      </c>
      <c r="BG258">
        <f>(S258-E258/(N258/1.35))</f>
        <v>410.38407164201857</v>
      </c>
      <c r="BH258">
        <f>E258*BF258/100/BG258</f>
        <v>-1.8156550412410642E-3</v>
      </c>
    </row>
    <row r="259" spans="1:60" x14ac:dyDescent="0.25">
      <c r="A259" s="1">
        <v>75</v>
      </c>
      <c r="B259" s="1" t="s">
        <v>321</v>
      </c>
      <c r="C259" s="1">
        <v>12048.499999877065</v>
      </c>
      <c r="D259" s="1">
        <v>0</v>
      </c>
      <c r="E259">
        <f>(R259-S259*(1000-T259)/(1000-U259))*AO259</f>
        <v>-1.083414928889449</v>
      </c>
      <c r="F259">
        <f>IF(AZ259&lt;&gt;0,1/(1/AZ259-1/N259),0)</f>
        <v>3.0662189365904445E-2</v>
      </c>
      <c r="G259">
        <f>((BC259-AP259/2)*S259-E259)/(BC259+AP259/2)</f>
        <v>461.93977804037831</v>
      </c>
      <c r="H259">
        <f>AP259*1000</f>
        <v>0.22836353525122119</v>
      </c>
      <c r="I259">
        <f>(AU259-BA259)</f>
        <v>0.7000751115063748</v>
      </c>
      <c r="J259">
        <f>(P259+AT259*D259)</f>
        <v>20.310413360595703</v>
      </c>
      <c r="K259" s="1">
        <v>13.840000152587891</v>
      </c>
      <c r="L259">
        <f>(K259*AI259+AJ259)</f>
        <v>-0.30139151824039345</v>
      </c>
      <c r="M259" s="1">
        <v>1</v>
      </c>
      <c r="N259">
        <f>L259*(M259+1)*(M259+1)/(M259*M259+1)</f>
        <v>-0.6027830364807869</v>
      </c>
      <c r="O259" s="1">
        <v>20.298849105834961</v>
      </c>
      <c r="P259" s="1">
        <v>20.310413360595703</v>
      </c>
      <c r="Q259" s="1">
        <v>20.0810546875</v>
      </c>
      <c r="R259" s="1">
        <v>410.11712646484375</v>
      </c>
      <c r="S259" s="1">
        <v>412.85305786132812</v>
      </c>
      <c r="T259" s="1">
        <v>16.118686676025391</v>
      </c>
      <c r="U259" s="1">
        <v>16.739763259887695</v>
      </c>
      <c r="V259" s="1">
        <v>68.164840698242187</v>
      </c>
      <c r="W259" s="1">
        <v>70.795112609863281</v>
      </c>
      <c r="X259" s="1">
        <v>500.3641357421875</v>
      </c>
      <c r="Y259" s="1">
        <v>4.4733224785886705E-4</v>
      </c>
      <c r="Z259" s="1">
        <v>8.6584508419036865E-2</v>
      </c>
      <c r="AA259" s="1">
        <v>101.07833862304687</v>
      </c>
      <c r="AB259" s="1">
        <v>-1.236814022064209</v>
      </c>
      <c r="AC259" s="1">
        <v>6.026766449213028E-2</v>
      </c>
      <c r="AD259" s="1">
        <v>2.5101244449615479E-2</v>
      </c>
      <c r="AE259" s="1">
        <v>6.4017246477305889E-3</v>
      </c>
      <c r="AF259" s="1">
        <v>2.7153549715876579E-2</v>
      </c>
      <c r="AG259" s="1">
        <v>5.2928761579096317E-3</v>
      </c>
      <c r="AH259" s="1">
        <v>1</v>
      </c>
      <c r="AI259" s="1">
        <v>-0.21956524252891541</v>
      </c>
      <c r="AJ259" s="1">
        <v>2.737391471862793</v>
      </c>
      <c r="AK259" s="1">
        <v>1</v>
      </c>
      <c r="AL259" s="1">
        <v>0</v>
      </c>
      <c r="AM259" s="1">
        <v>0.15999999642372131</v>
      </c>
      <c r="AN259" s="1">
        <v>111115</v>
      </c>
      <c r="AO259">
        <f>X259*0.000001/(K259*0.0001)</f>
        <v>0.36153477617456975</v>
      </c>
      <c r="AP259">
        <f>(U259-T259)/(1000-U259)*AO259</f>
        <v>2.283635352512212E-4</v>
      </c>
      <c r="AQ259">
        <f>(P259+273.15)</f>
        <v>293.46041336059568</v>
      </c>
      <c r="AR259">
        <f>(O259+273.15)</f>
        <v>293.44884910583494</v>
      </c>
      <c r="AS259">
        <f>(Y259*AK259+Z259*AL259)*AM259</f>
        <v>7.1573158057633944E-5</v>
      </c>
      <c r="AT259">
        <f>((AS259+0.00000010773*(AR259^4-AQ259^4))-AP259*44100)/(L259*0.92*2*29.3+0.00000043092*AQ259^3)</f>
        <v>1.9030125841634458</v>
      </c>
      <c r="AU259">
        <f>0.61365*EXP(17.502*J259/(240.97+J259))</f>
        <v>2.3921025707589423</v>
      </c>
      <c r="AV259">
        <f>AU259*1000/AA259</f>
        <v>23.665827944401126</v>
      </c>
      <c r="AW259">
        <f>(AV259-U259)</f>
        <v>6.926064684513431</v>
      </c>
      <c r="AX259">
        <f>IF(D259,P259,(O259+P259)/2)</f>
        <v>20.304631233215332</v>
      </c>
      <c r="AY259">
        <f>0.61365*EXP(17.502*AX259/(240.97+AX259))</f>
        <v>2.3912482195363678</v>
      </c>
      <c r="AZ259">
        <f>IF(AW259&lt;&gt;0,(1000-(AV259+U259)/2)/AW259*AP259,0)</f>
        <v>3.2305495778267704E-2</v>
      </c>
      <c r="BA259">
        <f>U259*AA259/1000</f>
        <v>1.6920274592525675</v>
      </c>
      <c r="BB259">
        <f>(AY259-BA259)</f>
        <v>0.69922076028380031</v>
      </c>
      <c r="BC259">
        <f>1/(1.6/F259+1.37/N259)</f>
        <v>2.0036570644614681E-2</v>
      </c>
      <c r="BD259">
        <f>G259*AA259*0.001</f>
        <v>46.692105308220476</v>
      </c>
      <c r="BE259">
        <f>G259/S259</f>
        <v>1.1188963463982329</v>
      </c>
      <c r="BF259">
        <f>(1-AP259*AA259/AU259/F259)*100</f>
        <v>68.529626783361167</v>
      </c>
      <c r="BG259">
        <f>(S259-E259/(N259/1.35))</f>
        <v>410.42662900470356</v>
      </c>
      <c r="BH259">
        <f>E259*BF259/100/BG259</f>
        <v>-1.8089961879024384E-3</v>
      </c>
    </row>
    <row r="260" spans="1:60" x14ac:dyDescent="0.25">
      <c r="A260" s="1">
        <v>76</v>
      </c>
      <c r="B260" s="1" t="s">
        <v>322</v>
      </c>
      <c r="C260" s="1">
        <v>12053.999999754131</v>
      </c>
      <c r="D260" s="1">
        <v>0</v>
      </c>
      <c r="E260">
        <f>(R260-S260*(1000-T260)/(1000-U260))*AO260</f>
        <v>-1.0848036836035468</v>
      </c>
      <c r="F260">
        <f>IF(AZ260&lt;&gt;0,1/(1/AZ260-1/N260),0)</f>
        <v>2.9885089870915468E-2</v>
      </c>
      <c r="G260">
        <f>((BC260-AP260/2)*S260-E260)/(BC260+AP260/2)</f>
        <v>463.52175611947985</v>
      </c>
      <c r="H260">
        <f>AP260*1000</f>
        <v>0.22264037794035155</v>
      </c>
      <c r="I260">
        <f>(AU260-BA260)</f>
        <v>0.70123255744635404</v>
      </c>
      <c r="J260">
        <f>(P260+AT260*D260)</f>
        <v>20.310615539550781</v>
      </c>
      <c r="K260" s="1">
        <v>13.840000152587891</v>
      </c>
      <c r="L260">
        <f>(K260*AI260+AJ260)</f>
        <v>-0.30139151824039345</v>
      </c>
      <c r="M260" s="1">
        <v>1</v>
      </c>
      <c r="N260">
        <f>L260*(M260+1)*(M260+1)/(M260*M260+1)</f>
        <v>-0.6027830364807869</v>
      </c>
      <c r="O260" s="1">
        <v>20.302150726318359</v>
      </c>
      <c r="P260" s="1">
        <v>20.310615539550781</v>
      </c>
      <c r="Q260" s="1">
        <v>20.073909759521484</v>
      </c>
      <c r="R260" s="1">
        <v>410.16397094726562</v>
      </c>
      <c r="S260" s="1">
        <v>412.91033935546875</v>
      </c>
      <c r="T260" s="1">
        <v>16.123077392578125</v>
      </c>
      <c r="U260" s="1">
        <v>16.728616714477539</v>
      </c>
      <c r="V260" s="1">
        <v>68.168876647949219</v>
      </c>
      <c r="W260" s="1">
        <v>70.732131958007812</v>
      </c>
      <c r="X260" s="1">
        <v>500.34674072265625</v>
      </c>
      <c r="Y260" s="1">
        <v>1.540823932737112E-2</v>
      </c>
      <c r="Z260" s="1">
        <v>7.2283148765563965E-2</v>
      </c>
      <c r="AA260" s="1">
        <v>101.07828521728516</v>
      </c>
      <c r="AB260" s="1">
        <v>-1.236814022064209</v>
      </c>
      <c r="AC260" s="1">
        <v>6.026766449213028E-2</v>
      </c>
      <c r="AD260" s="1">
        <v>2.5101244449615479E-2</v>
      </c>
      <c r="AE260" s="1">
        <v>6.4017246477305889E-3</v>
      </c>
      <c r="AF260" s="1">
        <v>2.7153549715876579E-2</v>
      </c>
      <c r="AG260" s="1">
        <v>5.2928761579096317E-3</v>
      </c>
      <c r="AH260" s="1">
        <v>1</v>
      </c>
      <c r="AI260" s="1">
        <v>-0.21956524252891541</v>
      </c>
      <c r="AJ260" s="1">
        <v>2.737391471862793</v>
      </c>
      <c r="AK260" s="1">
        <v>1</v>
      </c>
      <c r="AL260" s="1">
        <v>0</v>
      </c>
      <c r="AM260" s="1">
        <v>0.15999999642372131</v>
      </c>
      <c r="AN260" s="1">
        <v>111115</v>
      </c>
      <c r="AO260">
        <f>X260*0.000001/(K260*0.0001)</f>
        <v>0.36152220751897768</v>
      </c>
      <c r="AP260">
        <f>(U260-T260)/(1000-U260)*AO260</f>
        <v>2.2264037794035154E-4</v>
      </c>
      <c r="AQ260">
        <f>(P260+273.15)</f>
        <v>293.46061553955076</v>
      </c>
      <c r="AR260">
        <f>(O260+273.15)</f>
        <v>293.45215072631834</v>
      </c>
      <c r="AS260">
        <f>(Y260*AK260+Z260*AL260)*AM260</f>
        <v>2.4653182372752214E-3</v>
      </c>
      <c r="AT260">
        <f>((AS260+0.00000010773*(AR260^4-AQ260^4))-AP260*44100)/(L260*0.92*2*29.3+0.00000043092*AQ260^3)</f>
        <v>1.8491708441624086</v>
      </c>
      <c r="AU260">
        <f>0.61365*EXP(17.502*J260/(240.97+J260))</f>
        <v>2.3921324490029585</v>
      </c>
      <c r="AV260">
        <f>AU260*1000/AA260</f>
        <v>23.666136043569182</v>
      </c>
      <c r="AW260">
        <f>(AV260-U260)</f>
        <v>6.9375193290916428</v>
      </c>
      <c r="AX260">
        <f>IF(D260,P260,(O260+P260)/2)</f>
        <v>20.30638313293457</v>
      </c>
      <c r="AY260">
        <f>0.61365*EXP(17.502*AX260/(240.97+AX260))</f>
        <v>2.3915070471831448</v>
      </c>
      <c r="AZ260">
        <f>IF(AW260&lt;&gt;0,(1000-(AV260+U260)/2)/AW260*AP260,0)</f>
        <v>3.1444038723634757E-2</v>
      </c>
      <c r="BA260">
        <f>U260*AA260/1000</f>
        <v>1.6908998915566045</v>
      </c>
      <c r="BB260">
        <f>(AY260-BA260)</f>
        <v>0.7006071556265403</v>
      </c>
      <c r="BC260">
        <f>1/(1.6/F260+1.37/N260)</f>
        <v>1.9506252941288087E-2</v>
      </c>
      <c r="BD260">
        <f>G260*AA260*0.001</f>
        <v>46.851984269461674</v>
      </c>
      <c r="BE260">
        <f>G260/S260</f>
        <v>1.1225724132822947</v>
      </c>
      <c r="BF260">
        <f>(1-AP260*AA260/AU260/F260)*100</f>
        <v>68.52092171237139</v>
      </c>
      <c r="BG260">
        <f>(S260-E260/(N260/1.35))</f>
        <v>410.48080022740226</v>
      </c>
      <c r="BH260">
        <f>E260*BF260/100/BG260</f>
        <v>-1.8108459210835607E-3</v>
      </c>
    </row>
    <row r="261" spans="1:60" x14ac:dyDescent="0.25">
      <c r="A261" s="1">
        <v>77</v>
      </c>
      <c r="B261" s="1" t="s">
        <v>323</v>
      </c>
      <c r="C261" s="1">
        <v>12058.999999642372</v>
      </c>
      <c r="D261" s="1">
        <v>0</v>
      </c>
      <c r="E261">
        <f>(R261-S261*(1000-T261)/(1000-U261))*AO261</f>
        <v>-1.1351275302487089</v>
      </c>
      <c r="F261">
        <f>IF(AZ261&lt;&gt;0,1/(1/AZ261-1/N261),0)</f>
        <v>2.948793312708552E-2</v>
      </c>
      <c r="G261">
        <f>((BC261-AP261/2)*S261-E261)/(BC261+AP261/2)</f>
        <v>466.91737351624863</v>
      </c>
      <c r="H261">
        <f>AP261*1000</f>
        <v>0.21965316586610406</v>
      </c>
      <c r="I261">
        <f>(AU261-BA261)</f>
        <v>0.70162910604140039</v>
      </c>
      <c r="J261">
        <f>(P261+AT261*D261)</f>
        <v>20.308881759643555</v>
      </c>
      <c r="K261" s="1">
        <v>13.840000152587891</v>
      </c>
      <c r="L261">
        <f>(K261*AI261+AJ261)</f>
        <v>-0.30139151824039345</v>
      </c>
      <c r="M261" s="1">
        <v>1</v>
      </c>
      <c r="N261">
        <f>L261*(M261+1)*(M261+1)/(M261*M261+1)</f>
        <v>-0.6027830364807869</v>
      </c>
      <c r="O261" s="1">
        <v>20.299938201904297</v>
      </c>
      <c r="P261" s="1">
        <v>20.308881759643555</v>
      </c>
      <c r="Q261" s="1">
        <v>20.055503845214844</v>
      </c>
      <c r="R261" s="1">
        <v>410.0404052734375</v>
      </c>
      <c r="S261" s="1">
        <v>412.92935180664062</v>
      </c>
      <c r="T261" s="1">
        <v>16.124790191650391</v>
      </c>
      <c r="U261" s="1">
        <v>16.722204208374023</v>
      </c>
      <c r="V261" s="1">
        <v>68.176406860351563</v>
      </c>
      <c r="W261" s="1">
        <v>70.710502624511719</v>
      </c>
      <c r="X261" s="1">
        <v>500.35055541992188</v>
      </c>
      <c r="Y261" s="1">
        <v>-5.4383985698223114E-3</v>
      </c>
      <c r="Z261" s="1">
        <v>9.2177607119083405E-2</v>
      </c>
      <c r="AA261" s="1">
        <v>101.07801055908203</v>
      </c>
      <c r="AB261" s="1">
        <v>-1.236814022064209</v>
      </c>
      <c r="AC261" s="1">
        <v>6.026766449213028E-2</v>
      </c>
      <c r="AD261" s="1">
        <v>2.5101244449615479E-2</v>
      </c>
      <c r="AE261" s="1">
        <v>6.4017246477305889E-3</v>
      </c>
      <c r="AF261" s="1">
        <v>2.7153549715876579E-2</v>
      </c>
      <c r="AG261" s="1">
        <v>5.2928761579096317E-3</v>
      </c>
      <c r="AH261" s="1">
        <v>1</v>
      </c>
      <c r="AI261" s="1">
        <v>-0.21956524252891541</v>
      </c>
      <c r="AJ261" s="1">
        <v>2.737391471862793</v>
      </c>
      <c r="AK261" s="1">
        <v>1</v>
      </c>
      <c r="AL261" s="1">
        <v>0</v>
      </c>
      <c r="AM261" s="1">
        <v>0.15999999642372131</v>
      </c>
      <c r="AN261" s="1">
        <v>111115</v>
      </c>
      <c r="AO261">
        <f>X261*0.000001/(K261*0.0001)</f>
        <v>0.36152496380309879</v>
      </c>
      <c r="AP261">
        <f>(U261-T261)/(1000-U261)*AO261</f>
        <v>2.1965316586610405E-4</v>
      </c>
      <c r="AQ261">
        <f>(P261+273.15)</f>
        <v>293.45888175964353</v>
      </c>
      <c r="AR261">
        <f>(O261+273.15)</f>
        <v>293.44993820190427</v>
      </c>
      <c r="AS261">
        <f>(Y261*AK261+Z261*AL261)*AM261</f>
        <v>-8.7014375172234093E-4</v>
      </c>
      <c r="AT261">
        <f>((AS261+0.00000010773*(AR261^4-AQ261^4))-AP261*44100)/(L261*0.92*2*29.3+0.00000043092*AQ261^3)</f>
        <v>1.826114147732266</v>
      </c>
      <c r="AU261">
        <f>0.61365*EXP(17.502*J261/(240.97+J261))</f>
        <v>2.3918762395865558</v>
      </c>
      <c r="AV261">
        <f>AU261*1000/AA261</f>
        <v>23.663665582223331</v>
      </c>
      <c r="AW261">
        <f>(AV261-U261)</f>
        <v>6.9414613738493074</v>
      </c>
      <c r="AX261">
        <f>IF(D261,P261,(O261+P261)/2)</f>
        <v>20.304409980773926</v>
      </c>
      <c r="AY261">
        <f>0.61365*EXP(17.502*AX261/(240.97+AX261))</f>
        <v>2.3912155331958247</v>
      </c>
      <c r="AZ261">
        <f>IF(AW261&lt;&gt;0,(1000-(AV261+U261)/2)/AW261*AP261,0)</f>
        <v>3.1004670658979272E-2</v>
      </c>
      <c r="BA261">
        <f>U261*AA261/1000</f>
        <v>1.6902471335451554</v>
      </c>
      <c r="BB261">
        <f>(AY261-BA261)</f>
        <v>0.70096839965066926</v>
      </c>
      <c r="BC261">
        <f>1/(1.6/F261+1.37/N261)</f>
        <v>1.9235692252024914E-2</v>
      </c>
      <c r="BD261">
        <f>G261*AA261*0.001</f>
        <v>47.195079210494228</v>
      </c>
      <c r="BE261">
        <f>G261/S261</f>
        <v>1.1307439673963613</v>
      </c>
      <c r="BF261">
        <f>(1-AP261*AA261/AU261/F261)*100</f>
        <v>68.521711240417432</v>
      </c>
      <c r="BG261">
        <f>(S261-E261/(N261/1.35))</f>
        <v>410.38710679791831</v>
      </c>
      <c r="BH261">
        <f>E261*BF261/100/BG261</f>
        <v>-1.8953051779731203E-3</v>
      </c>
    </row>
    <row r="262" spans="1:60" x14ac:dyDescent="0.25">
      <c r="A262" s="1">
        <v>78</v>
      </c>
      <c r="B262" s="1" t="s">
        <v>324</v>
      </c>
      <c r="C262" s="1">
        <v>12063.999999530613</v>
      </c>
      <c r="D262" s="1">
        <v>0</v>
      </c>
      <c r="E262">
        <f>(R262-S262*(1000-T262)/(1000-U262))*AO262</f>
        <v>-1.1568888532827375</v>
      </c>
      <c r="F262">
        <f>IF(AZ262&lt;&gt;0,1/(1/AZ262-1/N262),0)</f>
        <v>2.9046637825506455E-2</v>
      </c>
      <c r="G262">
        <f>((BC262-AP262/2)*S262-E262)/(BC262+AP262/2)</f>
        <v>469.00094409793559</v>
      </c>
      <c r="H262">
        <f>AP262*1000</f>
        <v>0.21639029770437204</v>
      </c>
      <c r="I262">
        <f>(AU262-BA262)</f>
        <v>0.70224895410624977</v>
      </c>
      <c r="J262">
        <f>(P262+AT262*D262)</f>
        <v>20.308525085449219</v>
      </c>
      <c r="K262" s="1">
        <v>13.840000152587891</v>
      </c>
      <c r="L262">
        <f>(K262*AI262+AJ262)</f>
        <v>-0.30139151824039345</v>
      </c>
      <c r="M262" s="1">
        <v>1</v>
      </c>
      <c r="N262">
        <f>L262*(M262+1)*(M262+1)/(M262*M262+1)</f>
        <v>-0.6027830364807869</v>
      </c>
      <c r="O262" s="1">
        <v>20.295700073242188</v>
      </c>
      <c r="P262" s="1">
        <v>20.308525085449219</v>
      </c>
      <c r="Q262" s="1">
        <v>20.051628112792969</v>
      </c>
      <c r="R262" s="1">
        <v>409.99102783203125</v>
      </c>
      <c r="S262" s="1">
        <v>412.94378662109375</v>
      </c>
      <c r="T262" s="1">
        <v>16.127065658569336</v>
      </c>
      <c r="U262" s="1">
        <v>16.71558952331543</v>
      </c>
      <c r="V262" s="1">
        <v>68.201362609863281</v>
      </c>
      <c r="W262" s="1">
        <v>70.698051452636719</v>
      </c>
      <c r="X262" s="1">
        <v>500.36734008789062</v>
      </c>
      <c r="Y262" s="1">
        <v>-3.6954883486032486E-2</v>
      </c>
      <c r="Z262" s="1">
        <v>8.6329303681850433E-2</v>
      </c>
      <c r="AA262" s="1">
        <v>101.07777404785156</v>
      </c>
      <c r="AB262" s="1">
        <v>-1.236814022064209</v>
      </c>
      <c r="AC262" s="1">
        <v>6.026766449213028E-2</v>
      </c>
      <c r="AD262" s="1">
        <v>2.5101244449615479E-2</v>
      </c>
      <c r="AE262" s="1">
        <v>6.4017246477305889E-3</v>
      </c>
      <c r="AF262" s="1">
        <v>2.7153549715876579E-2</v>
      </c>
      <c r="AG262" s="1">
        <v>5.2928761579096317E-3</v>
      </c>
      <c r="AH262" s="1">
        <v>1</v>
      </c>
      <c r="AI262" s="1">
        <v>-0.21956524252891541</v>
      </c>
      <c r="AJ262" s="1">
        <v>2.737391471862793</v>
      </c>
      <c r="AK262" s="1">
        <v>1</v>
      </c>
      <c r="AL262" s="1">
        <v>0</v>
      </c>
      <c r="AM262" s="1">
        <v>0.15999999642372131</v>
      </c>
      <c r="AN262" s="1">
        <v>111115</v>
      </c>
      <c r="AO262">
        <f>X262*0.000001/(K262*0.0001)</f>
        <v>0.36153709145323148</v>
      </c>
      <c r="AP262">
        <f>(U262-T262)/(1000-U262)*AO262</f>
        <v>2.1639029770437204E-4</v>
      </c>
      <c r="AQ262">
        <f>(P262+273.15)</f>
        <v>293.4585250854492</v>
      </c>
      <c r="AR262">
        <f>(O262+273.15)</f>
        <v>293.44570007324216</v>
      </c>
      <c r="AS262">
        <f>(Y262*AK262+Z262*AL262)*AM262</f>
        <v>-5.9127812256042356E-3</v>
      </c>
      <c r="AT262">
        <f>((AS262+0.00000010773*(AR262^4-AQ262^4))-AP262*44100)/(L262*0.92*2*29.3+0.00000043092*AQ262^3)</f>
        <v>1.8080756284773976</v>
      </c>
      <c r="AU262">
        <f>0.61365*EXP(17.502*J262/(240.97+J262))</f>
        <v>2.3918235350205617</v>
      </c>
      <c r="AV262">
        <f>AU262*1000/AA262</f>
        <v>23.663199526814282</v>
      </c>
      <c r="AW262">
        <f>(AV262-U262)</f>
        <v>6.9476100034988519</v>
      </c>
      <c r="AX262">
        <f>IF(D262,P262,(O262+P262)/2)</f>
        <v>20.302112579345703</v>
      </c>
      <c r="AY262">
        <f>0.61365*EXP(17.502*AX262/(240.97+AX262))</f>
        <v>2.390876153767703</v>
      </c>
      <c r="AZ262">
        <f>IF(AW262&lt;&gt;0,(1000-(AV262+U262)/2)/AW262*AP262,0)</f>
        <v>3.0517186270652374E-2</v>
      </c>
      <c r="BA262">
        <f>U262*AA262/1000</f>
        <v>1.6895745809143119</v>
      </c>
      <c r="BB262">
        <f>(AY262-BA262)</f>
        <v>0.70130157285339112</v>
      </c>
      <c r="BC262">
        <f>1/(1.6/F262+1.37/N262)</f>
        <v>1.8935435895080854E-2</v>
      </c>
      <c r="BD262">
        <f>G262*AA262*0.001</f>
        <v>47.405571455760196</v>
      </c>
      <c r="BE262">
        <f>G262/S262</f>
        <v>1.1357500930950644</v>
      </c>
      <c r="BF262">
        <f>(1-AP262*AA262/AU262/F262)*100</f>
        <v>68.517555309037775</v>
      </c>
      <c r="BG262">
        <f>(S262-E262/(N262/1.35))</f>
        <v>410.35280469656925</v>
      </c>
      <c r="BH262">
        <f>E262*BF262/100/BG262</f>
        <v>-1.9316840310089384E-3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 t="s">
        <v>9</v>
      </c>
      <c r="B265" s="1" t="s">
        <v>327</v>
      </c>
    </row>
    <row r="266" spans="1:60" x14ac:dyDescent="0.25">
      <c r="A266" s="1" t="s">
        <v>9</v>
      </c>
      <c r="B266" s="1" t="s">
        <v>328</v>
      </c>
    </row>
    <row r="267" spans="1:60" x14ac:dyDescent="0.25">
      <c r="A267" s="1" t="s">
        <v>9</v>
      </c>
      <c r="B267" s="1" t="s">
        <v>329</v>
      </c>
    </row>
    <row r="268" spans="1:60" x14ac:dyDescent="0.25">
      <c r="A268" s="1" t="s">
        <v>9</v>
      </c>
      <c r="B268" s="1" t="s">
        <v>330</v>
      </c>
    </row>
    <row r="269" spans="1:60" x14ac:dyDescent="0.25">
      <c r="A269" s="1" t="s">
        <v>9</v>
      </c>
      <c r="B269" s="1" t="s">
        <v>331</v>
      </c>
    </row>
    <row r="270" spans="1:60" x14ac:dyDescent="0.25">
      <c r="A270" s="1" t="s">
        <v>9</v>
      </c>
      <c r="B270" s="1" t="s">
        <v>332</v>
      </c>
    </row>
    <row r="271" spans="1:60" x14ac:dyDescent="0.25">
      <c r="A271" s="1" t="s">
        <v>9</v>
      </c>
      <c r="B271" s="1" t="s">
        <v>333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>
        <v>79</v>
      </c>
      <c r="B274" s="1" t="s">
        <v>336</v>
      </c>
      <c r="C274" s="1">
        <v>12474.499999988824</v>
      </c>
      <c r="D274" s="1">
        <v>0</v>
      </c>
      <c r="E274">
        <f>(R274-S274*(1000-T274)/(1000-U274))*AO274</f>
        <v>-1.2075683202133396</v>
      </c>
      <c r="F274">
        <f>IF(AZ274&lt;&gt;0,1/(1/AZ274-1/N274),0)</f>
        <v>2.2212697725507265E-2</v>
      </c>
      <c r="G274">
        <f>((BC274-AP274/2)*S274-E274)/(BC274+AP274/2)</f>
        <v>494.02926053221483</v>
      </c>
      <c r="H274">
        <f>AP274*1000</f>
        <v>0.16050992910572029</v>
      </c>
      <c r="I274">
        <f>(AU274-BA274)</f>
        <v>0.72272117266884006</v>
      </c>
      <c r="J274">
        <f>(P274+AT274*D274)</f>
        <v>20.361873626708984</v>
      </c>
      <c r="K274" s="1">
        <v>7.3400001525878906</v>
      </c>
      <c r="L274">
        <f>(K274*AI274+AJ274)</f>
        <v>1.1257825581975567</v>
      </c>
      <c r="M274" s="1">
        <v>1</v>
      </c>
      <c r="N274">
        <f>L274*(M274+1)*(M274+1)/(M274*M274+1)</f>
        <v>2.2515651163951134</v>
      </c>
      <c r="O274" s="1">
        <v>20.304592132568359</v>
      </c>
      <c r="P274" s="1">
        <v>20.361873626708984</v>
      </c>
      <c r="Q274" s="1">
        <v>20.073268890380859</v>
      </c>
      <c r="R274" s="1">
        <v>409.91720581054687</v>
      </c>
      <c r="S274" s="1">
        <v>411.59176635742187</v>
      </c>
      <c r="T274" s="1">
        <v>16.359647750854492</v>
      </c>
      <c r="U274" s="1">
        <v>16.591205596923828</v>
      </c>
      <c r="V274" s="1">
        <v>69.185569763183594</v>
      </c>
      <c r="W274" s="1">
        <v>70.133369445800781</v>
      </c>
      <c r="X274" s="1">
        <v>500.34844970703125</v>
      </c>
      <c r="Y274" s="1">
        <v>-5.0651624798774719E-2</v>
      </c>
      <c r="Z274" s="1">
        <v>0.12381219863891602</v>
      </c>
      <c r="AA274" s="1">
        <v>101.07745361328125</v>
      </c>
      <c r="AB274" s="1">
        <v>-1.2185842990875244</v>
      </c>
      <c r="AC274" s="1">
        <v>4.5794416218996048E-2</v>
      </c>
      <c r="AD274" s="1">
        <v>2.065705694258213E-2</v>
      </c>
      <c r="AE274" s="1">
        <v>1.7602817388251424E-3</v>
      </c>
      <c r="AF274" s="1">
        <v>1.2718143872916698E-2</v>
      </c>
      <c r="AG274" s="1">
        <v>6.7772221518680453E-4</v>
      </c>
      <c r="AH274" s="1">
        <v>0.3333333432674408</v>
      </c>
      <c r="AI274" s="1">
        <v>-0.21956524252891541</v>
      </c>
      <c r="AJ274" s="1">
        <v>2.737391471862793</v>
      </c>
      <c r="AK274" s="1">
        <v>1</v>
      </c>
      <c r="AL274" s="1">
        <v>0</v>
      </c>
      <c r="AM274" s="1">
        <v>0.15999999642372131</v>
      </c>
      <c r="AN274" s="1">
        <v>111115</v>
      </c>
      <c r="AO274">
        <f>X274*0.000001/(K274*0.0001)</f>
        <v>0.68167362303203982</v>
      </c>
      <c r="AP274">
        <f>(U274-T274)/(1000-U274)*AO274</f>
        <v>1.6050992910572029E-4</v>
      </c>
      <c r="AQ274">
        <f>(P274+273.15)</f>
        <v>293.51187362670896</v>
      </c>
      <c r="AR274">
        <f>(O274+273.15)</f>
        <v>293.45459213256834</v>
      </c>
      <c r="AS274">
        <f>(Y274*AK274+Z274*AL274)*AM274</f>
        <v>-8.1042597866596289E-3</v>
      </c>
      <c r="AT274">
        <f>((AS274+0.00000010773*(AR274^4-AQ274^4))-AP274*44100)/(L274*0.92*2*29.3+0.00000043092*AQ274^3)</f>
        <v>-0.10770537224107006</v>
      </c>
      <c r="AU274">
        <f>0.61365*EXP(17.502*J274/(240.97+J274))</f>
        <v>2.3997179867803204</v>
      </c>
      <c r="AV274">
        <f>AU274*1000/AA274</f>
        <v>23.741377537680723</v>
      </c>
      <c r="AW274">
        <f>(AV274-U274)</f>
        <v>7.1501719407568949</v>
      </c>
      <c r="AX274">
        <f>IF(D274,P274,(O274+P274)/2)</f>
        <v>20.333232879638672</v>
      </c>
      <c r="AY274">
        <f>0.61365*EXP(17.502*AX274/(240.97+AX274))</f>
        <v>2.3954769309418547</v>
      </c>
      <c r="AZ274">
        <f>IF(AW274&lt;&gt;0,(1000-(AV274+U274)/2)/AW274*AP274,0)</f>
        <v>2.1995700296303489E-2</v>
      </c>
      <c r="BA274">
        <f>U274*AA274/1000</f>
        <v>1.6769968141114804</v>
      </c>
      <c r="BB274">
        <f>(AY274-BA274)</f>
        <v>0.71848011683037427</v>
      </c>
      <c r="BC274">
        <f>1/(1.6/F274+1.37/N274)</f>
        <v>1.3766645240279563E-2</v>
      </c>
      <c r="BD274">
        <f>G274*AA274*0.001</f>
        <v>49.935219665048585</v>
      </c>
      <c r="BE274">
        <f>G274/S274</f>
        <v>1.2002894637673707</v>
      </c>
      <c r="BF274">
        <f>(1-AP274*AA274/AU274/F274)*100</f>
        <v>69.563501958952884</v>
      </c>
      <c r="BG274">
        <f>(S274-E274/(N274/1.35))</f>
        <v>412.31580370389582</v>
      </c>
      <c r="BH274">
        <f>E274*BF274/100/BG274</f>
        <v>-2.0373383812631284E-3</v>
      </c>
    </row>
    <row r="275" spans="1:60" x14ac:dyDescent="0.25">
      <c r="A275" s="1">
        <v>80</v>
      </c>
      <c r="B275" s="1" t="s">
        <v>337</v>
      </c>
      <c r="C275" s="1">
        <v>12479.99999986589</v>
      </c>
      <c r="D275" s="1">
        <v>0</v>
      </c>
      <c r="E275">
        <f>(R275-S275*(1000-T275)/(1000-U275))*AO275</f>
        <v>-1.1489186456907898</v>
      </c>
      <c r="F275">
        <f>IF(AZ275&lt;&gt;0,1/(1/AZ275-1/N275),0)</f>
        <v>2.1386432192511327E-2</v>
      </c>
      <c r="G275">
        <f>((BC275-AP275/2)*S275-E275)/(BC275+AP275/2)</f>
        <v>492.93217024658674</v>
      </c>
      <c r="H275">
        <f>AP275*1000</f>
        <v>0.15461389962193742</v>
      </c>
      <c r="I275">
        <f>(AU275-BA275)</f>
        <v>0.72281137294791442</v>
      </c>
      <c r="J275">
        <f>(P275+AT275*D275)</f>
        <v>20.356712341308594</v>
      </c>
      <c r="K275" s="1">
        <v>7.3400001525878906</v>
      </c>
      <c r="L275">
        <f>(K275*AI275+AJ275)</f>
        <v>1.1257825581975567</v>
      </c>
      <c r="M275" s="1">
        <v>1</v>
      </c>
      <c r="N275">
        <f>L275*(M275+1)*(M275+1)/(M275*M275+1)</f>
        <v>2.2515651163951134</v>
      </c>
      <c r="O275" s="1">
        <v>20.309122085571289</v>
      </c>
      <c r="P275" s="1">
        <v>20.356712341308594</v>
      </c>
      <c r="Q275" s="1">
        <v>20.078487396240234</v>
      </c>
      <c r="R275" s="1">
        <v>409.95980834960937</v>
      </c>
      <c r="S275" s="1">
        <v>411.5518798828125</v>
      </c>
      <c r="T275" s="1">
        <v>16.359737396240234</v>
      </c>
      <c r="U275" s="1">
        <v>16.582788467407227</v>
      </c>
      <c r="V275" s="1">
        <v>69.141510009765625</v>
      </c>
      <c r="W275" s="1">
        <v>70.081169128417969</v>
      </c>
      <c r="X275" s="1">
        <v>500.35482788085937</v>
      </c>
      <c r="Y275" s="1">
        <v>-5.5805593729019165E-2</v>
      </c>
      <c r="Z275" s="1">
        <v>9.4984598457813263E-2</v>
      </c>
      <c r="AA275" s="1">
        <v>101.07720184326172</v>
      </c>
      <c r="AB275" s="1">
        <v>-1.2185842990875244</v>
      </c>
      <c r="AC275" s="1">
        <v>4.5794416218996048E-2</v>
      </c>
      <c r="AD275" s="1">
        <v>2.065705694258213E-2</v>
      </c>
      <c r="AE275" s="1">
        <v>1.7602817388251424E-3</v>
      </c>
      <c r="AF275" s="1">
        <v>1.2718143872916698E-2</v>
      </c>
      <c r="AG275" s="1">
        <v>6.7772221518680453E-4</v>
      </c>
      <c r="AH275" s="1">
        <v>1</v>
      </c>
      <c r="AI275" s="1">
        <v>-0.21956524252891541</v>
      </c>
      <c r="AJ275" s="1">
        <v>2.737391471862793</v>
      </c>
      <c r="AK275" s="1">
        <v>1</v>
      </c>
      <c r="AL275" s="1">
        <v>0</v>
      </c>
      <c r="AM275" s="1">
        <v>0.15999999642372131</v>
      </c>
      <c r="AN275" s="1">
        <v>111115</v>
      </c>
      <c r="AO275">
        <f>X275*0.000001/(K275*0.0001)</f>
        <v>0.68168231264197909</v>
      </c>
      <c r="AP275">
        <f>(U275-T275)/(1000-U275)*AO275</f>
        <v>1.5461389962193742E-4</v>
      </c>
      <c r="AQ275">
        <f>(P275+273.15)</f>
        <v>293.50671234130857</v>
      </c>
      <c r="AR275">
        <f>(O275+273.15)</f>
        <v>293.45912208557127</v>
      </c>
      <c r="AS275">
        <f>(Y275*AK275+Z275*AL275)*AM275</f>
        <v>-8.928894797066711E-3</v>
      </c>
      <c r="AT275">
        <f>((AS275+0.00000010773*(AR275^4-AQ275^4))-AP275*44100)/(L275*0.92*2*29.3+0.00000043092*AQ275^3)</f>
        <v>-0.10261104799720121</v>
      </c>
      <c r="AU275">
        <f>0.61365*EXP(17.502*J275/(240.97+J275))</f>
        <v>2.3989532299921472</v>
      </c>
      <c r="AV275">
        <f>AU275*1000/AA275</f>
        <v>23.73387060825203</v>
      </c>
      <c r="AW275">
        <f>(AV275-U275)</f>
        <v>7.1510821408448031</v>
      </c>
      <c r="AX275">
        <f>IF(D275,P275,(O275+P275)/2)</f>
        <v>20.332917213439941</v>
      </c>
      <c r="AY275">
        <f>0.61365*EXP(17.502*AX275/(240.97+AX275))</f>
        <v>2.3954302244277441</v>
      </c>
      <c r="AZ275">
        <f>IF(AW275&lt;&gt;0,(1000-(AV275+U275)/2)/AW275*AP275,0)</f>
        <v>2.1185205077833457E-2</v>
      </c>
      <c r="BA275">
        <f>U275*AA275/1000</f>
        <v>1.6761418570442328</v>
      </c>
      <c r="BB275">
        <f>(AY275-BA275)</f>
        <v>0.71928836738351132</v>
      </c>
      <c r="BC275">
        <f>1/(1.6/F275+1.37/N275)</f>
        <v>1.3258686320722699E-2</v>
      </c>
      <c r="BD275">
        <f>G275*AA275*0.001</f>
        <v>49.824204467051302</v>
      </c>
      <c r="BE275">
        <f>G275/S275</f>
        <v>1.1977400525711288</v>
      </c>
      <c r="BF275">
        <f>(1-AP275*AA275/AU275/F275)*100</f>
        <v>69.539177602811122</v>
      </c>
      <c r="BG275">
        <f>(S275-E275/(N275/1.35))</f>
        <v>412.24075188584203</v>
      </c>
      <c r="BH275">
        <f>E275*BF275/100/BG275</f>
        <v>-1.9380630708726628E-3</v>
      </c>
    </row>
    <row r="276" spans="1:60" x14ac:dyDescent="0.25">
      <c r="A276" s="1">
        <v>81</v>
      </c>
      <c r="B276" s="1" t="s">
        <v>338</v>
      </c>
      <c r="C276" s="1">
        <v>12484.999999754131</v>
      </c>
      <c r="D276" s="1">
        <v>0</v>
      </c>
      <c r="E276">
        <f>(R276-S276*(1000-T276)/(1000-U276))*AO276</f>
        <v>-1.1229289967406753</v>
      </c>
      <c r="F276">
        <f>IF(AZ276&lt;&gt;0,1/(1/AZ276-1/N276),0)</f>
        <v>2.1199483891864653E-2</v>
      </c>
      <c r="G276">
        <f>((BC276-AP276/2)*S276-E276)/(BC276+AP276/2)</f>
        <v>491.71508176106454</v>
      </c>
      <c r="H276">
        <f>AP276*1000</f>
        <v>0.15320466182831524</v>
      </c>
      <c r="I276">
        <f>(AU276-BA276)</f>
        <v>0.7224826399103379</v>
      </c>
      <c r="J276">
        <f>(P276+AT276*D276)</f>
        <v>20.352682113647461</v>
      </c>
      <c r="K276" s="1">
        <v>7.3400001525878906</v>
      </c>
      <c r="L276">
        <f>(K276*AI276+AJ276)</f>
        <v>1.1257825581975567</v>
      </c>
      <c r="M276" s="1">
        <v>1</v>
      </c>
      <c r="N276">
        <f>L276*(M276+1)*(M276+1)/(M276*M276+1)</f>
        <v>2.2515651163951134</v>
      </c>
      <c r="O276" s="1">
        <v>20.312005996704102</v>
      </c>
      <c r="P276" s="1">
        <v>20.352682113647461</v>
      </c>
      <c r="Q276" s="1">
        <v>20.072917938232422</v>
      </c>
      <c r="R276" s="1">
        <v>409.9898681640625</v>
      </c>
      <c r="S276" s="1">
        <v>411.54464721679687</v>
      </c>
      <c r="T276" s="1">
        <v>16.359127044677734</v>
      </c>
      <c r="U276" s="1">
        <v>16.580142974853516</v>
      </c>
      <c r="V276" s="1">
        <v>69.1207275390625</v>
      </c>
      <c r="W276" s="1">
        <v>70.056541442871094</v>
      </c>
      <c r="X276" s="1">
        <v>500.36099243164062</v>
      </c>
      <c r="Y276" s="1">
        <v>-3.6206256598234177E-2</v>
      </c>
      <c r="Z276" s="1">
        <v>7.6938286423683167E-2</v>
      </c>
      <c r="AA276" s="1">
        <v>101.0771484375</v>
      </c>
      <c r="AB276" s="1">
        <v>-1.2185842990875244</v>
      </c>
      <c r="AC276" s="1">
        <v>4.5794416218996048E-2</v>
      </c>
      <c r="AD276" s="1">
        <v>2.065705694258213E-2</v>
      </c>
      <c r="AE276" s="1">
        <v>1.7602817388251424E-3</v>
      </c>
      <c r="AF276" s="1">
        <v>1.2718143872916698E-2</v>
      </c>
      <c r="AG276" s="1">
        <v>6.7772221518680453E-4</v>
      </c>
      <c r="AH276" s="1">
        <v>1</v>
      </c>
      <c r="AI276" s="1">
        <v>-0.21956524252891541</v>
      </c>
      <c r="AJ276" s="1">
        <v>2.737391471862793</v>
      </c>
      <c r="AK276" s="1">
        <v>1</v>
      </c>
      <c r="AL276" s="1">
        <v>0</v>
      </c>
      <c r="AM276" s="1">
        <v>0.15999999642372131</v>
      </c>
      <c r="AN276" s="1">
        <v>111115</v>
      </c>
      <c r="AO276">
        <f>X276*0.000001/(K276*0.0001)</f>
        <v>0.68169071121235125</v>
      </c>
      <c r="AP276">
        <f>(U276-T276)/(1000-U276)*AO276</f>
        <v>1.5320466182831523E-4</v>
      </c>
      <c r="AQ276">
        <f>(P276+273.15)</f>
        <v>293.50268211364744</v>
      </c>
      <c r="AR276">
        <f>(O276+273.15)</f>
        <v>293.46200599670408</v>
      </c>
      <c r="AS276">
        <f>(Y276*AK276+Z276*AL276)*AM276</f>
        <v>-5.7930009262338045E-3</v>
      </c>
      <c r="AT276">
        <f>((AS276+0.00000010773*(AR276^4-AQ276^4))-AP276*44100)/(L276*0.92*2*29.3+0.00000043092*AQ276^3)</f>
        <v>-0.10064766758818515</v>
      </c>
      <c r="AU276">
        <f>0.61365*EXP(17.502*J276/(240.97+J276))</f>
        <v>2.3983562124945794</v>
      </c>
      <c r="AV276">
        <f>AU276*1000/AA276</f>
        <v>23.727976595793834</v>
      </c>
      <c r="AW276">
        <f>(AV276-U276)</f>
        <v>7.1478336209403182</v>
      </c>
      <c r="AX276">
        <f>IF(D276,P276,(O276+P276)/2)</f>
        <v>20.332344055175781</v>
      </c>
      <c r="AY276">
        <f>0.61365*EXP(17.502*AX276/(240.97+AX276))</f>
        <v>2.3953454209838698</v>
      </c>
      <c r="AZ276">
        <f>IF(AW276&lt;&gt;0,(1000-(AV276+U276)/2)/AW276*AP276,0)</f>
        <v>2.1001743167979443E-2</v>
      </c>
      <c r="BA276">
        <f>U276*AA276/1000</f>
        <v>1.6758735725842415</v>
      </c>
      <c r="BB276">
        <f>(AY276-BA276)</f>
        <v>0.7194718483996283</v>
      </c>
      <c r="BC276">
        <f>1/(1.6/F276+1.37/N276)</f>
        <v>1.3143713166457138E-2</v>
      </c>
      <c r="BD276">
        <f>G276*AA276*0.001</f>
        <v>49.701158308120569</v>
      </c>
      <c r="BE276">
        <f>G276/S276</f>
        <v>1.1948037353576242</v>
      </c>
      <c r="BF276">
        <f>(1-AP276*AA276/AU276/F276)*100</f>
        <v>69.543079674583154</v>
      </c>
      <c r="BG276">
        <f>(S276-E276/(N276/1.35))</f>
        <v>412.21793627006974</v>
      </c>
      <c r="BH276">
        <f>E276*BF276/100/BG276</f>
        <v>-1.894433352314723E-3</v>
      </c>
    </row>
    <row r="277" spans="1:60" x14ac:dyDescent="0.25">
      <c r="A277" s="1">
        <v>82</v>
      </c>
      <c r="B277" s="1" t="s">
        <v>339</v>
      </c>
      <c r="C277" s="1">
        <v>12489.999999642372</v>
      </c>
      <c r="D277" s="1">
        <v>0</v>
      </c>
      <c r="E277">
        <f>(R277-S277*(1000-T277)/(1000-U277))*AO277</f>
        <v>-1.0962407574428485</v>
      </c>
      <c r="F277">
        <f>IF(AZ277&lt;&gt;0,1/(1/AZ277-1/N277),0)</f>
        <v>2.0964813178824277E-2</v>
      </c>
      <c r="G277">
        <f>((BC277-AP277/2)*S277-E277)/(BC277+AP277/2)</f>
        <v>490.61388253809571</v>
      </c>
      <c r="H277">
        <f>AP277*1000</f>
        <v>0.15154223009943499</v>
      </c>
      <c r="I277">
        <f>(AU277-BA277)</f>
        <v>0.72256406960286323</v>
      </c>
      <c r="J277">
        <f>(P277+AT277*D277)</f>
        <v>20.352266311645508</v>
      </c>
      <c r="K277" s="1">
        <v>7.3400001525878906</v>
      </c>
      <c r="L277">
        <f>(K277*AI277+AJ277)</f>
        <v>1.1257825581975567</v>
      </c>
      <c r="M277" s="1">
        <v>1</v>
      </c>
      <c r="N277">
        <f>L277*(M277+1)*(M277+1)/(M277*M277+1)</f>
        <v>2.2515651163951134</v>
      </c>
      <c r="O277" s="1">
        <v>20.309164047241211</v>
      </c>
      <c r="P277" s="1">
        <v>20.352266311645508</v>
      </c>
      <c r="Q277" s="1">
        <v>20.055118560791016</v>
      </c>
      <c r="R277" s="1">
        <v>410.02542114257812</v>
      </c>
      <c r="S277" s="1">
        <v>411.54208374023437</v>
      </c>
      <c r="T277" s="1">
        <v>16.360204696655273</v>
      </c>
      <c r="U277" s="1">
        <v>16.578826904296875</v>
      </c>
      <c r="V277" s="1">
        <v>69.132255554199219</v>
      </c>
      <c r="W277" s="1">
        <v>70.058021545410156</v>
      </c>
      <c r="X277" s="1">
        <v>500.35128784179687</v>
      </c>
      <c r="Y277" s="1">
        <v>-2.9877549037337303E-2</v>
      </c>
      <c r="Z277" s="1">
        <v>6.0672067105770111E-2</v>
      </c>
      <c r="AA277" s="1">
        <v>101.07654571533203</v>
      </c>
      <c r="AB277" s="1">
        <v>-1.2185842990875244</v>
      </c>
      <c r="AC277" s="1">
        <v>4.5794416218996048E-2</v>
      </c>
      <c r="AD277" s="1">
        <v>2.065705694258213E-2</v>
      </c>
      <c r="AE277" s="1">
        <v>1.7602817388251424E-3</v>
      </c>
      <c r="AF277" s="1">
        <v>1.2718143872916698E-2</v>
      </c>
      <c r="AG277" s="1">
        <v>6.7772221518680453E-4</v>
      </c>
      <c r="AH277" s="1">
        <v>1</v>
      </c>
      <c r="AI277" s="1">
        <v>-0.21956524252891541</v>
      </c>
      <c r="AJ277" s="1">
        <v>2.737391471862793</v>
      </c>
      <c r="AK277" s="1">
        <v>1</v>
      </c>
      <c r="AL277" s="1">
        <v>0</v>
      </c>
      <c r="AM277" s="1">
        <v>0.15999999642372131</v>
      </c>
      <c r="AN277" s="1">
        <v>111115</v>
      </c>
      <c r="AO277">
        <f>X277*0.000001/(K277*0.0001)</f>
        <v>0.6816774897005774</v>
      </c>
      <c r="AP277">
        <f>(U277-T277)/(1000-U277)*AO277</f>
        <v>1.5154223009943498E-4</v>
      </c>
      <c r="AQ277">
        <f>(P277+273.15)</f>
        <v>293.50226631164549</v>
      </c>
      <c r="AR277">
        <f>(O277+273.15)</f>
        <v>293.45916404724119</v>
      </c>
      <c r="AS277">
        <f>(Y277*AK277+Z277*AL277)*AM277</f>
        <v>-4.7804077391235267E-3</v>
      </c>
      <c r="AT277">
        <f>((AS277+0.00000010773*(AR277^4-AQ277^4))-AP277*44100)/(L277*0.92*2*29.3+0.00000043092*AQ277^3)</f>
        <v>-9.997854603854979E-2</v>
      </c>
      <c r="AU277">
        <f>0.61365*EXP(17.502*J277/(240.97+J277))</f>
        <v>2.3982946251016029</v>
      </c>
      <c r="AV277">
        <f>AU277*1000/AA277</f>
        <v>23.727508771976286</v>
      </c>
      <c r="AW277">
        <f>(AV277-U277)</f>
        <v>7.1486818676794108</v>
      </c>
      <c r="AX277">
        <f>IF(D277,P277,(O277+P277)/2)</f>
        <v>20.330715179443359</v>
      </c>
      <c r="AY277">
        <f>0.61365*EXP(17.502*AX277/(240.97+AX277))</f>
        <v>2.3951044298815241</v>
      </c>
      <c r="AZ277">
        <f>IF(AW277&lt;&gt;0,(1000-(AV277+U277)/2)/AW277*AP277,0)</f>
        <v>2.0771406092781892E-2</v>
      </c>
      <c r="BA277">
        <f>U277*AA277/1000</f>
        <v>1.6757305554987396</v>
      </c>
      <c r="BB277">
        <f>(AY277-BA277)</f>
        <v>0.71937387438278444</v>
      </c>
      <c r="BC277">
        <f>1/(1.6/F277+1.37/N277)</f>
        <v>1.2999367784168657E-2</v>
      </c>
      <c r="BD277">
        <f>G277*AA277*0.001</f>
        <v>49.589556526938374</v>
      </c>
      <c r="BE277">
        <f>G277/S277</f>
        <v>1.1921353900899514</v>
      </c>
      <c r="BF277">
        <f>(1-AP277*AA277/AU277/F277)*100</f>
        <v>69.53574690973015</v>
      </c>
      <c r="BG277">
        <f>(S277-E277/(N277/1.35))</f>
        <v>412.199370980906</v>
      </c>
      <c r="BH277">
        <f>E277*BF277/100/BG277</f>
        <v>-1.8492973359051498E-3</v>
      </c>
    </row>
    <row r="278" spans="1:60" x14ac:dyDescent="0.25">
      <c r="A278" s="1">
        <v>83</v>
      </c>
      <c r="B278" s="1" t="s">
        <v>340</v>
      </c>
      <c r="C278" s="1">
        <v>12495.499999519438</v>
      </c>
      <c r="D278" s="1">
        <v>0</v>
      </c>
      <c r="E278">
        <f>(R278-S278*(1000-T278)/(1000-U278))*AO278</f>
        <v>-1.1066944055477344</v>
      </c>
      <c r="F278">
        <f>IF(AZ278&lt;&gt;0,1/(1/AZ278-1/N278),0)</f>
        <v>2.074128186523375E-2</v>
      </c>
      <c r="G278">
        <f>((BC278-AP278/2)*S278-E278)/(BC278+AP278/2)</f>
        <v>492.32812554093891</v>
      </c>
      <c r="H278">
        <f>AP278*1000</f>
        <v>0.14994624544218174</v>
      </c>
      <c r="I278">
        <f>(AU278-BA278)</f>
        <v>0.72258629939166585</v>
      </c>
      <c r="J278">
        <f>(P278+AT278*D278)</f>
        <v>20.351474761962891</v>
      </c>
      <c r="K278" s="1">
        <v>7.3400001525878906</v>
      </c>
      <c r="L278">
        <f>(K278*AI278+AJ278)</f>
        <v>1.1257825581975567</v>
      </c>
      <c r="M278" s="1">
        <v>1</v>
      </c>
      <c r="N278">
        <f>L278*(M278+1)*(M278+1)/(M278*M278+1)</f>
        <v>2.2515651163951134</v>
      </c>
      <c r="O278" s="1">
        <v>20.304286956787109</v>
      </c>
      <c r="P278" s="1">
        <v>20.351474761962891</v>
      </c>
      <c r="Q278" s="1">
        <v>20.051656723022461</v>
      </c>
      <c r="R278" s="1">
        <v>410.01925659179687</v>
      </c>
      <c r="S278" s="1">
        <v>411.55221557617187</v>
      </c>
      <c r="T278" s="1">
        <v>16.361194610595703</v>
      </c>
      <c r="U278" s="1">
        <v>16.5775146484375</v>
      </c>
      <c r="V278" s="1">
        <v>69.155242919921875</v>
      </c>
      <c r="W278" s="1">
        <v>70.070816040039063</v>
      </c>
      <c r="X278" s="1">
        <v>500.351318359375</v>
      </c>
      <c r="Y278" s="1">
        <v>1.9873427227139473E-3</v>
      </c>
      <c r="Z278" s="1">
        <v>8.8480092585086823E-2</v>
      </c>
      <c r="AA278" s="1">
        <v>101.07613372802734</v>
      </c>
      <c r="AB278" s="1">
        <v>-1.2185842990875244</v>
      </c>
      <c r="AC278" s="1">
        <v>4.5794416218996048E-2</v>
      </c>
      <c r="AD278" s="1">
        <v>2.065705694258213E-2</v>
      </c>
      <c r="AE278" s="1">
        <v>1.7602817388251424E-3</v>
      </c>
      <c r="AF278" s="1">
        <v>1.2718143872916698E-2</v>
      </c>
      <c r="AG278" s="1">
        <v>6.7772221518680453E-4</v>
      </c>
      <c r="AH278" s="1">
        <v>1</v>
      </c>
      <c r="AI278" s="1">
        <v>-0.21956524252891541</v>
      </c>
      <c r="AJ278" s="1">
        <v>2.737391471862793</v>
      </c>
      <c r="AK278" s="1">
        <v>1</v>
      </c>
      <c r="AL278" s="1">
        <v>0</v>
      </c>
      <c r="AM278" s="1">
        <v>0.15999999642372131</v>
      </c>
      <c r="AN278" s="1">
        <v>111115</v>
      </c>
      <c r="AO278">
        <f>X278*0.000001/(K278*0.0001)</f>
        <v>0.68167753127765851</v>
      </c>
      <c r="AP278">
        <f>(U278-T278)/(1000-U278)*AO278</f>
        <v>1.4994624544218175E-4</v>
      </c>
      <c r="AQ278">
        <f>(P278+273.15)</f>
        <v>293.50147476196287</v>
      </c>
      <c r="AR278">
        <f>(O278+273.15)</f>
        <v>293.45428695678709</v>
      </c>
      <c r="AS278">
        <f>(Y278*AK278+Z278*AL278)*AM278</f>
        <v>3.1797482852694015E-4</v>
      </c>
      <c r="AT278">
        <f>((AS278+0.00000010773*(AR278^4-AQ278^4))-AP278*44100)/(L278*0.92*2*29.3+0.00000043092*AQ278^3)</f>
        <v>-9.9545725619455405E-2</v>
      </c>
      <c r="AU278">
        <f>0.61365*EXP(17.502*J278/(240.97+J278))</f>
        <v>2.3981773868754668</v>
      </c>
      <c r="AV278">
        <f>AU278*1000/AA278</f>
        <v>23.726445585348674</v>
      </c>
      <c r="AW278">
        <f>(AV278-U278)</f>
        <v>7.1489309369111744</v>
      </c>
      <c r="AX278">
        <f>IF(D278,P278,(O278+P278)/2)</f>
        <v>20.327880859375</v>
      </c>
      <c r="AY278">
        <f>0.61365*EXP(17.502*AX278/(240.97+AX278))</f>
        <v>2.3946851447126911</v>
      </c>
      <c r="AZ278">
        <f>IF(AW278&lt;&gt;0,(1000-(AV278+U278)/2)/AW278*AP278,0)</f>
        <v>2.0551958465122554E-2</v>
      </c>
      <c r="BA278">
        <f>U278*AA278/1000</f>
        <v>1.6755910874838009</v>
      </c>
      <c r="BB278">
        <f>(AY278-BA278)</f>
        <v>0.71909405722889019</v>
      </c>
      <c r="BC278">
        <f>1/(1.6/F278+1.37/N278)</f>
        <v>1.2861850448495605E-2</v>
      </c>
      <c r="BD278">
        <f>G278*AA278*0.001</f>
        <v>49.762623455244977</v>
      </c>
      <c r="BE278">
        <f>G278/S278</f>
        <v>1.1962713524739041</v>
      </c>
      <c r="BF278">
        <f>(1-AP278*AA278/AU278/F278)*100</f>
        <v>69.530360205198022</v>
      </c>
      <c r="BG278">
        <f>(S278-E278/(N278/1.35))</f>
        <v>412.21577064575899</v>
      </c>
      <c r="BH278">
        <f>E278*BF278/100/BG278</f>
        <v>-1.8667131666085164E-3</v>
      </c>
    </row>
    <row r="279" spans="1:60" x14ac:dyDescent="0.25">
      <c r="A279" s="1" t="s">
        <v>9</v>
      </c>
      <c r="B279" s="1" t="s">
        <v>341</v>
      </c>
    </row>
    <row r="280" spans="1:60" x14ac:dyDescent="0.25">
      <c r="A280" s="1" t="s">
        <v>9</v>
      </c>
      <c r="B280" s="1" t="s">
        <v>342</v>
      </c>
    </row>
    <row r="281" spans="1:60" x14ac:dyDescent="0.25">
      <c r="A281" s="1" t="s">
        <v>9</v>
      </c>
      <c r="B281" s="1" t="s">
        <v>343</v>
      </c>
    </row>
    <row r="282" spans="1:60" x14ac:dyDescent="0.25">
      <c r="A282" s="1" t="s">
        <v>9</v>
      </c>
      <c r="B282" s="1" t="s">
        <v>344</v>
      </c>
    </row>
    <row r="283" spans="1:60" x14ac:dyDescent="0.25">
      <c r="A283" s="1" t="s">
        <v>9</v>
      </c>
      <c r="B283" s="1" t="s">
        <v>345</v>
      </c>
    </row>
    <row r="284" spans="1:60" x14ac:dyDescent="0.25">
      <c r="A284" s="1" t="s">
        <v>9</v>
      </c>
      <c r="B284" s="1" t="s">
        <v>346</v>
      </c>
    </row>
    <row r="285" spans="1:60" x14ac:dyDescent="0.25">
      <c r="A285" s="1" t="s">
        <v>9</v>
      </c>
      <c r="B285" s="1" t="s">
        <v>347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>
        <v>84</v>
      </c>
      <c r="B290" s="1" t="s">
        <v>352</v>
      </c>
      <c r="C290" s="1">
        <v>12889.499999988824</v>
      </c>
      <c r="D290" s="1">
        <v>0</v>
      </c>
      <c r="E290">
        <f>(R290-S290*(1000-T290)/(1000-U290))*AO290</f>
        <v>-0.96689112914446362</v>
      </c>
      <c r="F290">
        <f>IF(AZ290&lt;&gt;0,1/(1/AZ290-1/N290),0)</f>
        <v>1.9598930499295033E-2</v>
      </c>
      <c r="G290">
        <f>((BC290-AP290/2)*S290-E290)/(BC290+AP290/2)</f>
        <v>486.32901697485039</v>
      </c>
      <c r="H290">
        <f>AP290*1000</f>
        <v>0.13754043008229935</v>
      </c>
      <c r="I290">
        <f>(AU290-BA290)</f>
        <v>0.68814422029497324</v>
      </c>
      <c r="J290">
        <f>(P290+AT290*D290)</f>
        <v>20.377418518066406</v>
      </c>
      <c r="K290" s="1">
        <v>17.069999694824219</v>
      </c>
      <c r="L290">
        <f>(K290*AI290+AJ290)</f>
        <v>-1.0105871510997986</v>
      </c>
      <c r="M290" s="1">
        <v>1</v>
      </c>
      <c r="N290">
        <f>L290*(M290+1)*(M290+1)/(M290*M290+1)</f>
        <v>-2.0211743021995972</v>
      </c>
      <c r="O290" s="1">
        <v>20.307291030883789</v>
      </c>
      <c r="P290" s="1">
        <v>20.377418518066406</v>
      </c>
      <c r="Q290" s="1">
        <v>20.061408996582031</v>
      </c>
      <c r="R290" s="1">
        <v>409.95294189453125</v>
      </c>
      <c r="S290" s="1">
        <v>413.0576171875</v>
      </c>
      <c r="T290" s="1">
        <v>16.495121002197266</v>
      </c>
      <c r="U290" s="1">
        <v>16.956375122070313</v>
      </c>
      <c r="V290" s="1">
        <v>69.782371520996094</v>
      </c>
      <c r="W290" s="1">
        <v>71.665473937988281</v>
      </c>
      <c r="X290" s="1">
        <v>500.37594604492187</v>
      </c>
      <c r="Y290" s="1">
        <v>-2.5874288752675056E-2</v>
      </c>
      <c r="Z290" s="1">
        <v>0.12468491494655609</v>
      </c>
      <c r="AA290" s="1">
        <v>101.07575225830078</v>
      </c>
      <c r="AB290" s="1">
        <v>-1.0942953824996948</v>
      </c>
      <c r="AC290" s="1">
        <v>6.459210067987442E-2</v>
      </c>
      <c r="AD290" s="1">
        <v>2.9283555224537849E-2</v>
      </c>
      <c r="AE290" s="1">
        <v>1.5617752214893699E-3</v>
      </c>
      <c r="AF290" s="1">
        <v>9.5181325450539589E-3</v>
      </c>
      <c r="AG290" s="1">
        <v>2.0203373860567808E-3</v>
      </c>
      <c r="AH290" s="1">
        <v>0.66666668653488159</v>
      </c>
      <c r="AI290" s="1">
        <v>-0.21956524252891541</v>
      </c>
      <c r="AJ290" s="1">
        <v>2.737391471862793</v>
      </c>
      <c r="AK290" s="1">
        <v>1</v>
      </c>
      <c r="AL290" s="1">
        <v>0</v>
      </c>
      <c r="AM290" s="1">
        <v>0.15999999642372131</v>
      </c>
      <c r="AN290" s="1">
        <v>111115</v>
      </c>
      <c r="AO290">
        <f>X290*0.000001/(K290*0.0001)</f>
        <v>0.29313178382577265</v>
      </c>
      <c r="AP290">
        <f>(U290-T290)/(1000-U290)*AO290</f>
        <v>1.3754043008229935E-4</v>
      </c>
      <c r="AQ290">
        <f>(P290+273.15)</f>
        <v>293.52741851806638</v>
      </c>
      <c r="AR290">
        <f>(O290+273.15)</f>
        <v>293.45729103088377</v>
      </c>
      <c r="AS290">
        <f>(Y290*AK290+Z290*AL290)*AM290</f>
        <v>-4.1398861078943416E-3</v>
      </c>
      <c r="AT290">
        <f>((AS290+0.00000010773*(AR290^4-AQ290^4))-AP290*44100)/(L290*0.92*2*29.3+0.00000043092*AQ290^3)</f>
        <v>0.15678926759621481</v>
      </c>
      <c r="AU290">
        <f>0.61365*EXP(17.502*J290/(240.97+J290))</f>
        <v>2.4020225913321669</v>
      </c>
      <c r="AV290">
        <f>AU290*1000/AA290</f>
        <v>23.764577929568684</v>
      </c>
      <c r="AW290">
        <f>(AV290-U290)</f>
        <v>6.8082028074983718</v>
      </c>
      <c r="AX290">
        <f>IF(D290,P290,(O290+P290)/2)</f>
        <v>20.342354774475098</v>
      </c>
      <c r="AY290">
        <f>0.61365*EXP(17.502*AX290/(240.97+AX290))</f>
        <v>2.3968269668971085</v>
      </c>
      <c r="AZ290">
        <f>IF(AW290&lt;&gt;0,(1000-(AV290+U290)/2)/AW290*AP290,0)</f>
        <v>1.9790838374535272E-2</v>
      </c>
      <c r="BA290">
        <f>U290*AA290/1000</f>
        <v>1.7138783710371936</v>
      </c>
      <c r="BB290">
        <f>(AY290-BA290)</f>
        <v>0.68294859585991485</v>
      </c>
      <c r="BC290">
        <f>1/(1.6/F290+1.37/N290)</f>
        <v>1.2351887906258206E-2</v>
      </c>
      <c r="BD290">
        <f>G290*AA290*0.001</f>
        <v>49.156071235772934</v>
      </c>
      <c r="BE290">
        <f>G290/S290</f>
        <v>1.1773878430962095</v>
      </c>
      <c r="BF290">
        <f>(1-AP290*AA290/AU290/F290)*100</f>
        <v>70.469697228631603</v>
      </c>
      <c r="BG290">
        <f>(S290-E290/(N290/1.35))</f>
        <v>412.41180300763216</v>
      </c>
      <c r="BH290">
        <f>E290*BF290/100/BG290</f>
        <v>-1.6521477956487861E-3</v>
      </c>
    </row>
    <row r="291" spans="1:60" x14ac:dyDescent="0.25">
      <c r="A291" s="1">
        <v>85</v>
      </c>
      <c r="B291" s="1" t="s">
        <v>353</v>
      </c>
      <c r="C291" s="1">
        <v>12894.499999877065</v>
      </c>
      <c r="D291" s="1">
        <v>0</v>
      </c>
      <c r="E291">
        <f>(R291-S291*(1000-T291)/(1000-U291))*AO291</f>
        <v>-0.99154916178121988</v>
      </c>
      <c r="F291">
        <f>IF(AZ291&lt;&gt;0,1/(1/AZ291-1/N291),0)</f>
        <v>1.9996813876834635E-2</v>
      </c>
      <c r="G291">
        <f>((BC291-AP291/2)*S291-E291)/(BC291+AP291/2)</f>
        <v>486.69736247100872</v>
      </c>
      <c r="H291">
        <f>AP291*1000</f>
        <v>0.14037698353072145</v>
      </c>
      <c r="I291">
        <f>(AU291-BA291)</f>
        <v>0.68822547676866441</v>
      </c>
      <c r="J291">
        <f>(P291+AT291*D291)</f>
        <v>20.374574661254883</v>
      </c>
      <c r="K291" s="1">
        <v>17.069999694824219</v>
      </c>
      <c r="L291">
        <f>(K291*AI291+AJ291)</f>
        <v>-1.0105871510997986</v>
      </c>
      <c r="M291" s="1">
        <v>1</v>
      </c>
      <c r="N291">
        <f>L291*(M291+1)*(M291+1)/(M291*M291+1)</f>
        <v>-2.0211743021995972</v>
      </c>
      <c r="O291" s="1">
        <v>20.312280654907227</v>
      </c>
      <c r="P291" s="1">
        <v>20.374574661254883</v>
      </c>
      <c r="Q291" s="1">
        <v>20.067148208618164</v>
      </c>
      <c r="R291" s="1">
        <v>409.85821533203125</v>
      </c>
      <c r="S291" s="1">
        <v>413.04299926757812</v>
      </c>
      <c r="T291" s="1">
        <v>16.480690002441406</v>
      </c>
      <c r="U291" s="1">
        <v>16.951456069946289</v>
      </c>
      <c r="V291" s="1">
        <v>69.640434265136719</v>
      </c>
      <c r="W291" s="1">
        <v>71.625770568847656</v>
      </c>
      <c r="X291" s="1">
        <v>500.37918090820312</v>
      </c>
      <c r="Y291" s="1">
        <v>-3.718704916536808E-3</v>
      </c>
      <c r="Z291" s="1">
        <v>0.11257928609848022</v>
      </c>
      <c r="AA291" s="1">
        <v>101.07540893554687</v>
      </c>
      <c r="AB291" s="1">
        <v>-1.0942953824996948</v>
      </c>
      <c r="AC291" s="1">
        <v>6.459210067987442E-2</v>
      </c>
      <c r="AD291" s="1">
        <v>2.9283555224537849E-2</v>
      </c>
      <c r="AE291" s="1">
        <v>1.5617752214893699E-3</v>
      </c>
      <c r="AF291" s="1">
        <v>9.5181325450539589E-3</v>
      </c>
      <c r="AG291" s="1">
        <v>2.0203373860567808E-3</v>
      </c>
      <c r="AH291" s="1">
        <v>1</v>
      </c>
      <c r="AI291" s="1">
        <v>-0.21956524252891541</v>
      </c>
      <c r="AJ291" s="1">
        <v>2.737391471862793</v>
      </c>
      <c r="AK291" s="1">
        <v>1</v>
      </c>
      <c r="AL291" s="1">
        <v>0</v>
      </c>
      <c r="AM291" s="1">
        <v>0.15999999642372131</v>
      </c>
      <c r="AN291" s="1">
        <v>111115</v>
      </c>
      <c r="AO291">
        <f>X291*0.000001/(K291*0.0001)</f>
        <v>0.29313367888338199</v>
      </c>
      <c r="AP291">
        <f>(U291-T291)/(1000-U291)*AO291</f>
        <v>1.4037698353072144E-4</v>
      </c>
      <c r="AQ291">
        <f>(P291+273.15)</f>
        <v>293.52457466125486</v>
      </c>
      <c r="AR291">
        <f>(O291+273.15)</f>
        <v>293.4622806549072</v>
      </c>
      <c r="AS291">
        <f>(Y291*AK291+Z291*AL291)*AM291</f>
        <v>-5.9499277334676415E-4</v>
      </c>
      <c r="AT291">
        <f>((AS291+0.00000010773*(AR291^4-AQ291^4))-AP291*44100)/(L291*0.92*2*29.3+0.00000043092*AQ291^3)</f>
        <v>0.1576190680979655</v>
      </c>
      <c r="AU291">
        <f>0.61365*EXP(17.502*J291/(240.97+J291))</f>
        <v>2.4016008310914438</v>
      </c>
      <c r="AV291">
        <f>AU291*1000/AA291</f>
        <v>23.760485922177981</v>
      </c>
      <c r="AW291">
        <f>(AV291-U291)</f>
        <v>6.8090298522316921</v>
      </c>
      <c r="AX291">
        <f>IF(D291,P291,(O291+P291)/2)</f>
        <v>20.343427658081055</v>
      </c>
      <c r="AY291">
        <f>0.61365*EXP(17.502*AX291/(240.97+AX291))</f>
        <v>2.3969857969453274</v>
      </c>
      <c r="AZ291">
        <f>IF(AW291&lt;&gt;0,(1000-(AV291+U291)/2)/AW291*AP291,0)</f>
        <v>2.0196632517389054E-2</v>
      </c>
      <c r="BA291">
        <f>U291*AA291/1000</f>
        <v>1.7133753543227794</v>
      </c>
      <c r="BB291">
        <f>(AY291-BA291)</f>
        <v>0.683610442622548</v>
      </c>
      <c r="BC291">
        <f>1/(1.6/F291+1.37/N291)</f>
        <v>1.2604789484720262E-2</v>
      </c>
      <c r="BD291">
        <f>G291*AA291*0.001</f>
        <v>49.193134939609294</v>
      </c>
      <c r="BE291">
        <f>G291/S291</f>
        <v>1.1783212966544332</v>
      </c>
      <c r="BF291">
        <f>(1-AP291*AA291/AU291/F291)*100</f>
        <v>70.455286463492143</v>
      </c>
      <c r="BG291">
        <f>(S291-E291/(N291/1.35))</f>
        <v>412.38071528398115</v>
      </c>
      <c r="BH291">
        <f>E291*BF291/100/BG291</f>
        <v>-1.6940627349128867E-3</v>
      </c>
    </row>
    <row r="292" spans="1:60" x14ac:dyDescent="0.25">
      <c r="A292" s="1">
        <v>86</v>
      </c>
      <c r="B292" s="1" t="s">
        <v>354</v>
      </c>
      <c r="C292" s="1">
        <v>12899.999999754131</v>
      </c>
      <c r="D292" s="1">
        <v>0</v>
      </c>
      <c r="E292">
        <f>(R292-S292*(1000-T292)/(1000-U292))*AO292</f>
        <v>-0.96935023104846163</v>
      </c>
      <c r="F292">
        <f>IF(AZ292&lt;&gt;0,1/(1/AZ292-1/N292),0)</f>
        <v>1.9750430112642763E-2</v>
      </c>
      <c r="G292">
        <f>((BC292-AP292/2)*S292-E292)/(BC292+AP292/2)</f>
        <v>485.89531796610936</v>
      </c>
      <c r="H292">
        <f>AP292*1000</f>
        <v>0.13859963110108381</v>
      </c>
      <c r="I292">
        <f>(AU292-BA292)</f>
        <v>0.68807728469890472</v>
      </c>
      <c r="J292">
        <f>(P292+AT292*D292)</f>
        <v>20.369983673095703</v>
      </c>
      <c r="K292" s="1">
        <v>17.069999694824219</v>
      </c>
      <c r="L292">
        <f>(K292*AI292+AJ292)</f>
        <v>-1.0105871510997986</v>
      </c>
      <c r="M292" s="1">
        <v>1</v>
      </c>
      <c r="N292">
        <f>L292*(M292+1)*(M292+1)/(M292*M292+1)</f>
        <v>-2.0211743021995972</v>
      </c>
      <c r="O292" s="1">
        <v>20.316030502319336</v>
      </c>
      <c r="P292" s="1">
        <v>20.369983673095703</v>
      </c>
      <c r="Q292" s="1">
        <v>20.068950653076172</v>
      </c>
      <c r="R292" s="1">
        <v>409.91714477539062</v>
      </c>
      <c r="S292" s="1">
        <v>413.02880859375</v>
      </c>
      <c r="T292" s="1">
        <v>16.481367111206055</v>
      </c>
      <c r="U292" s="1">
        <v>16.946189880371094</v>
      </c>
      <c r="V292" s="1">
        <v>69.621025085449219</v>
      </c>
      <c r="W292" s="1">
        <v>71.582443237304688</v>
      </c>
      <c r="X292" s="1">
        <v>500.36334228515625</v>
      </c>
      <c r="Y292" s="1">
        <v>-1.0817009955644608E-2</v>
      </c>
      <c r="Z292" s="1">
        <v>9.4353586435317993E-2</v>
      </c>
      <c r="AA292" s="1">
        <v>101.07539367675781</v>
      </c>
      <c r="AB292" s="1">
        <v>-1.0942953824996948</v>
      </c>
      <c r="AC292" s="1">
        <v>6.459210067987442E-2</v>
      </c>
      <c r="AD292" s="1">
        <v>2.9283555224537849E-2</v>
      </c>
      <c r="AE292" s="1">
        <v>1.5617752214893699E-3</v>
      </c>
      <c r="AF292" s="1">
        <v>9.5181325450539589E-3</v>
      </c>
      <c r="AG292" s="1">
        <v>2.0203373860567808E-3</v>
      </c>
      <c r="AH292" s="1">
        <v>1</v>
      </c>
      <c r="AI292" s="1">
        <v>-0.21956524252891541</v>
      </c>
      <c r="AJ292" s="1">
        <v>2.737391471862793</v>
      </c>
      <c r="AK292" s="1">
        <v>1</v>
      </c>
      <c r="AL292" s="1">
        <v>0</v>
      </c>
      <c r="AM292" s="1">
        <v>0.15999999642372131</v>
      </c>
      <c r="AN292" s="1">
        <v>111115</v>
      </c>
      <c r="AO292">
        <f>X292*0.000001/(K292*0.0001)</f>
        <v>0.29312440025225717</v>
      </c>
      <c r="AP292">
        <f>(U292-T292)/(1000-U292)*AO292</f>
        <v>1.3859963110108382E-4</v>
      </c>
      <c r="AQ292">
        <f>(P292+273.15)</f>
        <v>293.51998367309568</v>
      </c>
      <c r="AR292">
        <f>(O292+273.15)</f>
        <v>293.46603050231931</v>
      </c>
      <c r="AS292">
        <f>(Y292*AK292+Z292*AL292)*AM292</f>
        <v>-1.7307215542184951E-3</v>
      </c>
      <c r="AT292">
        <f>((AS292+0.00000010773*(AR292^4-AQ292^4))-AP292*44100)/(L292*0.92*2*29.3+0.00000043092*AQ292^3)</f>
        <v>0.15376012805198122</v>
      </c>
      <c r="AU292">
        <f>0.61365*EXP(17.502*J292/(240.97+J292))</f>
        <v>2.4009200981785024</v>
      </c>
      <c r="AV292">
        <f>AU292*1000/AA292</f>
        <v>23.753754606751453</v>
      </c>
      <c r="AW292">
        <f>(AV292-U292)</f>
        <v>6.8075647263803596</v>
      </c>
      <c r="AX292">
        <f>IF(D292,P292,(O292+P292)/2)</f>
        <v>20.34300708770752</v>
      </c>
      <c r="AY292">
        <f>0.61365*EXP(17.502*AX292/(240.97+AX292))</f>
        <v>2.3969235344676254</v>
      </c>
      <c r="AZ292">
        <f>IF(AW292&lt;&gt;0,(1000-(AV292+U292)/2)/AW292*AP292,0)</f>
        <v>1.9945331100421845E-2</v>
      </c>
      <c r="BA292">
        <f>U292*AA292/1000</f>
        <v>1.7128428134795977</v>
      </c>
      <c r="BB292">
        <f>(AY292-BA292)</f>
        <v>0.68408072098802775</v>
      </c>
      <c r="BC292">
        <f>1/(1.6/F292+1.37/N292)</f>
        <v>1.2448173553212729E-2</v>
      </c>
      <c r="BD292">
        <f>G292*AA292*0.001</f>
        <v>49.112060549117913</v>
      </c>
      <c r="BE292">
        <f>G292/S292</f>
        <v>1.1764199200061851</v>
      </c>
      <c r="BF292">
        <f>(1-AP292*AA292/AU292/F292)*100</f>
        <v>70.457091396500033</v>
      </c>
      <c r="BG292">
        <f>(S292-E292/(N292/1.35))</f>
        <v>412.38135190953864</v>
      </c>
      <c r="BH292">
        <f>E292*BF292/100/BG292</f>
        <v>-1.6561757098847156E-3</v>
      </c>
    </row>
    <row r="293" spans="1:60" x14ac:dyDescent="0.25">
      <c r="A293" s="1">
        <v>87</v>
      </c>
      <c r="B293" s="1" t="s">
        <v>355</v>
      </c>
      <c r="C293" s="1">
        <v>12904.999999642372</v>
      </c>
      <c r="D293" s="1">
        <v>0</v>
      </c>
      <c r="E293">
        <f>(R293-S293*(1000-T293)/(1000-U293))*AO293</f>
        <v>-0.96016109470240019</v>
      </c>
      <c r="F293">
        <f>IF(AZ293&lt;&gt;0,1/(1/AZ293-1/N293),0)</f>
        <v>1.9658550861292895E-2</v>
      </c>
      <c r="G293">
        <f>((BC293-AP293/2)*S293-E293)/(BC293+AP293/2)</f>
        <v>485.54201285559037</v>
      </c>
      <c r="H293">
        <f>AP293*1000</f>
        <v>0.13787283427128585</v>
      </c>
      <c r="I293">
        <f>(AU293-BA293)</f>
        <v>0.68770469139760726</v>
      </c>
      <c r="J293">
        <f>(P293+AT293*D293)</f>
        <v>20.366209030151367</v>
      </c>
      <c r="K293" s="1">
        <v>17.069999694824219</v>
      </c>
      <c r="L293">
        <f>(K293*AI293+AJ293)</f>
        <v>-1.0105871510997986</v>
      </c>
      <c r="M293" s="1">
        <v>1</v>
      </c>
      <c r="N293">
        <f>L293*(M293+1)*(M293+1)/(M293*M293+1)</f>
        <v>-2.0211743021995972</v>
      </c>
      <c r="O293" s="1">
        <v>20.311391830444336</v>
      </c>
      <c r="P293" s="1">
        <v>20.366209030151367</v>
      </c>
      <c r="Q293" s="1">
        <v>20.052410125732422</v>
      </c>
      <c r="R293" s="1">
        <v>409.96405029296875</v>
      </c>
      <c r="S293" s="1">
        <v>413.04550170898437</v>
      </c>
      <c r="T293" s="1">
        <v>16.481878280639648</v>
      </c>
      <c r="U293" s="1">
        <v>16.944282531738281</v>
      </c>
      <c r="V293" s="1">
        <v>69.635200500488281</v>
      </c>
      <c r="W293" s="1">
        <v>71.591255187988281</v>
      </c>
      <c r="X293" s="1">
        <v>500.34381103515625</v>
      </c>
      <c r="Y293" s="1">
        <v>-2.5728393346071243E-2</v>
      </c>
      <c r="Z293" s="1">
        <v>7.8707404434680939E-2</v>
      </c>
      <c r="AA293" s="1">
        <v>101.07573699951172</v>
      </c>
      <c r="AB293" s="1">
        <v>-1.0942953824996948</v>
      </c>
      <c r="AC293" s="1">
        <v>6.459210067987442E-2</v>
      </c>
      <c r="AD293" s="1">
        <v>2.9283555224537849E-2</v>
      </c>
      <c r="AE293" s="1">
        <v>1.5617752214893699E-3</v>
      </c>
      <c r="AF293" s="1">
        <v>9.5181325450539589E-3</v>
      </c>
      <c r="AG293" s="1">
        <v>2.0203373860567808E-3</v>
      </c>
      <c r="AH293" s="1">
        <v>1</v>
      </c>
      <c r="AI293" s="1">
        <v>-0.21956524252891541</v>
      </c>
      <c r="AJ293" s="1">
        <v>2.737391471862793</v>
      </c>
      <c r="AK293" s="1">
        <v>1</v>
      </c>
      <c r="AL293" s="1">
        <v>0</v>
      </c>
      <c r="AM293" s="1">
        <v>0.15999999642372131</v>
      </c>
      <c r="AN293" s="1">
        <v>111115</v>
      </c>
      <c r="AO293">
        <f>X293*0.000001/(K293*0.0001)</f>
        <v>0.29311295839499346</v>
      </c>
      <c r="AP293">
        <f>(U293-T293)/(1000-U293)*AO293</f>
        <v>1.3787283427128585E-4</v>
      </c>
      <c r="AQ293">
        <f>(P293+273.15)</f>
        <v>293.51620903015134</v>
      </c>
      <c r="AR293">
        <f>(O293+273.15)</f>
        <v>293.46139183044431</v>
      </c>
      <c r="AS293">
        <f>(Y293*AK293+Z293*AL293)*AM293</f>
        <v>-4.1165428433594942E-3</v>
      </c>
      <c r="AT293">
        <f>((AS293+0.00000010773*(AR293^4-AQ293^4))-AP293*44100)/(L293*0.92*2*29.3+0.00000043092*AQ293^3)</f>
        <v>0.15329338662231223</v>
      </c>
      <c r="AU293">
        <f>0.61365*EXP(17.502*J293/(240.97+J293))</f>
        <v>2.4003605362210063</v>
      </c>
      <c r="AV293">
        <f>AU293*1000/AA293</f>
        <v>23.748137856591658</v>
      </c>
      <c r="AW293">
        <f>(AV293-U293)</f>
        <v>6.8038553248533766</v>
      </c>
      <c r="AX293">
        <f>IF(D293,P293,(O293+P293)/2)</f>
        <v>20.338800430297852</v>
      </c>
      <c r="AY293">
        <f>0.61365*EXP(17.502*AX293/(240.97+AX293))</f>
        <v>2.3963008464633981</v>
      </c>
      <c r="AZ293">
        <f>IF(AW293&lt;&gt;0,(1000-(AV293+U293)/2)/AW293*AP293,0)</f>
        <v>1.9851633839384691E-2</v>
      </c>
      <c r="BA293">
        <f>U293*AA293/1000</f>
        <v>1.7126558448233991</v>
      </c>
      <c r="BB293">
        <f>(AY293-BA293)</f>
        <v>0.68364500163999908</v>
      </c>
      <c r="BC293">
        <f>1/(1.6/F293+1.37/N293)</f>
        <v>1.2389778166691099E-2</v>
      </c>
      <c r="BD293">
        <f>G293*AA293*0.001</f>
        <v>49.076516793605187</v>
      </c>
      <c r="BE293">
        <f>G293/S293</f>
        <v>1.1755170092560026</v>
      </c>
      <c r="BF293">
        <f>(1-AP293*AA293/AU293/F293)*100</f>
        <v>70.467674822491659</v>
      </c>
      <c r="BG293">
        <f>(S293-E293/(N293/1.35))</f>
        <v>412.40418271119302</v>
      </c>
      <c r="BH293">
        <f>E293*BF293/100/BG293</f>
        <v>-1.6406312698840624E-3</v>
      </c>
    </row>
    <row r="294" spans="1:60" x14ac:dyDescent="0.25">
      <c r="A294" s="1">
        <v>88</v>
      </c>
      <c r="B294" s="1" t="s">
        <v>356</v>
      </c>
      <c r="C294" s="1">
        <v>12909.999999530613</v>
      </c>
      <c r="D294" s="1">
        <v>0</v>
      </c>
      <c r="E294">
        <f>(R294-S294*(1000-T294)/(1000-U294))*AO294</f>
        <v>-0.96983422357938787</v>
      </c>
      <c r="F294">
        <f>IF(AZ294&lt;&gt;0,1/(1/AZ294-1/N294),0)</f>
        <v>1.950568969597298E-2</v>
      </c>
      <c r="G294">
        <f>((BC294-AP294/2)*S294-E294)/(BC294+AP294/2)</f>
        <v>486.94191360401197</v>
      </c>
      <c r="H294">
        <f>AP294*1000</f>
        <v>0.13676472662384603</v>
      </c>
      <c r="I294">
        <f>(AU294-BA294)</f>
        <v>0.68758124776091667</v>
      </c>
      <c r="J294">
        <f>(P294+AT294*D294)</f>
        <v>20.363162994384766</v>
      </c>
      <c r="K294" s="1">
        <v>17.069999694824219</v>
      </c>
      <c r="L294">
        <f>(K294*AI294+AJ294)</f>
        <v>-1.0105871510997986</v>
      </c>
      <c r="M294" s="1">
        <v>1</v>
      </c>
      <c r="N294">
        <f>L294*(M294+1)*(M294+1)/(M294*M294+1)</f>
        <v>-2.0211743021995972</v>
      </c>
      <c r="O294" s="1">
        <v>20.30645751953125</v>
      </c>
      <c r="P294" s="1">
        <v>20.363162994384766</v>
      </c>
      <c r="Q294" s="1">
        <v>20.050506591796875</v>
      </c>
      <c r="R294" s="1">
        <v>409.93685913085937</v>
      </c>
      <c r="S294" s="1">
        <v>413.05291748046875</v>
      </c>
      <c r="T294" s="1">
        <v>16.482280731201172</v>
      </c>
      <c r="U294" s="1">
        <v>16.940977096557617</v>
      </c>
      <c r="V294" s="1">
        <v>69.656776428222656</v>
      </c>
      <c r="W294" s="1">
        <v>71.598037719726563</v>
      </c>
      <c r="X294" s="1">
        <v>500.336181640625</v>
      </c>
      <c r="Y294" s="1">
        <v>-4.1257385164499283E-2</v>
      </c>
      <c r="Z294" s="1">
        <v>8.6970768868923187E-2</v>
      </c>
      <c r="AA294" s="1">
        <v>101.07609558105469</v>
      </c>
      <c r="AB294" s="1">
        <v>-1.0942953824996948</v>
      </c>
      <c r="AC294" s="1">
        <v>6.459210067987442E-2</v>
      </c>
      <c r="AD294" s="1">
        <v>2.9283555224537849E-2</v>
      </c>
      <c r="AE294" s="1">
        <v>1.5617752214893699E-3</v>
      </c>
      <c r="AF294" s="1">
        <v>9.5181325450539589E-3</v>
      </c>
      <c r="AG294" s="1">
        <v>2.0203373860567808E-3</v>
      </c>
      <c r="AH294" s="1">
        <v>1</v>
      </c>
      <c r="AI294" s="1">
        <v>-0.21956524252891541</v>
      </c>
      <c r="AJ294" s="1">
        <v>2.737391471862793</v>
      </c>
      <c r="AK294" s="1">
        <v>1</v>
      </c>
      <c r="AL294" s="1">
        <v>0</v>
      </c>
      <c r="AM294" s="1">
        <v>0.15999999642372131</v>
      </c>
      <c r="AN294" s="1">
        <v>111115</v>
      </c>
      <c r="AO294">
        <f>X294*0.000001/(K294*0.0001)</f>
        <v>0.29310848891949981</v>
      </c>
      <c r="AP294">
        <f>(U294-T294)/(1000-U294)*AO294</f>
        <v>1.3676472662384602E-4</v>
      </c>
      <c r="AQ294">
        <f>(P294+273.15)</f>
        <v>293.51316299438474</v>
      </c>
      <c r="AR294">
        <f>(O294+273.15)</f>
        <v>293.45645751953123</v>
      </c>
      <c r="AS294">
        <f>(Y294*AK294+Z294*AL294)*AM294</f>
        <v>-6.601181478771978E-3</v>
      </c>
      <c r="AT294">
        <f>((AS294+0.00000010773*(AR294^4-AQ294^4))-AP294*44100)/(L294*0.92*2*29.3+0.00000043092*AQ294^3)</f>
        <v>0.15269939487623035</v>
      </c>
      <c r="AU294">
        <f>0.61365*EXP(17.502*J294/(240.97+J294))</f>
        <v>2.3999090680090327</v>
      </c>
      <c r="AV294">
        <f>AU294*1000/AA294</f>
        <v>23.743586989710177</v>
      </c>
      <c r="AW294">
        <f>(AV294-U294)</f>
        <v>6.8026098931525603</v>
      </c>
      <c r="AX294">
        <f>IF(D294,P294,(O294+P294)/2)</f>
        <v>20.334810256958008</v>
      </c>
      <c r="AY294">
        <f>0.61365*EXP(17.502*AX294/(240.97+AX294))</f>
        <v>2.3957103343597099</v>
      </c>
      <c r="AZ294">
        <f>IF(AW294&lt;&gt;0,(1000-(AV294+U294)/2)/AW294*AP294,0)</f>
        <v>1.9695767078482217E-2</v>
      </c>
      <c r="BA294">
        <f>U294*AA294/1000</f>
        <v>1.712327820248116</v>
      </c>
      <c r="BB294">
        <f>(AY294-BA294)</f>
        <v>0.6833825141115939</v>
      </c>
      <c r="BC294">
        <f>1/(1.6/F294+1.37/N294)</f>
        <v>1.2292634867344039E-2</v>
      </c>
      <c r="BD294">
        <f>G294*AA294*0.001</f>
        <v>49.218187401860789</v>
      </c>
      <c r="BE294">
        <f>G294/S294</f>
        <v>1.1788850604766328</v>
      </c>
      <c r="BF294">
        <f>(1-AP294*AA294/AU294/F294)*100</f>
        <v>70.469795030606335</v>
      </c>
      <c r="BG294">
        <f>(S294-E294/(N294/1.35))</f>
        <v>412.40513752383299</v>
      </c>
      <c r="BH294">
        <f>E294*BF294/100/BG294</f>
        <v>-1.657205808823298E-3</v>
      </c>
    </row>
    <row r="295" spans="1:60" x14ac:dyDescent="0.25">
      <c r="A295" s="1" t="s">
        <v>9</v>
      </c>
      <c r="B295" s="1" t="s">
        <v>357</v>
      </c>
    </row>
    <row r="296" spans="1:60" x14ac:dyDescent="0.25">
      <c r="A296" s="1" t="s">
        <v>9</v>
      </c>
      <c r="B296" s="1" t="s">
        <v>358</v>
      </c>
    </row>
    <row r="297" spans="1:60" x14ac:dyDescent="0.25">
      <c r="A297" s="1" t="s">
        <v>9</v>
      </c>
      <c r="B297" s="1" t="s">
        <v>359</v>
      </c>
    </row>
    <row r="298" spans="1:60" x14ac:dyDescent="0.25">
      <c r="A298" s="1" t="s">
        <v>9</v>
      </c>
      <c r="B298" s="1" t="s">
        <v>360</v>
      </c>
    </row>
    <row r="299" spans="1:60" x14ac:dyDescent="0.25">
      <c r="A299" s="1" t="s">
        <v>9</v>
      </c>
      <c r="B299" s="1" t="s">
        <v>361</v>
      </c>
    </row>
    <row r="300" spans="1:60" x14ac:dyDescent="0.25">
      <c r="A300" s="1" t="s">
        <v>9</v>
      </c>
      <c r="B300" s="1" t="s">
        <v>362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>
        <v>89</v>
      </c>
      <c r="B306" s="1" t="s">
        <v>368</v>
      </c>
      <c r="C306" s="1">
        <v>13445.499999988824</v>
      </c>
      <c r="D306" s="1">
        <v>0</v>
      </c>
      <c r="E306">
        <f>(R306-S306*(1000-T306)/(1000-U306))*AO306</f>
        <v>-0.81931237688340475</v>
      </c>
      <c r="F306">
        <f>IF(AZ306&lt;&gt;0,1/(1/AZ306-1/N306),0)</f>
        <v>1.7963207450708084E-2</v>
      </c>
      <c r="G306">
        <f>((BC306-AP306/2)*S306-E306)/(BC306+AP306/2)</f>
        <v>481.24599248161513</v>
      </c>
      <c r="H306">
        <f>AP306*1000</f>
        <v>0.12415748978547692</v>
      </c>
      <c r="I306">
        <f>(AU306-BA306)</f>
        <v>0.700106972717363</v>
      </c>
      <c r="J306">
        <f>(P306+AT306*D306)</f>
        <v>20.344398498535156</v>
      </c>
      <c r="K306" s="1">
        <v>10.680000305175781</v>
      </c>
      <c r="L306">
        <f>(K306*AI306+AJ306)</f>
        <v>0.39243461464798202</v>
      </c>
      <c r="M306" s="1">
        <v>1</v>
      </c>
      <c r="N306">
        <f>L306*(M306+1)*(M306+1)/(M306*M306+1)</f>
        <v>0.78486922929596403</v>
      </c>
      <c r="O306" s="1">
        <v>20.294952392578125</v>
      </c>
      <c r="P306" s="1">
        <v>20.344398498535156</v>
      </c>
      <c r="Q306" s="1">
        <v>20.071954727172852</v>
      </c>
      <c r="R306" s="1">
        <v>410.23455810546875</v>
      </c>
      <c r="S306" s="1">
        <v>411.8741455078125</v>
      </c>
      <c r="T306" s="1">
        <v>16.529560089111328</v>
      </c>
      <c r="U306" s="1">
        <v>16.790111541748047</v>
      </c>
      <c r="V306" s="1">
        <v>69.910026550292969</v>
      </c>
      <c r="W306" s="1">
        <v>71.013092041015625</v>
      </c>
      <c r="X306" s="1">
        <v>500.37652587890625</v>
      </c>
      <c r="Y306" s="1">
        <v>-5.0588324666023254E-2</v>
      </c>
      <c r="Z306" s="1">
        <v>0.23324126005172729</v>
      </c>
      <c r="AA306" s="1">
        <v>101.07273864746094</v>
      </c>
      <c r="AB306" s="1">
        <v>-1.1392233371734619</v>
      </c>
      <c r="AC306" s="1">
        <v>5.7026222348213196E-2</v>
      </c>
      <c r="AD306" s="1">
        <v>2.1238435059785843E-2</v>
      </c>
      <c r="AE306" s="1">
        <v>2.0261951722204685E-3</v>
      </c>
      <c r="AF306" s="1">
        <v>1.0435965843498707E-2</v>
      </c>
      <c r="AG306" s="1">
        <v>2.2451013792306185E-3</v>
      </c>
      <c r="AH306" s="1">
        <v>0.66666668653488159</v>
      </c>
      <c r="AI306" s="1">
        <v>-0.21956524252891541</v>
      </c>
      <c r="AJ306" s="1">
        <v>2.737391471862793</v>
      </c>
      <c r="AK306" s="1">
        <v>1</v>
      </c>
      <c r="AL306" s="1">
        <v>0</v>
      </c>
      <c r="AM306" s="1">
        <v>0.15999999642372131</v>
      </c>
      <c r="AN306" s="1">
        <v>111115</v>
      </c>
      <c r="AO306">
        <f>X306*0.000001/(K306*0.0001)</f>
        <v>0.46851733294091003</v>
      </c>
      <c r="AP306">
        <f>(U306-T306)/(1000-U306)*AO306</f>
        <v>1.2415748978547692E-4</v>
      </c>
      <c r="AQ306">
        <f>(P306+273.15)</f>
        <v>293.49439849853513</v>
      </c>
      <c r="AR306">
        <f>(O306+273.15)</f>
        <v>293.4449523925781</v>
      </c>
      <c r="AS306">
        <f>(Y306*AK306+Z306*AL306)*AM306</f>
        <v>-8.0941317656457734E-3</v>
      </c>
      <c r="AT306">
        <f>((AS306+0.00000010773*(AR306^4-AQ306^4))-AP306*44100)/(L306*0.92*2*29.3+0.00000043092*AQ306^3)</f>
        <v>-0.18788652766649103</v>
      </c>
      <c r="AU306">
        <f>0.61365*EXP(17.502*J306/(240.97+J306))</f>
        <v>2.3971295284381808</v>
      </c>
      <c r="AV306">
        <f>AU306*1000/AA306</f>
        <v>23.716875198161055</v>
      </c>
      <c r="AW306">
        <f>(AV306-U306)</f>
        <v>6.9267636564130086</v>
      </c>
      <c r="AX306">
        <f>IF(D306,P306,(O306+P306)/2)</f>
        <v>20.319675445556641</v>
      </c>
      <c r="AY306">
        <f>0.61365*EXP(17.502*AX306/(240.97+AX306))</f>
        <v>2.3934716682167965</v>
      </c>
      <c r="AZ306">
        <f>IF(AW306&lt;&gt;0,(1000-(AV306+U306)/2)/AW306*AP306,0)</f>
        <v>1.7561284450156735E-2</v>
      </c>
      <c r="BA306">
        <f>U306*AA306/1000</f>
        <v>1.6970225557208178</v>
      </c>
      <c r="BB306">
        <f>(AY306-BA306)</f>
        <v>0.69644911249597863</v>
      </c>
      <c r="BC306">
        <f>1/(1.6/F306+1.37/N306)</f>
        <v>1.1011219003107361E-2</v>
      </c>
      <c r="BD306">
        <f>G306*AA306*0.001</f>
        <v>48.640850423232237</v>
      </c>
      <c r="BE306">
        <f>G306/S306</f>
        <v>1.1684297199288194</v>
      </c>
      <c r="BF306">
        <f>(1-AP306*AA306/AU306/F306)*100</f>
        <v>70.857180279174742</v>
      </c>
      <c r="BG306">
        <f>(S306-E306/(N306/1.35))</f>
        <v>413.28338881549672</v>
      </c>
      <c r="BH306">
        <f>E306*BF306/100/BG306</f>
        <v>-1.4047059805663725E-3</v>
      </c>
    </row>
    <row r="307" spans="1:60" x14ac:dyDescent="0.25">
      <c r="A307" s="1">
        <v>90</v>
      </c>
      <c r="B307" s="1" t="s">
        <v>369</v>
      </c>
      <c r="C307" s="1">
        <v>13450.499999877065</v>
      </c>
      <c r="D307" s="1">
        <v>0</v>
      </c>
      <c r="E307">
        <f>(R307-S307*(1000-T307)/(1000-U307))*AO307</f>
        <v>-0.87500771978494996</v>
      </c>
      <c r="F307">
        <f>IF(AZ307&lt;&gt;0,1/(1/AZ307-1/N307),0)</f>
        <v>1.7766591794165773E-2</v>
      </c>
      <c r="G307">
        <f>((BC307-AP307/2)*S307-E307)/(BC307+AP307/2)</f>
        <v>487.1160959856295</v>
      </c>
      <c r="H307">
        <f>AP307*1000</f>
        <v>0.1229568468355362</v>
      </c>
      <c r="I307">
        <f>(AU307-BA307)</f>
        <v>0.70083572845343567</v>
      </c>
      <c r="J307">
        <f>(P307+AT307*D307)</f>
        <v>20.347446441650391</v>
      </c>
      <c r="K307" s="1">
        <v>10.680000305175781</v>
      </c>
      <c r="L307">
        <f>(K307*AI307+AJ307)</f>
        <v>0.39243461464798202</v>
      </c>
      <c r="M307" s="1">
        <v>1</v>
      </c>
      <c r="N307">
        <f>L307*(M307+1)*(M307+1)/(M307*M307+1)</f>
        <v>0.78486922929596403</v>
      </c>
      <c r="O307" s="1">
        <v>20.2989501953125</v>
      </c>
      <c r="P307" s="1">
        <v>20.347446441650391</v>
      </c>
      <c r="Q307" s="1">
        <v>20.077011108398438</v>
      </c>
      <c r="R307" s="1">
        <v>410.10269165039062</v>
      </c>
      <c r="S307" s="1">
        <v>411.8621826171875</v>
      </c>
      <c r="T307" s="1">
        <v>16.529375076293945</v>
      </c>
      <c r="U307" s="1">
        <v>16.787403106689453</v>
      </c>
      <c r="V307" s="1">
        <v>69.893753051757812</v>
      </c>
      <c r="W307" s="1">
        <v>70.986251831054688</v>
      </c>
      <c r="X307" s="1">
        <v>500.38528442382813</v>
      </c>
      <c r="Y307" s="1">
        <v>-5.1243636757135391E-2</v>
      </c>
      <c r="Z307" s="1">
        <v>0.19098207354545593</v>
      </c>
      <c r="AA307" s="1">
        <v>101.07251739501953</v>
      </c>
      <c r="AB307" s="1">
        <v>-1.1392233371734619</v>
      </c>
      <c r="AC307" s="1">
        <v>5.7026222348213196E-2</v>
      </c>
      <c r="AD307" s="1">
        <v>2.1238435059785843E-2</v>
      </c>
      <c r="AE307" s="1">
        <v>2.0261951722204685E-3</v>
      </c>
      <c r="AF307" s="1">
        <v>1.0435965843498707E-2</v>
      </c>
      <c r="AG307" s="1">
        <v>2.2451013792306185E-3</v>
      </c>
      <c r="AH307" s="1">
        <v>1</v>
      </c>
      <c r="AI307" s="1">
        <v>-0.21956524252891541</v>
      </c>
      <c r="AJ307" s="1">
        <v>2.737391471862793</v>
      </c>
      <c r="AK307" s="1">
        <v>1</v>
      </c>
      <c r="AL307" s="1">
        <v>0</v>
      </c>
      <c r="AM307" s="1">
        <v>0.15999999642372131</v>
      </c>
      <c r="AN307" s="1">
        <v>111115</v>
      </c>
      <c r="AO307">
        <f>X307*0.000001/(K307*0.0001)</f>
        <v>0.46852553382543399</v>
      </c>
      <c r="AP307">
        <f>(U307-T307)/(1000-U307)*AO307</f>
        <v>1.229568468355362E-4</v>
      </c>
      <c r="AQ307">
        <f>(P307+273.15)</f>
        <v>293.49744644165037</v>
      </c>
      <c r="AR307">
        <f>(O307+273.15)</f>
        <v>293.44895019531248</v>
      </c>
      <c r="AS307">
        <f>(Y307*AK307+Z307*AL307)*AM307</f>
        <v>-8.1989816978801366E-3</v>
      </c>
      <c r="AT307">
        <f>((AS307+0.00000010773*(AR307^4-AQ307^4))-AP307*44100)/(L307*0.92*2*29.3+0.00000043092*AQ307^3)</f>
        <v>-0.18591365180697605</v>
      </c>
      <c r="AU307">
        <f>0.61365*EXP(17.502*J307/(240.97+J307))</f>
        <v>2.3975808209715104</v>
      </c>
      <c r="AV307">
        <f>AU307*1000/AA307</f>
        <v>23.721392152538336</v>
      </c>
      <c r="AW307">
        <f>(AV307-U307)</f>
        <v>6.9339890458488824</v>
      </c>
      <c r="AX307">
        <f>IF(D307,P307,(O307+P307)/2)</f>
        <v>20.323198318481445</v>
      </c>
      <c r="AY307">
        <f>0.61365*EXP(17.502*AX307/(240.97+AX307))</f>
        <v>2.3939925903712478</v>
      </c>
      <c r="AZ307">
        <f>IF(AW307&lt;&gt;0,(1000-(AV307+U307)/2)/AW307*AP307,0)</f>
        <v>1.7373322797584231E-2</v>
      </c>
      <c r="BA307">
        <f>U307*AA307/1000</f>
        <v>1.6967450925180747</v>
      </c>
      <c r="BB307">
        <f>(AY307-BA307)</f>
        <v>0.69724749785317308</v>
      </c>
      <c r="BC307">
        <f>1/(1.6/F307+1.37/N307)</f>
        <v>1.0892987697745302E-2</v>
      </c>
      <c r="BD307">
        <f>G307*AA307*0.001</f>
        <v>49.234050084901547</v>
      </c>
      <c r="BE307">
        <f>G307/S307</f>
        <v>1.1827162496207817</v>
      </c>
      <c r="BF307">
        <f>(1-AP307*AA307/AU307/F307)*100</f>
        <v>70.825164222141225</v>
      </c>
      <c r="BG307">
        <f>(S307-E307/(N307/1.35))</f>
        <v>413.36722368341617</v>
      </c>
      <c r="BH307">
        <f>E307*BF307/100/BG307</f>
        <v>-1.4992133361998985E-3</v>
      </c>
    </row>
    <row r="308" spans="1:60" x14ac:dyDescent="0.25">
      <c r="A308" s="1">
        <v>91</v>
      </c>
      <c r="B308" s="1" t="s">
        <v>370</v>
      </c>
      <c r="C308" s="1">
        <v>13455.999999754131</v>
      </c>
      <c r="D308" s="1">
        <v>0</v>
      </c>
      <c r="E308">
        <f>(R308-S308*(1000-T308)/(1000-U308))*AO308</f>
        <v>-0.91303528870645667</v>
      </c>
      <c r="F308">
        <f>IF(AZ308&lt;&gt;0,1/(1/AZ308-1/N308),0)</f>
        <v>1.754926024972437E-2</v>
      </c>
      <c r="G308">
        <f>((BC308-AP308/2)*S308-E308)/(BC308+AP308/2)</f>
        <v>491.56348207030658</v>
      </c>
      <c r="H308">
        <f>AP308*1000</f>
        <v>0.12156485860529247</v>
      </c>
      <c r="I308">
        <f>(AU308-BA308)</f>
        <v>0.70129125522290447</v>
      </c>
      <c r="J308">
        <f>(P308+AT308*D308)</f>
        <v>20.34821891784668</v>
      </c>
      <c r="K308" s="1">
        <v>10.680000305175781</v>
      </c>
      <c r="L308">
        <f>(K308*AI308+AJ308)</f>
        <v>0.39243461464798202</v>
      </c>
      <c r="M308" s="1">
        <v>1</v>
      </c>
      <c r="N308">
        <f>L308*(M308+1)*(M308+1)/(M308*M308+1)</f>
        <v>0.78486922929596403</v>
      </c>
      <c r="O308" s="1">
        <v>20.302177429199219</v>
      </c>
      <c r="P308" s="1">
        <v>20.34821891784668</v>
      </c>
      <c r="Q308" s="1">
        <v>20.072031021118164</v>
      </c>
      <c r="R308" s="1">
        <v>409.98681640625</v>
      </c>
      <c r="S308" s="1">
        <v>411.82870483398437</v>
      </c>
      <c r="T308" s="1">
        <v>16.528970718383789</v>
      </c>
      <c r="U308" s="1">
        <v>16.784078598022461</v>
      </c>
      <c r="V308" s="1">
        <v>69.876617431640625</v>
      </c>
      <c r="W308" s="1">
        <v>70.957878112792969</v>
      </c>
      <c r="X308" s="1">
        <v>500.38507080078125</v>
      </c>
      <c r="Y308" s="1">
        <v>-4.4057760387659073E-2</v>
      </c>
      <c r="Z308" s="1">
        <v>0.10242551565170288</v>
      </c>
      <c r="AA308" s="1">
        <v>101.07221221923828</v>
      </c>
      <c r="AB308" s="1">
        <v>-1.1392233371734619</v>
      </c>
      <c r="AC308" s="1">
        <v>5.7026222348213196E-2</v>
      </c>
      <c r="AD308" s="1">
        <v>2.1238435059785843E-2</v>
      </c>
      <c r="AE308" s="1">
        <v>2.0261951722204685E-3</v>
      </c>
      <c r="AF308" s="1">
        <v>1.0435965843498707E-2</v>
      </c>
      <c r="AG308" s="1">
        <v>2.2451013792306185E-3</v>
      </c>
      <c r="AH308" s="1">
        <v>1</v>
      </c>
      <c r="AI308" s="1">
        <v>-0.21956524252891541</v>
      </c>
      <c r="AJ308" s="1">
        <v>2.737391471862793</v>
      </c>
      <c r="AK308" s="1">
        <v>1</v>
      </c>
      <c r="AL308" s="1">
        <v>0</v>
      </c>
      <c r="AM308" s="1">
        <v>0.15999999642372131</v>
      </c>
      <c r="AN308" s="1">
        <v>111115</v>
      </c>
      <c r="AO308">
        <f>X308*0.000001/(K308*0.0001)</f>
        <v>0.46852533380386024</v>
      </c>
      <c r="AP308">
        <f>(U308-T308)/(1000-U308)*AO308</f>
        <v>1.2156485860529247E-4</v>
      </c>
      <c r="AQ308">
        <f>(P308+273.15)</f>
        <v>293.49821891784666</v>
      </c>
      <c r="AR308">
        <f>(O308+273.15)</f>
        <v>293.4521774291992</v>
      </c>
      <c r="AS308">
        <f>(Y308*AK308+Z308*AL308)*AM308</f>
        <v>-7.0492415044626222E-3</v>
      </c>
      <c r="AT308">
        <f>((AS308+0.00000010773*(AR308^4-AQ308^4))-AP308*44100)/(L308*0.92*2*29.3+0.00000043092*AQ308^3)</f>
        <v>-0.18312817173489696</v>
      </c>
      <c r="AU308">
        <f>0.61365*EXP(17.502*J308/(240.97+J308))</f>
        <v>2.3976952091866059</v>
      </c>
      <c r="AV308">
        <f>AU308*1000/AA308</f>
        <v>23.722595523937922</v>
      </c>
      <c r="AW308">
        <f>(AV308-U308)</f>
        <v>6.9385169259154615</v>
      </c>
      <c r="AX308">
        <f>IF(D308,P308,(O308+P308)/2)</f>
        <v>20.325198173522949</v>
      </c>
      <c r="AY308">
        <f>0.61365*EXP(17.502*AX308/(240.97+AX308))</f>
        <v>2.3942883502558994</v>
      </c>
      <c r="AZ308">
        <f>IF(AW308&lt;&gt;0,(1000-(AV308+U308)/2)/AW308*AP308,0)</f>
        <v>1.716544988228515E-2</v>
      </c>
      <c r="BA308">
        <f>U308*AA308/1000</f>
        <v>1.6964039539637015</v>
      </c>
      <c r="BB308">
        <f>(AY308-BA308)</f>
        <v>0.69788439629219789</v>
      </c>
      <c r="BC308">
        <f>1/(1.6/F308+1.37/N308)</f>
        <v>1.0762241354610262E-2</v>
      </c>
      <c r="BD308">
        <f>G308*AA308*0.001</f>
        <v>49.68340857903776</v>
      </c>
      <c r="BE308">
        <f>G308/S308</f>
        <v>1.1936115095922339</v>
      </c>
      <c r="BF308">
        <f>(1-AP308*AA308/AU308/F308)*100</f>
        <v>70.799719002504503</v>
      </c>
      <c r="BG308">
        <f>(S308-E308/(N308/1.35))</f>
        <v>413.3991545264247</v>
      </c>
      <c r="BH308">
        <f>E308*BF308/100/BG308</f>
        <v>-1.5636858753095418E-3</v>
      </c>
    </row>
    <row r="309" spans="1:60" x14ac:dyDescent="0.25">
      <c r="A309" s="1">
        <v>92</v>
      </c>
      <c r="B309" s="1" t="s">
        <v>371</v>
      </c>
      <c r="C309" s="1">
        <v>13460.999999642372</v>
      </c>
      <c r="D309" s="1">
        <v>0</v>
      </c>
      <c r="E309">
        <f>(R309-S309*(1000-T309)/(1000-U309))*AO309</f>
        <v>-0.97220705368344218</v>
      </c>
      <c r="F309">
        <f>IF(AZ309&lt;&gt;0,1/(1/AZ309-1/N309),0)</f>
        <v>1.7409988101259273E-2</v>
      </c>
      <c r="G309">
        <f>((BC309-AP309/2)*S309-E309)/(BC309+AP309/2)</f>
        <v>497.6836979982296</v>
      </c>
      <c r="H309">
        <f>AP309*1000</f>
        <v>0.1206322671279848</v>
      </c>
      <c r="I309">
        <f>(AU309-BA309)</f>
        <v>0.70135884275172322</v>
      </c>
      <c r="J309">
        <f>(P309+AT309*D309)</f>
        <v>20.347078323364258</v>
      </c>
      <c r="K309" s="1">
        <v>10.680000305175781</v>
      </c>
      <c r="L309">
        <f>(K309*AI309+AJ309)</f>
        <v>0.39243461464798202</v>
      </c>
      <c r="M309" s="1">
        <v>1</v>
      </c>
      <c r="N309">
        <f>L309*(M309+1)*(M309+1)/(M309*M309+1)</f>
        <v>0.78486922929596403</v>
      </c>
      <c r="O309" s="1">
        <v>20.301235198974609</v>
      </c>
      <c r="P309" s="1">
        <v>20.347078323364258</v>
      </c>
      <c r="Q309" s="1">
        <v>20.055099487304688</v>
      </c>
      <c r="R309" s="1">
        <v>409.80755615234375</v>
      </c>
      <c r="S309" s="1">
        <v>411.77664184570312</v>
      </c>
      <c r="T309" s="1">
        <v>16.528556823730469</v>
      </c>
      <c r="U309" s="1">
        <v>16.781717300415039</v>
      </c>
      <c r="V309" s="1">
        <v>69.877105712890625</v>
      </c>
      <c r="W309" s="1">
        <v>70.948921203613281</v>
      </c>
      <c r="X309" s="1">
        <v>500.36715698242187</v>
      </c>
      <c r="Y309" s="1">
        <v>-6.1569292098283768E-2</v>
      </c>
      <c r="Z309" s="1">
        <v>5.9879586100578308E-2</v>
      </c>
      <c r="AA309" s="1">
        <v>101.07234191894531</v>
      </c>
      <c r="AB309" s="1">
        <v>-1.1392233371734619</v>
      </c>
      <c r="AC309" s="1">
        <v>5.7026222348213196E-2</v>
      </c>
      <c r="AD309" s="1">
        <v>2.1238435059785843E-2</v>
      </c>
      <c r="AE309" s="1">
        <v>2.0261951722204685E-3</v>
      </c>
      <c r="AF309" s="1">
        <v>1.0435965843498707E-2</v>
      </c>
      <c r="AG309" s="1">
        <v>2.2451013792306185E-3</v>
      </c>
      <c r="AH309" s="1">
        <v>1</v>
      </c>
      <c r="AI309" s="1">
        <v>-0.21956524252891541</v>
      </c>
      <c r="AJ309" s="1">
        <v>2.737391471862793</v>
      </c>
      <c r="AK309" s="1">
        <v>1</v>
      </c>
      <c r="AL309" s="1">
        <v>0</v>
      </c>
      <c r="AM309" s="1">
        <v>0.15999999642372131</v>
      </c>
      <c r="AN309" s="1">
        <v>111115</v>
      </c>
      <c r="AO309">
        <f>X309*0.000001/(K309*0.0001)</f>
        <v>0.46850856056617535</v>
      </c>
      <c r="AP309">
        <f>(U309-T309)/(1000-U309)*AO309</f>
        <v>1.206322671279848E-4</v>
      </c>
      <c r="AQ309">
        <f>(P309+273.15)</f>
        <v>293.49707832336424</v>
      </c>
      <c r="AR309">
        <f>(O309+273.15)</f>
        <v>293.45123519897459</v>
      </c>
      <c r="AS309">
        <f>(Y309*AK309+Z309*AL309)*AM309</f>
        <v>-9.8510865155364558E-3</v>
      </c>
      <c r="AT309">
        <f>((AS309+0.00000010773*(AR309^4-AQ309^4))-AP309*44100)/(L309*0.92*2*29.3+0.00000043092*AQ309^3)</f>
        <v>-0.18186557390577968</v>
      </c>
      <c r="AU309">
        <f>0.61365*EXP(17.502*J309/(240.97+J309))</f>
        <v>2.3975263117263519</v>
      </c>
      <c r="AV309">
        <f>AU309*1000/AA309</f>
        <v>23.720894027062734</v>
      </c>
      <c r="AW309">
        <f>(AV309-U309)</f>
        <v>6.9391767266476947</v>
      </c>
      <c r="AX309">
        <f>IF(D309,P309,(O309+P309)/2)</f>
        <v>20.324156761169434</v>
      </c>
      <c r="AY309">
        <f>0.61365*EXP(17.502*AX309/(240.97+AX309))</f>
        <v>2.3941343310999379</v>
      </c>
      <c r="AZ309">
        <f>IF(AW309&lt;&gt;0,(1000-(AV309+U309)/2)/AW309*AP309,0)</f>
        <v>1.7032179877995882E-2</v>
      </c>
      <c r="BA309">
        <f>U309*AA309/1000</f>
        <v>1.6961674689746287</v>
      </c>
      <c r="BB309">
        <f>(AY309-BA309)</f>
        <v>0.69796686212530923</v>
      </c>
      <c r="BC309">
        <f>1/(1.6/F309+1.37/N309)</f>
        <v>1.06784234431863E-2</v>
      </c>
      <c r="BD309">
        <f>G309*AA309*0.001</f>
        <v>50.302056891562188</v>
      </c>
      <c r="BE309">
        <f>G309/S309</f>
        <v>1.2086253745901321</v>
      </c>
      <c r="BF309">
        <f>(1-AP309*AA309/AU309/F309)*100</f>
        <v>70.789838221630973</v>
      </c>
      <c r="BG309">
        <f>(S309-E309/(N309/1.35))</f>
        <v>413.44886885306073</v>
      </c>
      <c r="BH309">
        <f>E309*BF309/100/BG309</f>
        <v>-1.6645922926116111E-3</v>
      </c>
    </row>
    <row r="310" spans="1:60" x14ac:dyDescent="0.25">
      <c r="A310" s="1">
        <v>93</v>
      </c>
      <c r="B310" s="1" t="s">
        <v>372</v>
      </c>
      <c r="C310" s="1">
        <v>13465.999999530613</v>
      </c>
      <c r="D310" s="1">
        <v>0</v>
      </c>
      <c r="E310">
        <f>(R310-S310*(1000-T310)/(1000-U310))*AO310</f>
        <v>-0.96005639422926115</v>
      </c>
      <c r="F310">
        <f>IF(AZ310&lt;&gt;0,1/(1/AZ310-1/N310),0)</f>
        <v>1.7254456939666856E-2</v>
      </c>
      <c r="G310">
        <f>((BC310-AP310/2)*S310-E310)/(BC310+AP310/2)</f>
        <v>497.27713775640893</v>
      </c>
      <c r="H310">
        <f>AP310*1000</f>
        <v>0.11961311625438445</v>
      </c>
      <c r="I310">
        <f>(AU310-BA310)</f>
        <v>0.7015682079152723</v>
      </c>
      <c r="J310">
        <f>(P310+AT310*D310)</f>
        <v>20.346715927124023</v>
      </c>
      <c r="K310" s="1">
        <v>10.680000305175781</v>
      </c>
      <c r="L310">
        <f>(K310*AI310+AJ310)</f>
        <v>0.39243461464798202</v>
      </c>
      <c r="M310" s="1">
        <v>1</v>
      </c>
      <c r="N310">
        <f>L310*(M310+1)*(M310+1)/(M310*M310+1)</f>
        <v>0.78486922929596403</v>
      </c>
      <c r="O310" s="1">
        <v>20.297086715698242</v>
      </c>
      <c r="P310" s="1">
        <v>20.346715927124023</v>
      </c>
      <c r="Q310" s="1">
        <v>20.049949645996094</v>
      </c>
      <c r="R310" s="1">
        <v>409.76751708984375</v>
      </c>
      <c r="S310" s="1">
        <v>411.71163940429687</v>
      </c>
      <c r="T310" s="1">
        <v>16.528060913085937</v>
      </c>
      <c r="U310" s="1">
        <v>16.779090881347656</v>
      </c>
      <c r="V310" s="1">
        <v>69.889823913574219</v>
      </c>
      <c r="W310" s="1">
        <v>70.953842163085938</v>
      </c>
      <c r="X310" s="1">
        <v>500.35195922851563</v>
      </c>
      <c r="Y310" s="1">
        <v>-3.2914020121097565E-2</v>
      </c>
      <c r="Z310" s="1">
        <v>7.8669816255569458E-2</v>
      </c>
      <c r="AA310" s="1">
        <v>101.07248687744141</v>
      </c>
      <c r="AB310" s="1">
        <v>-1.1392233371734619</v>
      </c>
      <c r="AC310" s="1">
        <v>5.7026222348213196E-2</v>
      </c>
      <c r="AD310" s="1">
        <v>2.1238435059785843E-2</v>
      </c>
      <c r="AE310" s="1">
        <v>2.0261951722204685E-3</v>
      </c>
      <c r="AF310" s="1">
        <v>1.0435965843498707E-2</v>
      </c>
      <c r="AG310" s="1">
        <v>2.2451013792306185E-3</v>
      </c>
      <c r="AH310" s="1">
        <v>1</v>
      </c>
      <c r="AI310" s="1">
        <v>-0.21956524252891541</v>
      </c>
      <c r="AJ310" s="1">
        <v>2.737391471862793</v>
      </c>
      <c r="AK310" s="1">
        <v>1</v>
      </c>
      <c r="AL310" s="1">
        <v>0</v>
      </c>
      <c r="AM310" s="1">
        <v>0.15999999642372131</v>
      </c>
      <c r="AN310" s="1">
        <v>111115</v>
      </c>
      <c r="AO310">
        <f>X310*0.000001/(K310*0.0001)</f>
        <v>0.46849433045992817</v>
      </c>
      <c r="AP310">
        <f>(U310-T310)/(1000-U310)*AO310</f>
        <v>1.1961311625438445E-4</v>
      </c>
      <c r="AQ310">
        <f>(P310+273.15)</f>
        <v>293.496715927124</v>
      </c>
      <c r="AR310">
        <f>(O310+273.15)</f>
        <v>293.44708671569822</v>
      </c>
      <c r="AS310">
        <f>(Y310*AK310+Z310*AL310)*AM310</f>
        <v>-5.2662431016659017E-3</v>
      </c>
      <c r="AT310">
        <f>((AS310+0.00000010773*(AR310^4-AQ310^4))-AP310*44100)/(L310*0.92*2*29.3+0.00000043092*AQ310^3)</f>
        <v>-0.18160672128956576</v>
      </c>
      <c r="AU310">
        <f>0.61365*EXP(17.502*J310/(240.97+J310))</f>
        <v>2.3974726508356801</v>
      </c>
      <c r="AV310">
        <f>AU310*1000/AA310</f>
        <v>23.720329091563865</v>
      </c>
      <c r="AW310">
        <f>(AV310-U310)</f>
        <v>6.9412382102162091</v>
      </c>
      <c r="AX310">
        <f>IF(D310,P310,(O310+P310)/2)</f>
        <v>20.321901321411133</v>
      </c>
      <c r="AY310">
        <f>0.61365*EXP(17.502*AX310/(240.97+AX310))</f>
        <v>2.3938007937276984</v>
      </c>
      <c r="AZ310">
        <f>IF(AW310&lt;&gt;0,(1000-(AV310+U310)/2)/AW310*AP310,0)</f>
        <v>1.6883296868730663E-2</v>
      </c>
      <c r="BA310">
        <f>U310*AA310/1000</f>
        <v>1.6959044429204078</v>
      </c>
      <c r="BB310">
        <f>(AY310-BA310)</f>
        <v>0.69789635080729062</v>
      </c>
      <c r="BC310">
        <f>1/(1.6/F310+1.37/N310)</f>
        <v>1.0584790850676772E-2</v>
      </c>
      <c r="BD310">
        <f>G310*AA310*0.001</f>
        <v>50.261036980336264</v>
      </c>
      <c r="BE310">
        <f>G310/S310</f>
        <v>1.2078287086464601</v>
      </c>
      <c r="BF310">
        <f>(1-AP310*AA310/AU310/F310)*100</f>
        <v>70.774846558170211</v>
      </c>
      <c r="BG310">
        <f>(S310-E310/(N310/1.35))</f>
        <v>413.36296689151675</v>
      </c>
      <c r="BH310">
        <f>E310*BF310/100/BG310</f>
        <v>-1.6437816019110971E-3</v>
      </c>
    </row>
    <row r="311" spans="1:60" x14ac:dyDescent="0.25">
      <c r="A311" s="1" t="s">
        <v>9</v>
      </c>
      <c r="B311" s="1" t="s">
        <v>373</v>
      </c>
    </row>
    <row r="312" spans="1:60" x14ac:dyDescent="0.25">
      <c r="A312" s="1" t="s">
        <v>9</v>
      </c>
      <c r="B312" s="1" t="s">
        <v>374</v>
      </c>
    </row>
    <row r="313" spans="1:60" x14ac:dyDescent="0.25">
      <c r="A313" s="1" t="s">
        <v>9</v>
      </c>
      <c r="B313" s="1" t="s">
        <v>375</v>
      </c>
    </row>
    <row r="314" spans="1:60" x14ac:dyDescent="0.25">
      <c r="A314" s="1" t="s">
        <v>9</v>
      </c>
      <c r="B314" s="1" t="s">
        <v>376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>
        <v>94</v>
      </c>
      <c r="B322" s="1" t="s">
        <v>384</v>
      </c>
      <c r="C322" s="1">
        <v>14215.499999988824</v>
      </c>
      <c r="D322" s="1">
        <v>0</v>
      </c>
      <c r="E322">
        <f>(R322-S322*(1000-T322)/(1000-U322))*AO322</f>
        <v>-0.97042837563775253</v>
      </c>
      <c r="F322">
        <f>IF(AZ322&lt;&gt;0,1/(1/AZ322-1/N322),0)</f>
        <v>2.1431573830241427E-2</v>
      </c>
      <c r="G322">
        <f>((BC322-AP322/2)*S322-E322)/(BC322+AP322/2)</f>
        <v>479.8004923818059</v>
      </c>
      <c r="H322">
        <f>AP322*1000</f>
        <v>0.14926459388555147</v>
      </c>
      <c r="I322">
        <f>(AU322-BA322)</f>
        <v>0.69737415829275329</v>
      </c>
      <c r="J322">
        <f>(P322+AT322*D322)</f>
        <v>20.301322937011719</v>
      </c>
      <c r="K322" s="1">
        <v>8.0500001907348633</v>
      </c>
      <c r="L322">
        <f>(K322*AI322+AJ322)</f>
        <v>0.96989122762627744</v>
      </c>
      <c r="M322" s="1">
        <v>1</v>
      </c>
      <c r="N322">
        <f>L322*(M322+1)*(M322+1)/(M322*M322+1)</f>
        <v>1.9397824552525549</v>
      </c>
      <c r="O322" s="1">
        <v>20.278963088989258</v>
      </c>
      <c r="P322" s="1">
        <v>20.301322937011719</v>
      </c>
      <c r="Q322" s="1">
        <v>20.061588287353516</v>
      </c>
      <c r="R322" s="1">
        <v>410.21841430664062</v>
      </c>
      <c r="S322" s="1">
        <v>411.68072509765625</v>
      </c>
      <c r="T322" s="1">
        <v>16.517210006713867</v>
      </c>
      <c r="U322" s="1">
        <v>16.753314971923828</v>
      </c>
      <c r="V322" s="1">
        <v>69.934249877929688</v>
      </c>
      <c r="W322" s="1">
        <v>70.930274963378906</v>
      </c>
      <c r="X322" s="1">
        <v>500.39166259765625</v>
      </c>
      <c r="Y322" s="1">
        <v>-5.0152797251939774E-2</v>
      </c>
      <c r="Z322" s="1">
        <v>0.10870573669672012</v>
      </c>
      <c r="AA322" s="1">
        <v>101.07762908935547</v>
      </c>
      <c r="AB322" s="1">
        <v>-1.0649023056030273</v>
      </c>
      <c r="AC322" s="1">
        <v>5.2932478487491608E-2</v>
      </c>
      <c r="AD322" s="1">
        <v>1.3385913334786892E-2</v>
      </c>
      <c r="AE322" s="1">
        <v>1.4229887165129185E-3</v>
      </c>
      <c r="AF322" s="1">
        <v>1.62167027592659E-2</v>
      </c>
      <c r="AG322" s="1">
        <v>6.0013617621734738E-4</v>
      </c>
      <c r="AH322" s="1">
        <v>0.66666668653488159</v>
      </c>
      <c r="AI322" s="1">
        <v>-0.21956524252891541</v>
      </c>
      <c r="AJ322" s="1">
        <v>2.737391471862793</v>
      </c>
      <c r="AK322" s="1">
        <v>1</v>
      </c>
      <c r="AL322" s="1">
        <v>0</v>
      </c>
      <c r="AM322" s="1">
        <v>0.15999999642372131</v>
      </c>
      <c r="AN322" s="1">
        <v>111115</v>
      </c>
      <c r="AO322">
        <f>X322*0.000001/(K322*0.0001)</f>
        <v>0.62160453508259705</v>
      </c>
      <c r="AP322">
        <f>(U322-T322)/(1000-U322)*AO322</f>
        <v>1.4926459388555147E-4</v>
      </c>
      <c r="AQ322">
        <f>(P322+273.15)</f>
        <v>293.4513229370117</v>
      </c>
      <c r="AR322">
        <f>(O322+273.15)</f>
        <v>293.42896308898924</v>
      </c>
      <c r="AS322">
        <f>(Y322*AK322+Z322*AL322)*AM322</f>
        <v>-8.0244473809499839E-3</v>
      </c>
      <c r="AT322">
        <f>((AS322+0.00000010773*(AR322^4-AQ322^4))-AP322*44100)/(L322*0.92*2*29.3+0.00000043092*AQ322^3)</f>
        <v>-0.10817103337094516</v>
      </c>
      <c r="AU322">
        <f>0.61365*EXP(17.502*J322/(240.97+J322))</f>
        <v>2.3907595150420158</v>
      </c>
      <c r="AV322">
        <f>AU322*1000/AA322</f>
        <v>23.652706702573298</v>
      </c>
      <c r="AW322">
        <f>(AV322-U322)</f>
        <v>6.8993917306494694</v>
      </c>
      <c r="AX322">
        <f>IF(D322,P322,(O322+P322)/2)</f>
        <v>20.290143013000488</v>
      </c>
      <c r="AY322">
        <f>0.61365*EXP(17.502*AX322/(240.97+AX322))</f>
        <v>2.3891086540334365</v>
      </c>
      <c r="AZ322">
        <f>IF(AW322&lt;&gt;0,(1000-(AV322+U322)/2)/AW322*AP322,0)</f>
        <v>2.119737585387069E-2</v>
      </c>
      <c r="BA322">
        <f>U322*AA322/1000</f>
        <v>1.6933853567492625</v>
      </c>
      <c r="BB322">
        <f>(AY322-BA322)</f>
        <v>0.69572329728417404</v>
      </c>
      <c r="BC322">
        <f>1/(1.6/F322+1.37/N322)</f>
        <v>1.326920394377565E-2</v>
      </c>
      <c r="BD322">
        <f>G322*AA322*0.001</f>
        <v>48.497096205858305</v>
      </c>
      <c r="BE322">
        <f>G322/S322</f>
        <v>1.1654674681890698</v>
      </c>
      <c r="BF322">
        <f>(1-AP322*AA322/AU322/F322)*100</f>
        <v>70.554299360945038</v>
      </c>
      <c r="BG322">
        <f>(S322-E322/(N322/1.35))</f>
        <v>412.35609892814097</v>
      </c>
      <c r="BH322">
        <f>E322*BF322/100/BG322</f>
        <v>-1.6604069710881889E-3</v>
      </c>
    </row>
    <row r="323" spans="1:60" x14ac:dyDescent="0.25">
      <c r="A323" s="1">
        <v>95</v>
      </c>
      <c r="B323" s="1" t="s">
        <v>385</v>
      </c>
      <c r="C323" s="1">
        <v>14220.99999986589</v>
      </c>
      <c r="D323" s="1">
        <v>0</v>
      </c>
      <c r="E323">
        <f>(R323-S323*(1000-T323)/(1000-U323))*AO323</f>
        <v>-1.0240792890713499</v>
      </c>
      <c r="F323">
        <f>IF(AZ323&lt;&gt;0,1/(1/AZ323-1/N323),0)</f>
        <v>2.1580830909010033E-2</v>
      </c>
      <c r="G323">
        <f>((BC323-AP323/2)*S323-E323)/(BC323+AP323/2)</f>
        <v>483.2791186852881</v>
      </c>
      <c r="H323">
        <f>AP323*1000</f>
        <v>0.15028732287404456</v>
      </c>
      <c r="I323">
        <f>(AU323-BA323)</f>
        <v>0.69735731082685559</v>
      </c>
      <c r="J323">
        <f>(P323+AT323*D323)</f>
        <v>20.300142288208008</v>
      </c>
      <c r="K323" s="1">
        <v>8.0500001907348633</v>
      </c>
      <c r="L323">
        <f>(K323*AI323+AJ323)</f>
        <v>0.96989122762627744</v>
      </c>
      <c r="M323" s="1">
        <v>1</v>
      </c>
      <c r="N323">
        <f>L323*(M323+1)*(M323+1)/(M323*M323+1)</f>
        <v>1.9397824552525549</v>
      </c>
      <c r="O323" s="1">
        <v>20.283742904663086</v>
      </c>
      <c r="P323" s="1">
        <v>20.300142288208008</v>
      </c>
      <c r="Q323" s="1">
        <v>20.074573516845703</v>
      </c>
      <c r="R323" s="1">
        <v>410.11614990234375</v>
      </c>
      <c r="S323" s="1">
        <v>411.66409301757813</v>
      </c>
      <c r="T323" s="1">
        <v>16.513872146606445</v>
      </c>
      <c r="U323" s="1">
        <v>16.751594543457031</v>
      </c>
      <c r="V323" s="1">
        <v>69.899269104003906</v>
      </c>
      <c r="W323" s="1">
        <v>70.904922485351563</v>
      </c>
      <c r="X323" s="1">
        <v>500.3931884765625</v>
      </c>
      <c r="Y323" s="1">
        <v>-5.4637812077999115E-2</v>
      </c>
      <c r="Z323" s="1">
        <v>0.16213062405586243</v>
      </c>
      <c r="AA323" s="1">
        <v>101.07860565185547</v>
      </c>
      <c r="AB323" s="1">
        <v>-1.0649023056030273</v>
      </c>
      <c r="AC323" s="1">
        <v>5.2932478487491608E-2</v>
      </c>
      <c r="AD323" s="1">
        <v>1.3385913334786892E-2</v>
      </c>
      <c r="AE323" s="1">
        <v>1.4229887165129185E-3</v>
      </c>
      <c r="AF323" s="1">
        <v>1.62167027592659E-2</v>
      </c>
      <c r="AG323" s="1">
        <v>6.0013617621734738E-4</v>
      </c>
      <c r="AH323" s="1">
        <v>1</v>
      </c>
      <c r="AI323" s="1">
        <v>-0.21956524252891541</v>
      </c>
      <c r="AJ323" s="1">
        <v>2.737391471862793</v>
      </c>
      <c r="AK323" s="1">
        <v>1</v>
      </c>
      <c r="AL323" s="1">
        <v>0</v>
      </c>
      <c r="AM323" s="1">
        <v>0.15999999642372131</v>
      </c>
      <c r="AN323" s="1">
        <v>111115</v>
      </c>
      <c r="AO323">
        <f>X323*0.000001/(K323*0.0001)</f>
        <v>0.6216064305842991</v>
      </c>
      <c r="AP323">
        <f>(U323-T323)/(1000-U323)*AO323</f>
        <v>1.5028732287404456E-4</v>
      </c>
      <c r="AQ323">
        <f>(P323+273.15)</f>
        <v>293.45014228820799</v>
      </c>
      <c r="AR323">
        <f>(O323+273.15)</f>
        <v>293.43374290466306</v>
      </c>
      <c r="AS323">
        <f>(Y323*AK323+Z323*AL323)*AM323</f>
        <v>-8.7420497370798156E-3</v>
      </c>
      <c r="AT323">
        <f>((AS323+0.00000010773*(AR323^4-AQ323^4))-AP323*44100)/(L323*0.92*2*29.3+0.00000043092*AQ323^3)</f>
        <v>-0.10786932823386269</v>
      </c>
      <c r="AU323">
        <f>0.61365*EXP(17.502*J323/(240.97+J323))</f>
        <v>2.3905851297247227</v>
      </c>
      <c r="AV323">
        <f>AU323*1000/AA323</f>
        <v>23.650752939337163</v>
      </c>
      <c r="AW323">
        <f>(AV323-U323)</f>
        <v>6.8991583958801321</v>
      </c>
      <c r="AX323">
        <f>IF(D323,P323,(O323+P323)/2)</f>
        <v>20.291942596435547</v>
      </c>
      <c r="AY323">
        <f>0.61365*EXP(17.502*AX323/(240.97+AX323))</f>
        <v>2.3893743184441587</v>
      </c>
      <c r="AZ323">
        <f>IF(AW323&lt;&gt;0,(1000-(AV323+U323)/2)/AW323*AP323,0)</f>
        <v>2.1343377569279821E-2</v>
      </c>
      <c r="BA323">
        <f>U323*AA323/1000</f>
        <v>1.6932278188978671</v>
      </c>
      <c r="BB323">
        <f>(AY323-BA323)</f>
        <v>0.6961464995462916</v>
      </c>
      <c r="BC323">
        <f>1/(1.6/F323+1.37/N323)</f>
        <v>1.3360743369770323E-2</v>
      </c>
      <c r="BD323">
        <f>G323*AA323*0.001</f>
        <v>48.849179457366489</v>
      </c>
      <c r="BE323">
        <f>G323/S323</f>
        <v>1.1739647126927146</v>
      </c>
      <c r="BF323">
        <f>(1-AP323*AA323/AU323/F323)*100</f>
        <v>70.555158903296686</v>
      </c>
      <c r="BG323">
        <f>(S323-E323/(N323/1.35))</f>
        <v>412.37680543360329</v>
      </c>
      <c r="BH323">
        <f>E323*BF323/100/BG323</f>
        <v>-1.7521372690695088E-3</v>
      </c>
    </row>
    <row r="324" spans="1:60" x14ac:dyDescent="0.25">
      <c r="A324" s="1">
        <v>96</v>
      </c>
      <c r="B324" s="1" t="s">
        <v>386</v>
      </c>
      <c r="C324" s="1">
        <v>14225.999999754131</v>
      </c>
      <c r="D324" s="1">
        <v>0</v>
      </c>
      <c r="E324">
        <f>(R324-S324*(1000-T324)/(1000-U324))*AO324</f>
        <v>-1.0406955806220304</v>
      </c>
      <c r="F324">
        <f>IF(AZ324&lt;&gt;0,1/(1/AZ324-1/N324),0)</f>
        <v>2.1573201000361333E-2</v>
      </c>
      <c r="G324">
        <f>((BC324-AP324/2)*S324-E324)/(BC324+AP324/2)</f>
        <v>484.53012563062867</v>
      </c>
      <c r="H324">
        <f>AP324*1000</f>
        <v>0.15031560353436321</v>
      </c>
      <c r="I324">
        <f>(AU324-BA324)</f>
        <v>0.69773667986406607</v>
      </c>
      <c r="J324">
        <f>(P324+AT324*D324)</f>
        <v>20.302324295043945</v>
      </c>
      <c r="K324" s="1">
        <v>8.0500001907348633</v>
      </c>
      <c r="L324">
        <f>(K324*AI324+AJ324)</f>
        <v>0.96989122762627744</v>
      </c>
      <c r="M324" s="1">
        <v>1</v>
      </c>
      <c r="N324">
        <f>L324*(M324+1)*(M324+1)/(M324*M324+1)</f>
        <v>1.9397824552525549</v>
      </c>
      <c r="O324" s="1">
        <v>20.287805557250977</v>
      </c>
      <c r="P324" s="1">
        <v>20.302324295043945</v>
      </c>
      <c r="Q324" s="1">
        <v>20.072998046875</v>
      </c>
      <c r="R324" s="1">
        <v>410.07916259765625</v>
      </c>
      <c r="S324" s="1">
        <v>411.65383911132812</v>
      </c>
      <c r="T324" s="1">
        <v>16.513139724731445</v>
      </c>
      <c r="U324" s="1">
        <v>16.750909805297852</v>
      </c>
      <c r="V324" s="1">
        <v>69.877891540527344</v>
      </c>
      <c r="W324" s="1">
        <v>70.884246826171875</v>
      </c>
      <c r="X324" s="1">
        <v>500.3873291015625</v>
      </c>
      <c r="Y324" s="1">
        <v>-8.9736528694629669E-2</v>
      </c>
      <c r="Z324" s="1">
        <v>0.19484312832355499</v>
      </c>
      <c r="AA324" s="1">
        <v>101.07933044433594</v>
      </c>
      <c r="AB324" s="1">
        <v>-1.0649023056030273</v>
      </c>
      <c r="AC324" s="1">
        <v>5.2932478487491608E-2</v>
      </c>
      <c r="AD324" s="1">
        <v>1.3385913334786892E-2</v>
      </c>
      <c r="AE324" s="1">
        <v>1.4229887165129185E-3</v>
      </c>
      <c r="AF324" s="1">
        <v>1.62167027592659E-2</v>
      </c>
      <c r="AG324" s="1">
        <v>6.0013617621734738E-4</v>
      </c>
      <c r="AH324" s="1">
        <v>1</v>
      </c>
      <c r="AI324" s="1">
        <v>-0.21956524252891541</v>
      </c>
      <c r="AJ324" s="1">
        <v>2.737391471862793</v>
      </c>
      <c r="AK324" s="1">
        <v>1</v>
      </c>
      <c r="AL324" s="1">
        <v>0</v>
      </c>
      <c r="AM324" s="1">
        <v>0.15999999642372131</v>
      </c>
      <c r="AN324" s="1">
        <v>111115</v>
      </c>
      <c r="AO324">
        <f>X324*0.000001/(K324*0.0001)</f>
        <v>0.62159915185776338</v>
      </c>
      <c r="AP324">
        <f>(U324-T324)/(1000-U324)*AO324</f>
        <v>1.5031560353436321E-4</v>
      </c>
      <c r="AQ324">
        <f>(P324+273.15)</f>
        <v>293.45232429504392</v>
      </c>
      <c r="AR324">
        <f>(O324+273.15)</f>
        <v>293.43780555725095</v>
      </c>
      <c r="AS324">
        <f>(Y324*AK324+Z324*AL324)*AM324</f>
        <v>-1.4357844270217912E-2</v>
      </c>
      <c r="AT324">
        <f>((AS324+0.00000010773*(AR324^4-AQ324^4))-AP324*44100)/(L324*0.92*2*29.3+0.00000043092*AQ324^3)</f>
        <v>-0.10765350467395303</v>
      </c>
      <c r="AU324">
        <f>0.61365*EXP(17.502*J324/(240.97+J324))</f>
        <v>2.3909074273170345</v>
      </c>
      <c r="AV324">
        <f>AU324*1000/AA324</f>
        <v>23.653771911693653</v>
      </c>
      <c r="AW324">
        <f>(AV324-U324)</f>
        <v>6.9028621063958013</v>
      </c>
      <c r="AX324">
        <f>IF(D324,P324,(O324+P324)/2)</f>
        <v>20.295064926147461</v>
      </c>
      <c r="AY324">
        <f>0.61365*EXP(17.502*AX324/(240.97+AX324))</f>
        <v>2.3898353153485039</v>
      </c>
      <c r="AZ324">
        <f>IF(AW324&lt;&gt;0,(1000-(AV324+U324)/2)/AW324*AP324,0)</f>
        <v>2.1335914611267003E-2</v>
      </c>
      <c r="BA324">
        <f>U324*AA324/1000</f>
        <v>1.6931707474529685</v>
      </c>
      <c r="BB324">
        <f>(AY324-BA324)</f>
        <v>0.69666456789553544</v>
      </c>
      <c r="BC324">
        <f>1/(1.6/F324+1.37/N324)</f>
        <v>1.3356064233531559E-2</v>
      </c>
      <c r="BD324">
        <f>G324*AA324*0.001</f>
        <v>48.975980678853922</v>
      </c>
      <c r="BE324">
        <f>G324/S324</f>
        <v>1.1770329330017297</v>
      </c>
      <c r="BF324">
        <f>(1-AP324*AA324/AU324/F324)*100</f>
        <v>70.542962313206672</v>
      </c>
      <c r="BG324">
        <f>(S324-E324/(N324/1.35))</f>
        <v>412.37811570741519</v>
      </c>
      <c r="BH324">
        <f>E324*BF324/100/BG324</f>
        <v>-1.7802532755018486E-3</v>
      </c>
    </row>
    <row r="325" spans="1:60" x14ac:dyDescent="0.25">
      <c r="A325" s="1">
        <v>97</v>
      </c>
      <c r="B325" s="1" t="s">
        <v>387</v>
      </c>
      <c r="C325" s="1">
        <v>14230.999999642372</v>
      </c>
      <c r="D325" s="1">
        <v>0</v>
      </c>
      <c r="E325">
        <f>(R325-S325*(1000-T325)/(1000-U325))*AO325</f>
        <v>-1.0892913523706615</v>
      </c>
      <c r="F325">
        <f>IF(AZ325&lt;&gt;0,1/(1/AZ325-1/N325),0)</f>
        <v>2.1411152839174385E-2</v>
      </c>
      <c r="G325">
        <f>((BC325-AP325/2)*S325-E325)/(BC325+AP325/2)</f>
        <v>488.71169859721942</v>
      </c>
      <c r="H325">
        <f>AP325*1000</f>
        <v>0.149406929008118</v>
      </c>
      <c r="I325">
        <f>(AU325-BA325)</f>
        <v>0.69871211176258008</v>
      </c>
      <c r="J325">
        <f>(P325+AT325*D325)</f>
        <v>20.307872772216797</v>
      </c>
      <c r="K325" s="1">
        <v>8.0500001907348633</v>
      </c>
      <c r="L325">
        <f>(K325*AI325+AJ325)</f>
        <v>0.96989122762627744</v>
      </c>
      <c r="M325" s="1">
        <v>1</v>
      </c>
      <c r="N325">
        <f>L325*(M325+1)*(M325+1)/(M325*M325+1)</f>
        <v>1.9397824552525549</v>
      </c>
      <c r="O325" s="1">
        <v>20.285659790039063</v>
      </c>
      <c r="P325" s="1">
        <v>20.307872772216797</v>
      </c>
      <c r="Q325" s="1">
        <v>20.054767608642578</v>
      </c>
      <c r="R325" s="1">
        <v>409.96237182617187</v>
      </c>
      <c r="S325" s="1">
        <v>411.61593627929687</v>
      </c>
      <c r="T325" s="1">
        <v>16.512914657592773</v>
      </c>
      <c r="U325" s="1">
        <v>16.749261856079102</v>
      </c>
      <c r="V325" s="1">
        <v>69.882354736328125</v>
      </c>
      <c r="W325" s="1">
        <v>70.882926940917969</v>
      </c>
      <c r="X325" s="1">
        <v>500.3575439453125</v>
      </c>
      <c r="Y325" s="1">
        <v>-8.0461114645004272E-2</v>
      </c>
      <c r="Z325" s="1">
        <v>0.16813011467456818</v>
      </c>
      <c r="AA325" s="1">
        <v>101.07997894287109</v>
      </c>
      <c r="AB325" s="1">
        <v>-1.0649023056030273</v>
      </c>
      <c r="AC325" s="1">
        <v>5.2932478487491608E-2</v>
      </c>
      <c r="AD325" s="1">
        <v>1.3385913334786892E-2</v>
      </c>
      <c r="AE325" s="1">
        <v>1.4229887165129185E-3</v>
      </c>
      <c r="AF325" s="1">
        <v>1.62167027592659E-2</v>
      </c>
      <c r="AG325" s="1">
        <v>6.0013617621734738E-4</v>
      </c>
      <c r="AH325" s="1">
        <v>1</v>
      </c>
      <c r="AI325" s="1">
        <v>-0.21956524252891541</v>
      </c>
      <c r="AJ325" s="1">
        <v>2.737391471862793</v>
      </c>
      <c r="AK325" s="1">
        <v>1</v>
      </c>
      <c r="AL325" s="1">
        <v>0</v>
      </c>
      <c r="AM325" s="1">
        <v>0.15999999642372131</v>
      </c>
      <c r="AN325" s="1">
        <v>111115</v>
      </c>
      <c r="AO325">
        <f>X325*0.000001/(K325*0.0001)</f>
        <v>0.62156215166454076</v>
      </c>
      <c r="AP325">
        <f>(U325-T325)/(1000-U325)*AO325</f>
        <v>1.49406929008118E-4</v>
      </c>
      <c r="AQ325">
        <f>(P325+273.15)</f>
        <v>293.45787277221677</v>
      </c>
      <c r="AR325">
        <f>(O325+273.15)</f>
        <v>293.43565979003904</v>
      </c>
      <c r="AS325">
        <f>(Y325*AK325+Z325*AL325)*AM325</f>
        <v>-1.2873778055449314E-2</v>
      </c>
      <c r="AT325">
        <f>((AS325+0.00000010773*(AR325^4-AQ325^4))-AP325*44100)/(L325*0.92*2*29.3+0.00000043092*AQ325^3)</f>
        <v>-0.10832084139207797</v>
      </c>
      <c r="AU325">
        <f>0.61365*EXP(17.502*J325/(240.97+J325))</f>
        <v>2.3917271474836896</v>
      </c>
      <c r="AV325">
        <f>AU325*1000/AA325</f>
        <v>23.661729775739847</v>
      </c>
      <c r="AW325">
        <f>(AV325-U325)</f>
        <v>6.9124679196607453</v>
      </c>
      <c r="AX325">
        <f>IF(D325,P325,(O325+P325)/2)</f>
        <v>20.29676628112793</v>
      </c>
      <c r="AY325">
        <f>0.61365*EXP(17.502*AX325/(240.97+AX325))</f>
        <v>2.3900865449925419</v>
      </c>
      <c r="AZ325">
        <f>IF(AW325&lt;&gt;0,(1000-(AV325+U325)/2)/AW325*AP325,0)</f>
        <v>2.1177398525469196E-2</v>
      </c>
      <c r="BA325">
        <f>U325*AA325/1000</f>
        <v>1.6930150357211096</v>
      </c>
      <c r="BB325">
        <f>(AY325-BA325)</f>
        <v>0.69707150927143235</v>
      </c>
      <c r="BC325">
        <f>1/(1.6/F325+1.37/N325)</f>
        <v>1.3256678812540217E-2</v>
      </c>
      <c r="BD325">
        <f>G325*AA325*0.001</f>
        <v>49.398968203341703</v>
      </c>
      <c r="BE325">
        <f>G325/S325</f>
        <v>1.1873002367566503</v>
      </c>
      <c r="BF325">
        <f>(1-AP325*AA325/AU325/F325)*100</f>
        <v>70.509360027041907</v>
      </c>
      <c r="BG325">
        <f>(S325-E325/(N325/1.35))</f>
        <v>412.37403331317739</v>
      </c>
      <c r="BH325">
        <f>E325*BF325/100/BG325</f>
        <v>-1.8625138814285288E-3</v>
      </c>
    </row>
    <row r="326" spans="1:60" x14ac:dyDescent="0.25">
      <c r="A326" s="1">
        <v>98</v>
      </c>
      <c r="B326" s="1" t="s">
        <v>388</v>
      </c>
      <c r="C326" s="1">
        <v>14236.499999519438</v>
      </c>
      <c r="D326" s="1">
        <v>0</v>
      </c>
      <c r="E326">
        <f>(R326-S326*(1000-T326)/(1000-U326))*AO326</f>
        <v>-1.0721540361091877</v>
      </c>
      <c r="F326">
        <f>IF(AZ326&lt;&gt;0,1/(1/AZ326-1/N326),0)</f>
        <v>2.1258775558637463E-2</v>
      </c>
      <c r="G326">
        <f>((BC326-AP326/2)*S326-E326)/(BC326+AP326/2)</f>
        <v>487.98373398103513</v>
      </c>
      <c r="H326">
        <f>AP326*1000</f>
        <v>0.14840991739456683</v>
      </c>
      <c r="I326">
        <f>(AU326-BA326)</f>
        <v>0.69896463233809314</v>
      </c>
      <c r="J326">
        <f>(P326+AT326*D326)</f>
        <v>20.308370590209961</v>
      </c>
      <c r="K326" s="1">
        <v>8.0500001907348633</v>
      </c>
      <c r="L326">
        <f>(K326*AI326+AJ326)</f>
        <v>0.96989122762627744</v>
      </c>
      <c r="M326" s="1">
        <v>1</v>
      </c>
      <c r="N326">
        <f>L326*(M326+1)*(M326+1)/(M326*M326+1)</f>
        <v>1.9397824552525549</v>
      </c>
      <c r="O326" s="1">
        <v>20.282108306884766</v>
      </c>
      <c r="P326" s="1">
        <v>20.308370590209961</v>
      </c>
      <c r="Q326" s="1">
        <v>20.049789428710937</v>
      </c>
      <c r="R326" s="1">
        <v>409.97750854492187</v>
      </c>
      <c r="S326" s="1">
        <v>411.60418701171875</v>
      </c>
      <c r="T326" s="1">
        <v>16.512851715087891</v>
      </c>
      <c r="U326" s="1">
        <v>16.747625350952148</v>
      </c>
      <c r="V326" s="1">
        <v>69.895278930664062</v>
      </c>
      <c r="W326" s="1">
        <v>70.890304565429688</v>
      </c>
      <c r="X326" s="1">
        <v>500.35067749023437</v>
      </c>
      <c r="Y326" s="1">
        <v>-5.3618859499692917E-2</v>
      </c>
      <c r="Z326" s="1">
        <v>0.15232153236865997</v>
      </c>
      <c r="AA326" s="1">
        <v>101.07917022705078</v>
      </c>
      <c r="AB326" s="1">
        <v>-1.0649023056030273</v>
      </c>
      <c r="AC326" s="1">
        <v>5.2932478487491608E-2</v>
      </c>
      <c r="AD326" s="1">
        <v>1.3385913334786892E-2</v>
      </c>
      <c r="AE326" s="1">
        <v>1.4229887165129185E-3</v>
      </c>
      <c r="AF326" s="1">
        <v>1.62167027592659E-2</v>
      </c>
      <c r="AG326" s="1">
        <v>6.0013617621734738E-4</v>
      </c>
      <c r="AH326" s="1">
        <v>1</v>
      </c>
      <c r="AI326" s="1">
        <v>-0.21956524252891541</v>
      </c>
      <c r="AJ326" s="1">
        <v>2.737391471862793</v>
      </c>
      <c r="AK326" s="1">
        <v>1</v>
      </c>
      <c r="AL326" s="1">
        <v>0</v>
      </c>
      <c r="AM326" s="1">
        <v>0.15999999642372131</v>
      </c>
      <c r="AN326" s="1">
        <v>111115</v>
      </c>
      <c r="AO326">
        <f>X326*0.000001/(K326*0.0001)</f>
        <v>0.62155362190688179</v>
      </c>
      <c r="AP326">
        <f>(U326-T326)/(1000-U326)*AO326</f>
        <v>1.4840991739456682E-4</v>
      </c>
      <c r="AQ326">
        <f>(P326+273.15)</f>
        <v>293.45837059020994</v>
      </c>
      <c r="AR326">
        <f>(O326+273.15)</f>
        <v>293.43210830688474</v>
      </c>
      <c r="AS326">
        <f>(Y326*AK326+Z326*AL326)*AM326</f>
        <v>-8.5790173281948823E-3</v>
      </c>
      <c r="AT326">
        <f>((AS326+0.00000010773*(AR326^4-AQ326^4))-AP326*44100)/(L326*0.92*2*29.3+0.00000043092*AQ326^3)</f>
        <v>-0.10825466525733266</v>
      </c>
      <c r="AU326">
        <f>0.61365*EXP(17.502*J326/(240.97+J326))</f>
        <v>2.3918007060858564</v>
      </c>
      <c r="AV326">
        <f>AU326*1000/AA326</f>
        <v>23.662646821429519</v>
      </c>
      <c r="AW326">
        <f>(AV326-U326)</f>
        <v>6.9150214704773703</v>
      </c>
      <c r="AX326">
        <f>IF(D326,P326,(O326+P326)/2)</f>
        <v>20.295239448547363</v>
      </c>
      <c r="AY326">
        <f>0.61365*EXP(17.502*AX326/(240.97+AX326))</f>
        <v>2.3898610850374111</v>
      </c>
      <c r="AZ326">
        <f>IF(AW326&lt;&gt;0,(1000-(AV326+U326)/2)/AW326*AP326,0)</f>
        <v>2.1028318630373095E-2</v>
      </c>
      <c r="BA326">
        <f>U326*AA326/1000</f>
        <v>1.6928360737477632</v>
      </c>
      <c r="BB326">
        <f>(AY326-BA326)</f>
        <v>0.69702501128964789</v>
      </c>
      <c r="BC326">
        <f>1/(1.6/F326+1.37/N326)</f>
        <v>1.3163211769130302E-2</v>
      </c>
      <c r="BD326">
        <f>G326*AA326*0.001</f>
        <v>49.324990915100912</v>
      </c>
      <c r="BE326">
        <f>G326/S326</f>
        <v>1.1855655247917627</v>
      </c>
      <c r="BF326">
        <f>(1-AP326*AA326/AU326/F326)*100</f>
        <v>70.497327738649957</v>
      </c>
      <c r="BG326">
        <f>(S326-E326/(N326/1.35))</f>
        <v>412.35035725613358</v>
      </c>
      <c r="BH326">
        <f>E326*BF326/100/BG326</f>
        <v>-1.8330042193453553E-3</v>
      </c>
    </row>
    <row r="327" spans="1:60" x14ac:dyDescent="0.25">
      <c r="A327" s="1" t="s">
        <v>9</v>
      </c>
      <c r="B327" s="1" t="s">
        <v>389</v>
      </c>
    </row>
    <row r="328" spans="1:60" x14ac:dyDescent="0.25">
      <c r="A328" s="1" t="s">
        <v>9</v>
      </c>
      <c r="B328" s="1" t="s">
        <v>390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 t="s">
        <v>9</v>
      </c>
      <c r="B336" s="1" t="s">
        <v>398</v>
      </c>
    </row>
    <row r="337" spans="1:60" x14ac:dyDescent="0.25">
      <c r="A337" s="1" t="s">
        <v>9</v>
      </c>
      <c r="B337" s="1" t="s">
        <v>399</v>
      </c>
    </row>
    <row r="338" spans="1:60" x14ac:dyDescent="0.25">
      <c r="A338" s="1">
        <v>99</v>
      </c>
      <c r="B338" s="1" t="s">
        <v>400</v>
      </c>
      <c r="C338" s="1">
        <v>14714.499999988824</v>
      </c>
      <c r="D338" s="1">
        <v>0</v>
      </c>
      <c r="E338">
        <f>(R338-S338*(1000-T338)/(1000-U338))*AO338</f>
        <v>-1.2175026496273464</v>
      </c>
      <c r="F338">
        <f>IF(AZ338&lt;&gt;0,1/(1/AZ338-1/N338),0)</f>
        <v>1.4570361341803189E-2</v>
      </c>
      <c r="G338">
        <f>((BC338-AP338/2)*S338-E338)/(BC338+AP338/2)</f>
        <v>540.76716810699929</v>
      </c>
      <c r="H338">
        <f>AP338*1000</f>
        <v>0.10061175799452421</v>
      </c>
      <c r="I338">
        <f>(AU338-BA338)</f>
        <v>0.68843178852891285</v>
      </c>
      <c r="J338">
        <f>(P338+AT338*D338)</f>
        <v>20.225900650024414</v>
      </c>
      <c r="K338" s="1">
        <v>7.4200000762939453</v>
      </c>
      <c r="L338">
        <f>(K338*AI338+AJ338)</f>
        <v>1.1082173555467421</v>
      </c>
      <c r="M338" s="1">
        <v>1</v>
      </c>
      <c r="N338">
        <f>L338*(M338+1)*(M338+1)/(M338*M338+1)</f>
        <v>2.2164347110934841</v>
      </c>
      <c r="O338" s="1">
        <v>20.286870956420898</v>
      </c>
      <c r="P338" s="1">
        <v>20.225900650024414</v>
      </c>
      <c r="Q338" s="1">
        <v>20.075233459472656</v>
      </c>
      <c r="R338" s="1">
        <v>409.86489868164062</v>
      </c>
      <c r="S338" s="1">
        <v>411.60897827148437</v>
      </c>
      <c r="T338" s="1">
        <v>16.584461212158203</v>
      </c>
      <c r="U338" s="1">
        <v>16.731166839599609</v>
      </c>
      <c r="V338" s="1">
        <v>70.205604553222656</v>
      </c>
      <c r="W338" s="1">
        <v>70.804855346679688</v>
      </c>
      <c r="X338" s="1">
        <v>500.35488891601563</v>
      </c>
      <c r="Y338" s="1">
        <v>-7.7368348836898804E-2</v>
      </c>
      <c r="Z338" s="1">
        <v>0.11980285495519638</v>
      </c>
      <c r="AA338" s="1">
        <v>101.08141326904297</v>
      </c>
      <c r="AB338" s="1">
        <v>-1.2788915634155273</v>
      </c>
      <c r="AC338" s="1">
        <v>5.0338294357061386E-2</v>
      </c>
      <c r="AD338" s="1">
        <v>1.5332708135247231E-2</v>
      </c>
      <c r="AE338" s="1">
        <v>6.0610740911215544E-4</v>
      </c>
      <c r="AF338" s="1">
        <v>8.0690262839198112E-3</v>
      </c>
      <c r="AG338" s="1">
        <v>1.0743971215561032E-3</v>
      </c>
      <c r="AH338" s="1">
        <v>1</v>
      </c>
      <c r="AI338" s="1">
        <v>-0.21956524252891541</v>
      </c>
      <c r="AJ338" s="1">
        <v>2.737391471862793</v>
      </c>
      <c r="AK338" s="1">
        <v>1</v>
      </c>
      <c r="AL338" s="1">
        <v>0</v>
      </c>
      <c r="AM338" s="1">
        <v>0.15999999642372131</v>
      </c>
      <c r="AN338" s="1">
        <v>111115</v>
      </c>
      <c r="AO338">
        <f>X338*0.000001/(K338*0.0001)</f>
        <v>0.67433272745453532</v>
      </c>
      <c r="AP338">
        <f>(U338-T338)/(1000-U338)*AO338</f>
        <v>1.0061175799452421E-4</v>
      </c>
      <c r="AQ338">
        <f>(P338+273.15)</f>
        <v>293.37590065002439</v>
      </c>
      <c r="AR338">
        <f>(O338+273.15)</f>
        <v>293.43687095642088</v>
      </c>
      <c r="AS338">
        <f>(Y338*AK338+Z338*AL338)*AM338</f>
        <v>-1.2378935537213032E-2</v>
      </c>
      <c r="AT338">
        <f>((AS338+0.00000010773*(AR338^4-AQ338^4))-AP338*44100)/(L338*0.92*2*29.3+0.00000043092*AQ338^3)</f>
        <v>-5.3601568071667181E-2</v>
      </c>
      <c r="AU338">
        <f>0.61365*EXP(17.502*J338/(240.97+J338))</f>
        <v>2.3796417783157886</v>
      </c>
      <c r="AV338">
        <f>AU338*1000/AA338</f>
        <v>23.54183327435306</v>
      </c>
      <c r="AW338">
        <f>(AV338-U338)</f>
        <v>6.8106664347534505</v>
      </c>
      <c r="AX338">
        <f>IF(D338,P338,(O338+P338)/2)</f>
        <v>20.256385803222656</v>
      </c>
      <c r="AY338">
        <f>0.61365*EXP(17.502*AX338/(240.97+AX338))</f>
        <v>2.3841300223853934</v>
      </c>
      <c r="AZ338">
        <f>IF(AW338&lt;&gt;0,(1000-(AV338+U338)/2)/AW338*AP338,0)</f>
        <v>1.4475204485257373E-2</v>
      </c>
      <c r="BA338">
        <f>U338*AA338/1000</f>
        <v>1.6912099897868758</v>
      </c>
      <c r="BB338">
        <f>(AY338-BA338)</f>
        <v>0.69292003259851764</v>
      </c>
      <c r="BC338">
        <f>1/(1.6/F338+1.37/N338)</f>
        <v>9.0555041994413669E-3</v>
      </c>
      <c r="BD338">
        <f>G338*AA338*0.001</f>
        <v>54.661509601753629</v>
      </c>
      <c r="BE338">
        <f>G338/S338</f>
        <v>1.3137885630626993</v>
      </c>
      <c r="BF338">
        <f>(1-AP338*AA338/AU338/F338)*100</f>
        <v>70.668239141248918</v>
      </c>
      <c r="BG338">
        <f>(S338-E338/(N338/1.35))</f>
        <v>412.35054244604379</v>
      </c>
      <c r="BH338">
        <f>E338*BF338/100/BG338</f>
        <v>-2.086544324365178E-3</v>
      </c>
    </row>
    <row r="339" spans="1:60" x14ac:dyDescent="0.25">
      <c r="A339" s="1">
        <v>100</v>
      </c>
      <c r="B339" s="1" t="s">
        <v>401</v>
      </c>
      <c r="C339" s="1">
        <v>14719.499999877065</v>
      </c>
      <c r="D339" s="1">
        <v>0</v>
      </c>
      <c r="E339">
        <f>(R339-S339*(1000-T339)/(1000-U339))*AO339</f>
        <v>-1.2343124413039146</v>
      </c>
      <c r="F339">
        <f>IF(AZ339&lt;&gt;0,1/(1/AZ339-1/N339),0)</f>
        <v>1.5059769867271307E-2</v>
      </c>
      <c r="G339">
        <f>((BC339-AP339/2)*S339-E339)/(BC339+AP339/2)</f>
        <v>538.14065938595218</v>
      </c>
      <c r="H339">
        <f>AP339*1000</f>
        <v>0.10400092757677326</v>
      </c>
      <c r="I339">
        <f>(AU339-BA339)</f>
        <v>0.68864465952912868</v>
      </c>
      <c r="J339">
        <f>(P339+AT339*D339)</f>
        <v>20.227321624755859</v>
      </c>
      <c r="K339" s="1">
        <v>7.4200000762939453</v>
      </c>
      <c r="L339">
        <f>(K339*AI339+AJ339)</f>
        <v>1.1082173555467421</v>
      </c>
      <c r="M339" s="1">
        <v>1</v>
      </c>
      <c r="N339">
        <f>L339*(M339+1)*(M339+1)/(M339*M339+1)</f>
        <v>2.2164347110934841</v>
      </c>
      <c r="O339" s="1">
        <v>20.292634963989258</v>
      </c>
      <c r="P339" s="1">
        <v>20.227321624755859</v>
      </c>
      <c r="Q339" s="1">
        <v>20.078784942626953</v>
      </c>
      <c r="R339" s="1">
        <v>409.7503662109375</v>
      </c>
      <c r="S339" s="1">
        <v>411.51736450195313</v>
      </c>
      <c r="T339" s="1">
        <v>16.57951545715332</v>
      </c>
      <c r="U339" s="1">
        <v>16.731166839599609</v>
      </c>
      <c r="V339" s="1">
        <v>70.14324951171875</v>
      </c>
      <c r="W339" s="1">
        <v>70.781013488769531</v>
      </c>
      <c r="X339" s="1">
        <v>500.34207153320312</v>
      </c>
      <c r="Y339" s="1">
        <v>-5.5831752717494965E-2</v>
      </c>
      <c r="Z339" s="1">
        <v>0.10940660536289215</v>
      </c>
      <c r="AA339" s="1">
        <v>101.08118438720703</v>
      </c>
      <c r="AB339" s="1">
        <v>-1.2788915634155273</v>
      </c>
      <c r="AC339" s="1">
        <v>5.0338294357061386E-2</v>
      </c>
      <c r="AD339" s="1">
        <v>1.5332708135247231E-2</v>
      </c>
      <c r="AE339" s="1">
        <v>6.0610740911215544E-4</v>
      </c>
      <c r="AF339" s="1">
        <v>8.0690262839198112E-3</v>
      </c>
      <c r="AG339" s="1">
        <v>1.0743971215561032E-3</v>
      </c>
      <c r="AH339" s="1">
        <v>1</v>
      </c>
      <c r="AI339" s="1">
        <v>-0.21956524252891541</v>
      </c>
      <c r="AJ339" s="1">
        <v>2.737391471862793</v>
      </c>
      <c r="AK339" s="1">
        <v>1</v>
      </c>
      <c r="AL339" s="1">
        <v>0</v>
      </c>
      <c r="AM339" s="1">
        <v>0.15999999642372131</v>
      </c>
      <c r="AN339" s="1">
        <v>111115</v>
      </c>
      <c r="AO339">
        <f>X339*0.000001/(K339*0.0001)</f>
        <v>0.67431545335388732</v>
      </c>
      <c r="AP339">
        <f>(U339-T339)/(1000-U339)*AO339</f>
        <v>1.0400092757677326E-4</v>
      </c>
      <c r="AQ339">
        <f>(P339+273.15)</f>
        <v>293.37732162475584</v>
      </c>
      <c r="AR339">
        <f>(O339+273.15)</f>
        <v>293.44263496398924</v>
      </c>
      <c r="AS339">
        <f>(Y339*AK339+Z339*AL339)*AM339</f>
        <v>-8.9330802351292871E-3</v>
      </c>
      <c r="AT339">
        <f>((AS339+0.00000010773*(AR339^4-AQ339^4))-AP339*44100)/(L339*0.92*2*29.3+0.00000043092*AQ339^3)</f>
        <v>-5.4999191853642992E-2</v>
      </c>
      <c r="AU339">
        <f>0.61365*EXP(17.502*J339/(240.97+J339))</f>
        <v>2.3798508198558208</v>
      </c>
      <c r="AV339">
        <f>AU339*1000/AA339</f>
        <v>23.543954636893012</v>
      </c>
      <c r="AW339">
        <f>(AV339-U339)</f>
        <v>6.812787797293403</v>
      </c>
      <c r="AX339">
        <f>IF(D339,P339,(O339+P339)/2)</f>
        <v>20.259978294372559</v>
      </c>
      <c r="AY339">
        <f>0.61365*EXP(17.502*AX339/(240.97+AX339))</f>
        <v>2.3846594230206883</v>
      </c>
      <c r="AZ339">
        <f>IF(AW339&lt;&gt;0,(1000-(AV339+U339)/2)/AW339*AP339,0)</f>
        <v>1.4958135437793568E-2</v>
      </c>
      <c r="BA339">
        <f>U339*AA339/1000</f>
        <v>1.6912061603266921</v>
      </c>
      <c r="BB339">
        <f>(AY339-BA339)</f>
        <v>0.69345326269399621</v>
      </c>
      <c r="BC339">
        <f>1/(1.6/F339+1.37/N339)</f>
        <v>9.3579130499400458E-3</v>
      </c>
      <c r="BD339">
        <f>G339*AA339*0.001</f>
        <v>54.395895217644608</v>
      </c>
      <c r="BE339">
        <f>G339/S339</f>
        <v>1.3076985464203859</v>
      </c>
      <c r="BF339">
        <f>(1-AP339*AA339/AU339/F339)*100</f>
        <v>70.66814934418953</v>
      </c>
      <c r="BG339">
        <f>(S339-E339/(N339/1.35))</f>
        <v>412.26916729019689</v>
      </c>
      <c r="BH339">
        <f>E339*BF339/100/BG339</f>
        <v>-2.1157676309578903E-3</v>
      </c>
    </row>
    <row r="340" spans="1:60" x14ac:dyDescent="0.25">
      <c r="A340" s="1">
        <v>101</v>
      </c>
      <c r="B340" s="1" t="s">
        <v>402</v>
      </c>
      <c r="C340" s="1">
        <v>14724.499999765307</v>
      </c>
      <c r="D340" s="1">
        <v>0</v>
      </c>
      <c r="E340">
        <f>(R340-S340*(1000-T340)/(1000-U340))*AO340</f>
        <v>-1.2562671544154138</v>
      </c>
      <c r="F340">
        <f>IF(AZ340&lt;&gt;0,1/(1/AZ340-1/N340),0)</f>
        <v>1.5405775069791194E-2</v>
      </c>
      <c r="G340">
        <f>((BC340-AP340/2)*S340-E340)/(BC340+AP340/2)</f>
        <v>537.45846939981811</v>
      </c>
      <c r="H340">
        <f>AP340*1000</f>
        <v>0.1063931096050536</v>
      </c>
      <c r="I340">
        <f>(AU340-BA340)</f>
        <v>0.68876732261436802</v>
      </c>
      <c r="J340">
        <f>(P340+AT340*D340)</f>
        <v>20.229427337646484</v>
      </c>
      <c r="K340" s="1">
        <v>7.4200000762939453</v>
      </c>
      <c r="L340">
        <f>(K340*AI340+AJ340)</f>
        <v>1.1082173555467421</v>
      </c>
      <c r="M340" s="1">
        <v>1</v>
      </c>
      <c r="N340">
        <f>L340*(M340+1)*(M340+1)/(M340*M340+1)</f>
        <v>2.2164347110934841</v>
      </c>
      <c r="O340" s="1">
        <v>20.296459197998047</v>
      </c>
      <c r="P340" s="1">
        <v>20.229427337646484</v>
      </c>
      <c r="Q340" s="1">
        <v>20.074024200439453</v>
      </c>
      <c r="R340" s="1">
        <v>409.68551635742187</v>
      </c>
      <c r="S340" s="1">
        <v>411.48358154296875</v>
      </c>
      <c r="T340" s="1">
        <v>16.577880859375</v>
      </c>
      <c r="U340" s="1">
        <v>16.733016967773438</v>
      </c>
      <c r="V340" s="1">
        <v>70.118110656738281</v>
      </c>
      <c r="W340" s="1">
        <v>70.770866394042969</v>
      </c>
      <c r="X340" s="1">
        <v>500.35238647460938</v>
      </c>
      <c r="Y340" s="1">
        <v>-5.1144406199455261E-2</v>
      </c>
      <c r="Z340" s="1">
        <v>7.2047494351863861E-2</v>
      </c>
      <c r="AA340" s="1">
        <v>101.08119201660156</v>
      </c>
      <c r="AB340" s="1">
        <v>-1.2788915634155273</v>
      </c>
      <c r="AC340" s="1">
        <v>5.0338294357061386E-2</v>
      </c>
      <c r="AD340" s="1">
        <v>1.5332708135247231E-2</v>
      </c>
      <c r="AE340" s="1">
        <v>6.0610740911215544E-4</v>
      </c>
      <c r="AF340" s="1">
        <v>8.0690262839198112E-3</v>
      </c>
      <c r="AG340" s="1">
        <v>1.0743971215561032E-3</v>
      </c>
      <c r="AH340" s="1">
        <v>1</v>
      </c>
      <c r="AI340" s="1">
        <v>-0.21956524252891541</v>
      </c>
      <c r="AJ340" s="1">
        <v>2.737391471862793</v>
      </c>
      <c r="AK340" s="1">
        <v>1</v>
      </c>
      <c r="AL340" s="1">
        <v>0</v>
      </c>
      <c r="AM340" s="1">
        <v>0.15999999642372131</v>
      </c>
      <c r="AN340" s="1">
        <v>111115</v>
      </c>
      <c r="AO340">
        <f>X340*0.000001/(K340*0.0001)</f>
        <v>0.67432935489202783</v>
      </c>
      <c r="AP340">
        <f>(U340-T340)/(1000-U340)*AO340</f>
        <v>1.063931096050536E-4</v>
      </c>
      <c r="AQ340">
        <f>(P340+273.15)</f>
        <v>293.37942733764646</v>
      </c>
      <c r="AR340">
        <f>(O340+273.15)</f>
        <v>293.44645919799802</v>
      </c>
      <c r="AS340">
        <f>(Y340*AK340+Z340*AL340)*AM340</f>
        <v>-8.183104809006192E-3</v>
      </c>
      <c r="AT340">
        <f>((AS340+0.00000010773*(AR340^4-AQ340^4))-AP340*44100)/(L340*0.92*2*29.3+0.00000043092*AQ340^3)</f>
        <v>-5.6216908552919248E-2</v>
      </c>
      <c r="AU340">
        <f>0.61365*EXP(17.502*J340/(240.97+J340))</f>
        <v>2.380160623750927</v>
      </c>
      <c r="AV340">
        <f>AU340*1000/AA340</f>
        <v>23.54701776132606</v>
      </c>
      <c r="AW340">
        <f>(AV340-U340)</f>
        <v>6.8140007935526228</v>
      </c>
      <c r="AX340">
        <f>IF(D340,P340,(O340+P340)/2)</f>
        <v>20.262943267822266</v>
      </c>
      <c r="AY340">
        <f>0.61365*EXP(17.502*AX340/(240.97+AX340))</f>
        <v>2.385096428276877</v>
      </c>
      <c r="AZ340">
        <f>IF(AW340&lt;&gt;0,(1000-(AV340+U340)/2)/AW340*AP340,0)</f>
        <v>1.5299433282834453E-2</v>
      </c>
      <c r="BA340">
        <f>U340*AA340/1000</f>
        <v>1.6913933011365589</v>
      </c>
      <c r="BB340">
        <f>(AY340-BA340)</f>
        <v>0.69370312714031801</v>
      </c>
      <c r="BC340">
        <f>1/(1.6/F340+1.37/N340)</f>
        <v>9.5716434212523398E-3</v>
      </c>
      <c r="BD340">
        <f>G340*AA340*0.001</f>
        <v>54.326942746351797</v>
      </c>
      <c r="BE340">
        <f>G340/S340</f>
        <v>1.3061480299760018</v>
      </c>
      <c r="BF340">
        <f>(1-AP340*AA340/AU340/F340)*100</f>
        <v>70.671217266574899</v>
      </c>
      <c r="BG340">
        <f>(S340-E340/(N340/1.35))</f>
        <v>412.24875664601706</v>
      </c>
      <c r="BH340">
        <f>E340*BF340/100/BG340</f>
        <v>-2.1536008922590226E-3</v>
      </c>
    </row>
    <row r="341" spans="1:60" x14ac:dyDescent="0.25">
      <c r="A341" s="1">
        <v>102</v>
      </c>
      <c r="B341" s="1" t="s">
        <v>403</v>
      </c>
      <c r="C341" s="1">
        <v>14729.999999642372</v>
      </c>
      <c r="D341" s="1">
        <v>0</v>
      </c>
      <c r="E341">
        <f>(R341-S341*(1000-T341)/(1000-U341))*AO341</f>
        <v>-1.1390517108745761</v>
      </c>
      <c r="F341">
        <f>IF(AZ341&lt;&gt;0,1/(1/AZ341-1/N341),0)</f>
        <v>1.5417734202769626E-2</v>
      </c>
      <c r="G341">
        <f>((BC341-AP341/2)*S341-E341)/(BC341+AP341/2)</f>
        <v>525.15756177983576</v>
      </c>
      <c r="H341">
        <f>AP341*1000</f>
        <v>0.10648548988746315</v>
      </c>
      <c r="I341">
        <f>(AU341-BA341)</f>
        <v>0.68883693612564523</v>
      </c>
      <c r="J341">
        <f>(P341+AT341*D341)</f>
        <v>20.229928970336914</v>
      </c>
      <c r="K341" s="1">
        <v>7.4200000762939453</v>
      </c>
      <c r="L341">
        <f>(K341*AI341+AJ341)</f>
        <v>1.1082173555467421</v>
      </c>
      <c r="M341" s="1">
        <v>1</v>
      </c>
      <c r="N341">
        <f>L341*(M341+1)*(M341+1)/(M341*M341+1)</f>
        <v>2.2164347110934841</v>
      </c>
      <c r="O341" s="1">
        <v>20.291915893554688</v>
      </c>
      <c r="P341" s="1">
        <v>20.229928970336914</v>
      </c>
      <c r="Q341" s="1">
        <v>20.054773330688477</v>
      </c>
      <c r="R341" s="1">
        <v>409.82833862304687</v>
      </c>
      <c r="S341" s="1">
        <v>411.4525146484375</v>
      </c>
      <c r="T341" s="1">
        <v>16.577720642089844</v>
      </c>
      <c r="U341" s="1">
        <v>16.732990264892578</v>
      </c>
      <c r="V341" s="1">
        <v>70.129890441894531</v>
      </c>
      <c r="W341" s="1">
        <v>70.785400390625</v>
      </c>
      <c r="X341" s="1">
        <v>500.35623168945312</v>
      </c>
      <c r="Y341" s="1">
        <v>-1.7909465357661247E-2</v>
      </c>
      <c r="Z341" s="1">
        <v>6.0068167746067047E-2</v>
      </c>
      <c r="AA341" s="1">
        <v>101.08160400390625</v>
      </c>
      <c r="AB341" s="1">
        <v>-1.2788915634155273</v>
      </c>
      <c r="AC341" s="1">
        <v>5.0338294357061386E-2</v>
      </c>
      <c r="AD341" s="1">
        <v>1.5332708135247231E-2</v>
      </c>
      <c r="AE341" s="1">
        <v>6.0610740911215544E-4</v>
      </c>
      <c r="AF341" s="1">
        <v>8.0690262839198112E-3</v>
      </c>
      <c r="AG341" s="1">
        <v>1.0743971215561032E-3</v>
      </c>
      <c r="AH341" s="1">
        <v>1</v>
      </c>
      <c r="AI341" s="1">
        <v>-0.21956524252891541</v>
      </c>
      <c r="AJ341" s="1">
        <v>2.737391471862793</v>
      </c>
      <c r="AK341" s="1">
        <v>1</v>
      </c>
      <c r="AL341" s="1">
        <v>0</v>
      </c>
      <c r="AM341" s="1">
        <v>0.15999999642372131</v>
      </c>
      <c r="AN341" s="1">
        <v>111115</v>
      </c>
      <c r="AO341">
        <f>X341*0.000001/(K341*0.0001)</f>
        <v>0.67433453712222213</v>
      </c>
      <c r="AP341">
        <f>(U341-T341)/(1000-U341)*AO341</f>
        <v>1.0648548988746315E-4</v>
      </c>
      <c r="AQ341">
        <f>(P341+273.15)</f>
        <v>293.37992897033689</v>
      </c>
      <c r="AR341">
        <f>(O341+273.15)</f>
        <v>293.44191589355466</v>
      </c>
      <c r="AS341">
        <f>(Y341*AK341+Z341*AL341)*AM341</f>
        <v>-2.8655143931765603E-3</v>
      </c>
      <c r="AT341">
        <f>((AS341+0.00000010773*(AR341^4-AQ341^4))-AP341*44100)/(L341*0.92*2*29.3+0.00000043092*AQ341^3)</f>
        <v>-5.6976979947015158E-2</v>
      </c>
      <c r="AU341">
        <f>0.61365*EXP(17.502*J341/(240.97+J341))</f>
        <v>2.3802344318827351</v>
      </c>
      <c r="AV341">
        <f>AU341*1000/AA341</f>
        <v>23.547651972269374</v>
      </c>
      <c r="AW341">
        <f>(AV341-U341)</f>
        <v>6.8146617073767963</v>
      </c>
      <c r="AX341">
        <f>IF(D341,P341,(O341+P341)/2)</f>
        <v>20.260922431945801</v>
      </c>
      <c r="AY341">
        <f>0.61365*EXP(17.502*AX341/(240.97+AX341))</f>
        <v>2.3847985711501534</v>
      </c>
      <c r="AZ341">
        <f>IF(AW341&lt;&gt;0,(1000-(AV341+U341)/2)/AW341*AP341,0)</f>
        <v>1.5311227821288974E-2</v>
      </c>
      <c r="BA341">
        <f>U341*AA341/1000</f>
        <v>1.6913974957570899</v>
      </c>
      <c r="BB341">
        <f>(AY341-BA341)</f>
        <v>0.6934010753930635</v>
      </c>
      <c r="BC341">
        <f>1/(1.6/F341+1.37/N341)</f>
        <v>9.5790296643992294E-3</v>
      </c>
      <c r="BD341">
        <f>G341*AA341*0.001</f>
        <v>53.083768699486292</v>
      </c>
      <c r="BE341">
        <f>G341/S341</f>
        <v>1.2763503517011014</v>
      </c>
      <c r="BF341">
        <f>(1-AP341*AA341/AU341/F341)*100</f>
        <v>70.669310629967825</v>
      </c>
      <c r="BG341">
        <f>(S341-E341/(N341/1.35))</f>
        <v>412.14629543159538</v>
      </c>
      <c r="BH341">
        <f>E341*BF341/100/BG341</f>
        <v>-1.9530928719157146E-3</v>
      </c>
    </row>
    <row r="342" spans="1:60" x14ac:dyDescent="0.25">
      <c r="A342" s="1">
        <v>103</v>
      </c>
      <c r="B342" s="1" t="s">
        <v>404</v>
      </c>
      <c r="C342" s="1">
        <v>14734.999999530613</v>
      </c>
      <c r="D342" s="1">
        <v>0</v>
      </c>
      <c r="E342">
        <f>(R342-S342*(1000-T342)/(1000-U342))*AO342</f>
        <v>-1.1182400148779896</v>
      </c>
      <c r="F342">
        <f>IF(AZ342&lt;&gt;0,1/(1/AZ342-1/N342),0)</f>
        <v>1.5536088316126403E-2</v>
      </c>
      <c r="G342">
        <f>((BC342-AP342/2)*S342-E342)/(BC342+AP342/2)</f>
        <v>522.09814779363944</v>
      </c>
      <c r="H342">
        <f>AP342*1000</f>
        <v>0.10730648208877019</v>
      </c>
      <c r="I342">
        <f>(AU342-BA342)</f>
        <v>0.6888975471580312</v>
      </c>
      <c r="J342">
        <f>(P342+AT342*D342)</f>
        <v>20.230628967285156</v>
      </c>
      <c r="K342" s="1">
        <v>7.4200000762939453</v>
      </c>
      <c r="L342">
        <f>(K342*AI342+AJ342)</f>
        <v>1.1082173555467421</v>
      </c>
      <c r="M342" s="1">
        <v>1</v>
      </c>
      <c r="N342">
        <f>L342*(M342+1)*(M342+1)/(M342*M342+1)</f>
        <v>2.2164347110934841</v>
      </c>
      <c r="O342" s="1">
        <v>20.286870956420898</v>
      </c>
      <c r="P342" s="1">
        <v>20.230628967285156</v>
      </c>
      <c r="Q342" s="1">
        <v>20.052701950073242</v>
      </c>
      <c r="R342" s="1">
        <v>409.84027099609375</v>
      </c>
      <c r="S342" s="1">
        <v>411.43307495117187</v>
      </c>
      <c r="T342" s="1">
        <v>16.576902389526367</v>
      </c>
      <c r="U342" s="1">
        <v>16.733367919921875</v>
      </c>
      <c r="V342" s="1">
        <v>70.147102355957031</v>
      </c>
      <c r="W342" s="1">
        <v>70.808181762695313</v>
      </c>
      <c r="X342" s="1">
        <v>500.35989379882813</v>
      </c>
      <c r="Y342" s="1">
        <v>-6.3773393630981445E-3</v>
      </c>
      <c r="Z342" s="1">
        <v>8.0668807029724121E-2</v>
      </c>
      <c r="AA342" s="1">
        <v>101.08185577392578</v>
      </c>
      <c r="AB342" s="1">
        <v>-1.2788915634155273</v>
      </c>
      <c r="AC342" s="1">
        <v>5.0338294357061386E-2</v>
      </c>
      <c r="AD342" s="1">
        <v>1.5332708135247231E-2</v>
      </c>
      <c r="AE342" s="1">
        <v>6.0610740911215544E-4</v>
      </c>
      <c r="AF342" s="1">
        <v>8.0690262839198112E-3</v>
      </c>
      <c r="AG342" s="1">
        <v>1.0743971215561032E-3</v>
      </c>
      <c r="AH342" s="1">
        <v>1</v>
      </c>
      <c r="AI342" s="1">
        <v>-0.21956524252891541</v>
      </c>
      <c r="AJ342" s="1">
        <v>2.737391471862793</v>
      </c>
      <c r="AK342" s="1">
        <v>1</v>
      </c>
      <c r="AL342" s="1">
        <v>0</v>
      </c>
      <c r="AM342" s="1">
        <v>0.15999999642372131</v>
      </c>
      <c r="AN342" s="1">
        <v>111115</v>
      </c>
      <c r="AO342">
        <f>X342*0.000001/(K342*0.0001)</f>
        <v>0.67433947257955007</v>
      </c>
      <c r="AP342">
        <f>(U342-T342)/(1000-U342)*AO342</f>
        <v>1.073064820887702E-4</v>
      </c>
      <c r="AQ342">
        <f>(P342+273.15)</f>
        <v>293.38062896728513</v>
      </c>
      <c r="AR342">
        <f>(O342+273.15)</f>
        <v>293.43687095642088</v>
      </c>
      <c r="AS342">
        <f>(Y342*AK342+Z342*AL342)*AM342</f>
        <v>-1.0203742752885603E-3</v>
      </c>
      <c r="AT342">
        <f>((AS342+0.00000010773*(AR342^4-AQ342^4))-AP342*44100)/(L342*0.92*2*29.3+0.00000043092*AQ342^3)</f>
        <v>-5.8349003473302831E-2</v>
      </c>
      <c r="AU342">
        <f>0.61365*EXP(17.502*J342/(240.97+J342))</f>
        <v>2.3803374298516107</v>
      </c>
      <c r="AV342">
        <f>AU342*1000/AA342</f>
        <v>23.548612276918863</v>
      </c>
      <c r="AW342">
        <f>(AV342-U342)</f>
        <v>6.8152443569969883</v>
      </c>
      <c r="AX342">
        <f>IF(D342,P342,(O342+P342)/2)</f>
        <v>20.258749961853027</v>
      </c>
      <c r="AY342">
        <f>0.61365*EXP(17.502*AX342/(240.97+AX342))</f>
        <v>2.3844784005459538</v>
      </c>
      <c r="AZ342">
        <f>IF(AW342&lt;&gt;0,(1000-(AV342+U342)/2)/AW342*AP342,0)</f>
        <v>1.5427946202336059E-2</v>
      </c>
      <c r="BA342">
        <f>U342*AA342/1000</f>
        <v>1.6914398826935795</v>
      </c>
      <c r="BB342">
        <f>(AY342-BA342)</f>
        <v>0.69303851785237436</v>
      </c>
      <c r="BC342">
        <f>1/(1.6/F342+1.37/N342)</f>
        <v>9.6521243037731141E-3</v>
      </c>
      <c r="BD342">
        <f>G342*AA342*0.001</f>
        <v>52.774649675110453</v>
      </c>
      <c r="BE342">
        <f>G342/S342</f>
        <v>1.2689746633899113</v>
      </c>
      <c r="BF342">
        <f>(1-AP342*AA342/AU342/F342)*100</f>
        <v>70.669534426469326</v>
      </c>
      <c r="BG342">
        <f>(S342-E342/(N342/1.35))</f>
        <v>412.11417961558158</v>
      </c>
      <c r="BH342">
        <f>E342*BF342/100/BG342</f>
        <v>-1.917563266136349E-3</v>
      </c>
    </row>
    <row r="343" spans="1:60" x14ac:dyDescent="0.25">
      <c r="A343" s="1" t="s">
        <v>9</v>
      </c>
      <c r="B343" s="1" t="s">
        <v>405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 t="s">
        <v>9</v>
      </c>
      <c r="B350" s="1" t="s">
        <v>412</v>
      </c>
    </row>
    <row r="351" spans="1:60" x14ac:dyDescent="0.25">
      <c r="A351" s="1" t="s">
        <v>9</v>
      </c>
      <c r="B351" s="1" t="s">
        <v>413</v>
      </c>
    </row>
    <row r="352" spans="1:60" x14ac:dyDescent="0.25">
      <c r="A352" s="1" t="s">
        <v>9</v>
      </c>
      <c r="B352" s="1" t="s">
        <v>414</v>
      </c>
    </row>
    <row r="353" spans="1:60" x14ac:dyDescent="0.25">
      <c r="A353" s="1" t="s">
        <v>9</v>
      </c>
      <c r="B353" s="1" t="s">
        <v>415</v>
      </c>
    </row>
    <row r="354" spans="1:60" x14ac:dyDescent="0.25">
      <c r="A354" s="1">
        <v>104</v>
      </c>
      <c r="B354" s="1" t="s">
        <v>416</v>
      </c>
      <c r="C354" s="1">
        <v>15143.499999988824</v>
      </c>
      <c r="D354" s="1">
        <v>0</v>
      </c>
      <c r="E354">
        <f>(R354-S354*(1000-T354)/(1000-U354))*AO354</f>
        <v>-0.93505714184417343</v>
      </c>
      <c r="F354">
        <f>IF(AZ354&lt;&gt;0,1/(1/AZ354-1/N354),0)</f>
        <v>2.3617928152236043E-2</v>
      </c>
      <c r="G354">
        <f>((BC354-AP354/2)*S354-E354)/(BC354+AP354/2)</f>
        <v>470.04823073890708</v>
      </c>
      <c r="H354">
        <f>AP354*1000</f>
        <v>0.16255042112036189</v>
      </c>
      <c r="I354">
        <f>(AU354-BA354)</f>
        <v>0.68699098229633582</v>
      </c>
      <c r="J354">
        <f>(P354+AT354*D354)</f>
        <v>20.176843643188477</v>
      </c>
      <c r="K354" s="1">
        <v>5.5</v>
      </c>
      <c r="L354">
        <f>(K354*AI354+AJ354)</f>
        <v>1.5297826379537582</v>
      </c>
      <c r="M354" s="1">
        <v>1</v>
      </c>
      <c r="N354">
        <f>L354*(M354+1)*(M354+1)/(M354*M354+1)</f>
        <v>3.0595652759075165</v>
      </c>
      <c r="O354" s="1">
        <v>20.26255989074707</v>
      </c>
      <c r="P354" s="1">
        <v>20.176843643188477</v>
      </c>
      <c r="Q354" s="1">
        <v>20.01605224609375</v>
      </c>
      <c r="R354" s="1">
        <v>410.213623046875</v>
      </c>
      <c r="S354" s="1">
        <v>411.16799926757812</v>
      </c>
      <c r="T354" s="1">
        <v>16.498428344726562</v>
      </c>
      <c r="U354" s="1">
        <v>16.674129486083984</v>
      </c>
      <c r="V354" s="1">
        <v>69.922134399414063</v>
      </c>
      <c r="W354" s="1">
        <v>70.665603637695313</v>
      </c>
      <c r="X354" s="1">
        <v>500.3497314453125</v>
      </c>
      <c r="Y354" s="1">
        <v>-4.1593391448259354E-2</v>
      </c>
      <c r="Z354" s="1">
        <v>9.0125136077404022E-2</v>
      </c>
      <c r="AA354" s="1">
        <v>101.08136749267578</v>
      </c>
      <c r="AB354" s="1">
        <v>-1.2763952016830444</v>
      </c>
      <c r="AC354" s="1">
        <v>4.940960556268692E-2</v>
      </c>
      <c r="AD354" s="1">
        <v>1.8093204125761986E-2</v>
      </c>
      <c r="AE354" s="1">
        <v>1.6673526261001825E-3</v>
      </c>
      <c r="AF354" s="1">
        <v>2.5289308279752731E-2</v>
      </c>
      <c r="AG354" s="1">
        <v>1.7599216662347317E-3</v>
      </c>
      <c r="AH354" s="1">
        <v>1</v>
      </c>
      <c r="AI354" s="1">
        <v>-0.21956524252891541</v>
      </c>
      <c r="AJ354" s="1">
        <v>2.737391471862793</v>
      </c>
      <c r="AK354" s="1">
        <v>1</v>
      </c>
      <c r="AL354" s="1">
        <v>0</v>
      </c>
      <c r="AM354" s="1">
        <v>0.15999999642372131</v>
      </c>
      <c r="AN354" s="1">
        <v>111115</v>
      </c>
      <c r="AO354">
        <f>X354*0.000001/(K354*0.0001)</f>
        <v>0.90972678444602262</v>
      </c>
      <c r="AP354">
        <f>(U354-T354)/(1000-U354)*AO354</f>
        <v>1.6255042112036188E-4</v>
      </c>
      <c r="AQ354">
        <f>(P354+273.15)</f>
        <v>293.32684364318845</v>
      </c>
      <c r="AR354">
        <f>(O354+273.15)</f>
        <v>293.41255989074705</v>
      </c>
      <c r="AS354">
        <f>(Y354*AK354+Z354*AL354)*AM354</f>
        <v>-6.6549424829719372E-3</v>
      </c>
      <c r="AT354">
        <f>((AS354+0.00000010773*(AR354^4-AQ354^4))-AP354*44100)/(L354*0.92*2*29.3+0.00000043092*AQ354^3)</f>
        <v>-6.6872622363882153E-2</v>
      </c>
      <c r="AU354">
        <f>0.61365*EXP(17.502*J354/(240.97+J354))</f>
        <v>2.3724347924996523</v>
      </c>
      <c r="AV354">
        <f>AU354*1000/AA354</f>
        <v>23.47054508014601</v>
      </c>
      <c r="AW354">
        <f>(AV354-U354)</f>
        <v>6.7964155940620259</v>
      </c>
      <c r="AX354">
        <f>IF(D354,P354,(O354+P354)/2)</f>
        <v>20.219701766967773</v>
      </c>
      <c r="AY354">
        <f>0.61365*EXP(17.502*AX354/(240.97+AX354))</f>
        <v>2.3787300402901641</v>
      </c>
      <c r="AZ354">
        <f>IF(AW354&lt;&gt;0,(1000-(AV354+U354)/2)/AW354*AP354,0)</f>
        <v>2.3437009117171993E-2</v>
      </c>
      <c r="BA354">
        <f>U354*AA354/1000</f>
        <v>1.6854438102033165</v>
      </c>
      <c r="BB354">
        <f>(AY354-BA354)</f>
        <v>0.69328623008684764</v>
      </c>
      <c r="BC354">
        <f>1/(1.6/F354+1.37/N354)</f>
        <v>1.4664278411028112E-2</v>
      </c>
      <c r="BD354">
        <f>G354*AA354*0.001</f>
        <v>47.513117950601526</v>
      </c>
      <c r="BE354">
        <f>G354/S354</f>
        <v>1.1432023688035389</v>
      </c>
      <c r="BF354">
        <f>(1-AP354*AA354/AU354/F354)*100</f>
        <v>70.676005722673708</v>
      </c>
      <c r="BG354">
        <f>(S354-E354/(N354/1.35))</f>
        <v>411.58058309163636</v>
      </c>
      <c r="BH354">
        <f>E354*BF354/100/BG354</f>
        <v>-1.6056662200046492E-3</v>
      </c>
    </row>
    <row r="355" spans="1:60" x14ac:dyDescent="0.25">
      <c r="A355" s="1">
        <v>105</v>
      </c>
      <c r="B355" s="1" t="s">
        <v>417</v>
      </c>
      <c r="C355" s="1">
        <v>15148.499999877065</v>
      </c>
      <c r="D355" s="1">
        <v>0</v>
      </c>
      <c r="E355">
        <f>(R355-S355*(1000-T355)/(1000-U355))*AO355</f>
        <v>-1.0056791983114739</v>
      </c>
      <c r="F355">
        <f>IF(AZ355&lt;&gt;0,1/(1/AZ355-1/N355),0)</f>
        <v>2.3540619786292818E-2</v>
      </c>
      <c r="G355">
        <f>((BC355-AP355/2)*S355-E355)/(BC355+AP355/2)</f>
        <v>475.06091419199623</v>
      </c>
      <c r="H355">
        <f>AP355*1000</f>
        <v>0.16189733556001557</v>
      </c>
      <c r="I355">
        <f>(AU355-BA355)</f>
        <v>0.68646546378133588</v>
      </c>
      <c r="J355">
        <f>(P355+AT355*D355)</f>
        <v>20.170482635498047</v>
      </c>
      <c r="K355" s="1">
        <v>5.5</v>
      </c>
      <c r="L355">
        <f>(K355*AI355+AJ355)</f>
        <v>1.5297826379537582</v>
      </c>
      <c r="M355" s="1">
        <v>1</v>
      </c>
      <c r="N355">
        <f>L355*(M355+1)*(M355+1)/(M355*M355+1)</f>
        <v>3.0595652759075165</v>
      </c>
      <c r="O355" s="1">
        <v>20.252220153808594</v>
      </c>
      <c r="P355" s="1">
        <v>20.170482635498047</v>
      </c>
      <c r="Q355" s="1">
        <v>19.998128890991211</v>
      </c>
      <c r="R355" s="1">
        <v>410.13272094726562</v>
      </c>
      <c r="S355" s="1">
        <v>411.16500854492187</v>
      </c>
      <c r="T355" s="1">
        <v>16.495100021362305</v>
      </c>
      <c r="U355" s="1">
        <v>16.670093536376953</v>
      </c>
      <c r="V355" s="1">
        <v>69.947517395019531</v>
      </c>
      <c r="W355" s="1">
        <v>70.690437316894531</v>
      </c>
      <c r="X355" s="1">
        <v>500.35665893554687</v>
      </c>
      <c r="Y355" s="1">
        <v>-4.6875704079866409E-2</v>
      </c>
      <c r="Z355" s="1">
        <v>7.1279458701610565E-2</v>
      </c>
      <c r="AA355" s="1">
        <v>101.08139038085937</v>
      </c>
      <c r="AB355" s="1">
        <v>-1.2763952016830444</v>
      </c>
      <c r="AC355" s="1">
        <v>4.940960556268692E-2</v>
      </c>
      <c r="AD355" s="1">
        <v>1.8093204125761986E-2</v>
      </c>
      <c r="AE355" s="1">
        <v>1.6673526261001825E-3</v>
      </c>
      <c r="AF355" s="1">
        <v>2.5289308279752731E-2</v>
      </c>
      <c r="AG355" s="1">
        <v>1.7599216662347317E-3</v>
      </c>
      <c r="AH355" s="1">
        <v>1</v>
      </c>
      <c r="AI355" s="1">
        <v>-0.21956524252891541</v>
      </c>
      <c r="AJ355" s="1">
        <v>2.737391471862793</v>
      </c>
      <c r="AK355" s="1">
        <v>1</v>
      </c>
      <c r="AL355" s="1">
        <v>0</v>
      </c>
      <c r="AM355" s="1">
        <v>0.15999999642372131</v>
      </c>
      <c r="AN355" s="1">
        <v>111115</v>
      </c>
      <c r="AO355">
        <f>X355*0.000001/(K355*0.0001)</f>
        <v>0.90973937988281239</v>
      </c>
      <c r="AP355">
        <f>(U355-T355)/(1000-U355)*AO355</f>
        <v>1.6189733556001558E-4</v>
      </c>
      <c r="AQ355">
        <f>(P355+273.15)</f>
        <v>293.32048263549802</v>
      </c>
      <c r="AR355">
        <f>(O355+273.15)</f>
        <v>293.40222015380857</v>
      </c>
      <c r="AS355">
        <f>(Y355*AK355+Z355*AL355)*AM355</f>
        <v>-7.5001124851380441E-3</v>
      </c>
      <c r="AT355">
        <f>((AS355+0.00000010773*(AR355^4-AQ355^4))-AP355*44100)/(L355*0.92*2*29.3+0.00000043092*AQ355^3)</f>
        <v>-6.7038209107847038E-2</v>
      </c>
      <c r="AU355">
        <f>0.61365*EXP(17.502*J355/(240.97+J355))</f>
        <v>2.3715016962172952</v>
      </c>
      <c r="AV355">
        <f>AU355*1000/AA355</f>
        <v>23.461308627451956</v>
      </c>
      <c r="AW355">
        <f>(AV355-U355)</f>
        <v>6.7912150910750029</v>
      </c>
      <c r="AX355">
        <f>IF(D355,P355,(O355+P355)/2)</f>
        <v>20.21135139465332</v>
      </c>
      <c r="AY355">
        <f>0.61365*EXP(17.502*AX355/(240.97+AX355))</f>
        <v>2.3775023428711632</v>
      </c>
      <c r="AZ355">
        <f>IF(AW355&lt;&gt;0,(1000-(AV355+U355)/2)/AW355*AP355,0)</f>
        <v>2.3360878707435681E-2</v>
      </c>
      <c r="BA355">
        <f>U355*AA355/1000</f>
        <v>1.6850362324359593</v>
      </c>
      <c r="BB355">
        <f>(AY355-BA355)</f>
        <v>0.6924661104352039</v>
      </c>
      <c r="BC355">
        <f>1/(1.6/F355+1.37/N355)</f>
        <v>1.4616592112683744E-2</v>
      </c>
      <c r="BD355">
        <f>G355*AA355*0.001</f>
        <v>48.019817722129112</v>
      </c>
      <c r="BE355">
        <f>G355/S355</f>
        <v>1.1554020996903325</v>
      </c>
      <c r="BF355">
        <f>(1-AP355*AA355/AU355/F355)*100</f>
        <v>70.686371752921801</v>
      </c>
      <c r="BG355">
        <f>(S355-E355/(N355/1.35))</f>
        <v>411.6087535855691</v>
      </c>
      <c r="BH355">
        <f>E355*BF355/100/BG355</f>
        <v>-1.7270724457818607E-3</v>
      </c>
    </row>
    <row r="356" spans="1:60" x14ac:dyDescent="0.25">
      <c r="A356" s="1">
        <v>106</v>
      </c>
      <c r="B356" s="1" t="s">
        <v>418</v>
      </c>
      <c r="C356" s="1">
        <v>15153.999999754131</v>
      </c>
      <c r="D356" s="1">
        <v>0</v>
      </c>
      <c r="E356">
        <f>(R356-S356*(1000-T356)/(1000-U356))*AO356</f>
        <v>-1.0460430467446866</v>
      </c>
      <c r="F356">
        <f>IF(AZ356&lt;&gt;0,1/(1/AZ356-1/N356),0)</f>
        <v>2.3211976492999602E-2</v>
      </c>
      <c r="G356">
        <f>((BC356-AP356/2)*S356-E356)/(BC356+AP356/2)</f>
        <v>478.80115332708596</v>
      </c>
      <c r="H356">
        <f>AP356*1000</f>
        <v>0.15964125409399538</v>
      </c>
      <c r="I356">
        <f>(AU356-BA356)</f>
        <v>0.68641476740187302</v>
      </c>
      <c r="J356">
        <f>(P356+AT356*D356)</f>
        <v>20.167535781860352</v>
      </c>
      <c r="K356" s="1">
        <v>5.5</v>
      </c>
      <c r="L356">
        <f>(K356*AI356+AJ356)</f>
        <v>1.5297826379537582</v>
      </c>
      <c r="M356" s="1">
        <v>1</v>
      </c>
      <c r="N356">
        <f>L356*(M356+1)*(M356+1)/(M356*M356+1)</f>
        <v>3.0595652759075165</v>
      </c>
      <c r="O356" s="1">
        <v>20.244361877441406</v>
      </c>
      <c r="P356" s="1">
        <v>20.167535781860352</v>
      </c>
      <c r="Q356" s="1">
        <v>20.010416030883789</v>
      </c>
      <c r="R356" s="1">
        <v>410.07980346679687</v>
      </c>
      <c r="S356" s="1">
        <v>411.157470703125</v>
      </c>
      <c r="T356" s="1">
        <v>16.493719100952148</v>
      </c>
      <c r="U356" s="1">
        <v>16.66627311706543</v>
      </c>
      <c r="V356" s="1">
        <v>69.977218627929688</v>
      </c>
      <c r="W356" s="1">
        <v>70.711311340332031</v>
      </c>
      <c r="X356" s="1">
        <v>500.36126708984375</v>
      </c>
      <c r="Y356" s="1">
        <v>-1.4246761798858643E-2</v>
      </c>
      <c r="Z356" s="1">
        <v>7.8751951456069946E-2</v>
      </c>
      <c r="AA356" s="1">
        <v>101.08167266845703</v>
      </c>
      <c r="AB356" s="1">
        <v>-1.2763952016830444</v>
      </c>
      <c r="AC356" s="1">
        <v>4.940960556268692E-2</v>
      </c>
      <c r="AD356" s="1">
        <v>1.8093204125761986E-2</v>
      </c>
      <c r="AE356" s="1">
        <v>1.6673526261001825E-3</v>
      </c>
      <c r="AF356" s="1">
        <v>2.5289308279752731E-2</v>
      </c>
      <c r="AG356" s="1">
        <v>1.7599216662347317E-3</v>
      </c>
      <c r="AH356" s="1">
        <v>1</v>
      </c>
      <c r="AI356" s="1">
        <v>-0.21956524252891541</v>
      </c>
      <c r="AJ356" s="1">
        <v>2.737391471862793</v>
      </c>
      <c r="AK356" s="1">
        <v>1</v>
      </c>
      <c r="AL356" s="1">
        <v>0</v>
      </c>
      <c r="AM356" s="1">
        <v>0.15999999642372131</v>
      </c>
      <c r="AN356" s="1">
        <v>111115</v>
      </c>
      <c r="AO356">
        <f>X356*0.000001/(K356*0.0001)</f>
        <v>0.9097477583451703</v>
      </c>
      <c r="AP356">
        <f>(U356-T356)/(1000-U356)*AO356</f>
        <v>1.5964125409399538E-4</v>
      </c>
      <c r="AQ356">
        <f>(P356+273.15)</f>
        <v>293.31753578186033</v>
      </c>
      <c r="AR356">
        <f>(O356+273.15)</f>
        <v>293.39436187744138</v>
      </c>
      <c r="AS356">
        <f>(Y356*AK356+Z356*AL356)*AM356</f>
        <v>-2.2794818368669922E-3</v>
      </c>
      <c r="AT356">
        <f>((AS356+0.00000010773*(AR356^4-AQ356^4))-AP356*44100)/(L356*0.92*2*29.3+0.00000043092*AQ356^3)</f>
        <v>-6.6489593261346819E-2</v>
      </c>
      <c r="AU356">
        <f>0.61365*EXP(17.502*J356/(240.97+J356))</f>
        <v>2.3710695312241858</v>
      </c>
      <c r="AV356">
        <f>AU356*1000/AA356</f>
        <v>23.456967703741693</v>
      </c>
      <c r="AW356">
        <f>(AV356-U356)</f>
        <v>6.7906945866762634</v>
      </c>
      <c r="AX356">
        <f>IF(D356,P356,(O356+P356)/2)</f>
        <v>20.205948829650879</v>
      </c>
      <c r="AY356">
        <f>0.61365*EXP(17.502*AX356/(240.97+AX356))</f>
        <v>2.3767083369595534</v>
      </c>
      <c r="AZ356">
        <f>IF(AW356&lt;&gt;0,(1000-(AV356+U356)/2)/AW356*AP356,0)</f>
        <v>2.3037200371146489E-2</v>
      </c>
      <c r="BA356">
        <f>U356*AA356/1000</f>
        <v>1.6846547638223128</v>
      </c>
      <c r="BB356">
        <f>(AY356-BA356)</f>
        <v>0.69205357313724059</v>
      </c>
      <c r="BC356">
        <f>1/(1.6/F356+1.37/N356)</f>
        <v>1.4413851427174412E-2</v>
      </c>
      <c r="BD356">
        <f>G356*AA356*0.001</f>
        <v>48.398021453888205</v>
      </c>
      <c r="BE356">
        <f>G356/S356</f>
        <v>1.1645201350915082</v>
      </c>
      <c r="BF356">
        <f>(1-AP356*AA356/AU356/F356)*100</f>
        <v>70.680190864310674</v>
      </c>
      <c r="BG356">
        <f>(S356-E356/(N356/1.35))</f>
        <v>411.61902585418693</v>
      </c>
      <c r="BH356">
        <f>E356*BF356/100/BG356</f>
        <v>-1.7961881631387536E-3</v>
      </c>
    </row>
    <row r="357" spans="1:60" x14ac:dyDescent="0.25">
      <c r="A357" s="1">
        <v>107</v>
      </c>
      <c r="B357" s="1" t="s">
        <v>419</v>
      </c>
      <c r="C357" s="1">
        <v>15158.999999642372</v>
      </c>
      <c r="D357" s="1">
        <v>0</v>
      </c>
      <c r="E357">
        <f>(R357-S357*(1000-T357)/(1000-U357))*AO357</f>
        <v>-1.089258017799404</v>
      </c>
      <c r="F357">
        <f>IF(AZ357&lt;&gt;0,1/(1/AZ357-1/N357),0)</f>
        <v>2.3063303170724764E-2</v>
      </c>
      <c r="G357">
        <f>((BC357-AP357/2)*S357-E357)/(BC357+AP357/2)</f>
        <v>482.24672055988248</v>
      </c>
      <c r="H357">
        <f>AP357*1000</f>
        <v>0.1588112191035152</v>
      </c>
      <c r="I357">
        <f>(AU357-BA357)</f>
        <v>0.68721515160381275</v>
      </c>
      <c r="J357">
        <f>(P357+AT357*D357)</f>
        <v>20.171842575073242</v>
      </c>
      <c r="K357" s="1">
        <v>5.5</v>
      </c>
      <c r="L357">
        <f>(K357*AI357+AJ357)</f>
        <v>1.5297826379537582</v>
      </c>
      <c r="M357" s="1">
        <v>1</v>
      </c>
      <c r="N357">
        <f>L357*(M357+1)*(M357+1)/(M357*M357+1)</f>
        <v>3.0595652759075165</v>
      </c>
      <c r="O357" s="1">
        <v>20.248065948486328</v>
      </c>
      <c r="P357" s="1">
        <v>20.171842575073242</v>
      </c>
      <c r="Q357" s="1">
        <v>20.058334350585938</v>
      </c>
      <c r="R357" s="1">
        <v>410.0201416015625</v>
      </c>
      <c r="S357" s="1">
        <v>411.14569091796875</v>
      </c>
      <c r="T357" s="1">
        <v>16.492893218994141</v>
      </c>
      <c r="U357" s="1">
        <v>16.66455078125</v>
      </c>
      <c r="V357" s="1">
        <v>69.96527099609375</v>
      </c>
      <c r="W357" s="1">
        <v>70.694122314453125</v>
      </c>
      <c r="X357" s="1">
        <v>500.36004638671875</v>
      </c>
      <c r="Y357" s="1">
        <v>-2.2277357056736946E-2</v>
      </c>
      <c r="Z357" s="1">
        <v>7.3425836861133575E-2</v>
      </c>
      <c r="AA357" s="1">
        <v>101.08199310302734</v>
      </c>
      <c r="AB357" s="1">
        <v>-1.2763952016830444</v>
      </c>
      <c r="AC357" s="1">
        <v>4.940960556268692E-2</v>
      </c>
      <c r="AD357" s="1">
        <v>1.8093204125761986E-2</v>
      </c>
      <c r="AE357" s="1">
        <v>1.6673526261001825E-3</v>
      </c>
      <c r="AF357" s="1">
        <v>2.5289308279752731E-2</v>
      </c>
      <c r="AG357" s="1">
        <v>1.7599216662347317E-3</v>
      </c>
      <c r="AH357" s="1">
        <v>1</v>
      </c>
      <c r="AI357" s="1">
        <v>-0.21956524252891541</v>
      </c>
      <c r="AJ357" s="1">
        <v>2.737391471862793</v>
      </c>
      <c r="AK357" s="1">
        <v>1</v>
      </c>
      <c r="AL357" s="1">
        <v>0</v>
      </c>
      <c r="AM357" s="1">
        <v>0.15999999642372131</v>
      </c>
      <c r="AN357" s="1">
        <v>111115</v>
      </c>
      <c r="AO357">
        <f>X357*0.000001/(K357*0.0001)</f>
        <v>0.90974553888494303</v>
      </c>
      <c r="AP357">
        <f>(U357-T357)/(1000-U357)*AO357</f>
        <v>1.5881121910351519E-4</v>
      </c>
      <c r="AQ357">
        <f>(P357+273.15)</f>
        <v>293.32184257507322</v>
      </c>
      <c r="AR357">
        <f>(O357+273.15)</f>
        <v>293.39806594848631</v>
      </c>
      <c r="AS357">
        <f>(Y357*AK357+Z357*AL357)*AM357</f>
        <v>-3.5643770494078741E-3</v>
      </c>
      <c r="AT357">
        <f>((AS357+0.00000010773*(AR357^4-AQ357^4))-AP357*44100)/(L357*0.92*2*29.3+0.00000043092*AQ357^3)</f>
        <v>-6.618076648541181E-2</v>
      </c>
      <c r="AU357">
        <f>0.61365*EXP(17.502*J357/(240.97+J357))</f>
        <v>2.3717011587391741</v>
      </c>
      <c r="AV357">
        <f>AU357*1000/AA357</f>
        <v>23.463142009099769</v>
      </c>
      <c r="AW357">
        <f>(AV357-U357)</f>
        <v>6.7985912278497693</v>
      </c>
      <c r="AX357">
        <f>IF(D357,P357,(O357+P357)/2)</f>
        <v>20.209954261779785</v>
      </c>
      <c r="AY357">
        <f>0.61365*EXP(17.502*AX357/(240.97+AX357))</f>
        <v>2.3772969863213036</v>
      </c>
      <c r="AZ357">
        <f>IF(AW357&lt;&gt;0,(1000-(AV357+U357)/2)/AW357*AP357,0)</f>
        <v>2.2890750448429621E-2</v>
      </c>
      <c r="BA357">
        <f>U357*AA357/1000</f>
        <v>1.6844860071353613</v>
      </c>
      <c r="BB357">
        <f>(AY357-BA357)</f>
        <v>0.69281097918594226</v>
      </c>
      <c r="BC357">
        <f>1/(1.6/F357+1.37/N357)</f>
        <v>1.432212239296175E-2</v>
      </c>
      <c r="BD357">
        <f>G357*AA357*0.001</f>
        <v>48.746459681591595</v>
      </c>
      <c r="BE357">
        <f>G357/S357</f>
        <v>1.1729339044832643</v>
      </c>
      <c r="BF357">
        <f>(1-AP357*AA357/AU357/F357)*100</f>
        <v>70.652338411128881</v>
      </c>
      <c r="BG357">
        <f>(S357-E357/(N357/1.35))</f>
        <v>411.62631420638445</v>
      </c>
      <c r="BH357">
        <f>E357*BF357/100/BG357</f>
        <v>-1.8696235744543E-3</v>
      </c>
    </row>
    <row r="358" spans="1:60" x14ac:dyDescent="0.25">
      <c r="A358" s="1">
        <v>108</v>
      </c>
      <c r="B358" s="1" t="s">
        <v>420</v>
      </c>
      <c r="C358" s="1">
        <v>15163.999999530613</v>
      </c>
      <c r="D358" s="1">
        <v>0</v>
      </c>
      <c r="E358">
        <f>(R358-S358*(1000-T358)/(1000-U358))*AO358</f>
        <v>-1.0635969681362947</v>
      </c>
      <c r="F358">
        <f>IF(AZ358&lt;&gt;0,1/(1/AZ358-1/N358),0)</f>
        <v>2.3046506839482631E-2</v>
      </c>
      <c r="G358">
        <f>((BC358-AP358/2)*S358-E358)/(BC358+AP358/2)</f>
        <v>480.51066339358619</v>
      </c>
      <c r="H358">
        <f>AP358*1000</f>
        <v>0.15886717363974295</v>
      </c>
      <c r="I358">
        <f>(AU358-BA358)</f>
        <v>0.68795340680127803</v>
      </c>
      <c r="J358">
        <f>(P358+AT358*D358)</f>
        <v>20.176523208618164</v>
      </c>
      <c r="K358" s="1">
        <v>5.5</v>
      </c>
      <c r="L358">
        <f>(K358*AI358+AJ358)</f>
        <v>1.5297826379537582</v>
      </c>
      <c r="M358" s="1">
        <v>1</v>
      </c>
      <c r="N358">
        <f>L358*(M358+1)*(M358+1)/(M358*M358+1)</f>
        <v>3.0595652759075165</v>
      </c>
      <c r="O358" s="1">
        <v>20.257602691650391</v>
      </c>
      <c r="P358" s="1">
        <v>20.176523208618164</v>
      </c>
      <c r="Q358" s="1">
        <v>20.071544647216797</v>
      </c>
      <c r="R358" s="1">
        <v>410.04592895507812</v>
      </c>
      <c r="S358" s="1">
        <v>411.14324951171875</v>
      </c>
      <c r="T358" s="1">
        <v>16.49229621887207</v>
      </c>
      <c r="U358" s="1">
        <v>16.66401481628418</v>
      </c>
      <c r="V358" s="1">
        <v>69.927452087402344</v>
      </c>
      <c r="W358" s="1">
        <v>70.65521240234375</v>
      </c>
      <c r="X358" s="1">
        <v>500.35870361328125</v>
      </c>
      <c r="Y358" s="1">
        <v>-3.3263538032770157E-2</v>
      </c>
      <c r="Z358" s="1">
        <v>7.8821420669555664E-2</v>
      </c>
      <c r="AA358" s="1">
        <v>101.08214569091797</v>
      </c>
      <c r="AB358" s="1">
        <v>-1.2763952016830444</v>
      </c>
      <c r="AC358" s="1">
        <v>4.940960556268692E-2</v>
      </c>
      <c r="AD358" s="1">
        <v>1.8093204125761986E-2</v>
      </c>
      <c r="AE358" s="1">
        <v>1.6673526261001825E-3</v>
      </c>
      <c r="AF358" s="1">
        <v>2.5289308279752731E-2</v>
      </c>
      <c r="AG358" s="1">
        <v>1.7599216662347317E-3</v>
      </c>
      <c r="AH358" s="1">
        <v>1</v>
      </c>
      <c r="AI358" s="1">
        <v>-0.21956524252891541</v>
      </c>
      <c r="AJ358" s="1">
        <v>2.737391471862793</v>
      </c>
      <c r="AK358" s="1">
        <v>1</v>
      </c>
      <c r="AL358" s="1">
        <v>0</v>
      </c>
      <c r="AM358" s="1">
        <v>0.15999999642372131</v>
      </c>
      <c r="AN358" s="1">
        <v>111115</v>
      </c>
      <c r="AO358">
        <f>X358*0.000001/(K358*0.0001)</f>
        <v>0.90974309747869309</v>
      </c>
      <c r="AP358">
        <f>(U358-T358)/(1000-U358)*AO358</f>
        <v>1.5886717363974295E-4</v>
      </c>
      <c r="AQ358">
        <f>(P358+273.15)</f>
        <v>293.32652320861814</v>
      </c>
      <c r="AR358">
        <f>(O358+273.15)</f>
        <v>293.40760269165037</v>
      </c>
      <c r="AS358">
        <f>(Y358*AK358+Z358*AL358)*AM358</f>
        <v>-5.322165966283543E-3</v>
      </c>
      <c r="AT358">
        <f>((AS358+0.00000010773*(AR358^4-AQ358^4))-AP358*44100)/(L358*0.92*2*29.3+0.00000043092*AQ358^3)</f>
        <v>-6.5659025926203846E-2</v>
      </c>
      <c r="AU358">
        <f>0.61365*EXP(17.502*J358/(240.97+J358))</f>
        <v>2.3723877802565312</v>
      </c>
      <c r="AV358">
        <f>AU358*1000/AA358</f>
        <v>23.469899298642268</v>
      </c>
      <c r="AW358">
        <f>(AV358-U358)</f>
        <v>6.8058844823580884</v>
      </c>
      <c r="AX358">
        <f>IF(D358,P358,(O358+P358)/2)</f>
        <v>20.217062950134277</v>
      </c>
      <c r="AY358">
        <f>0.61365*EXP(17.502*AX358/(240.97+AX358))</f>
        <v>2.3783420133092661</v>
      </c>
      <c r="AZ358">
        <f>IF(AW358&lt;&gt;0,(1000-(AV358+U358)/2)/AW358*AP358,0)</f>
        <v>2.2874204417077364E-2</v>
      </c>
      <c r="BA358">
        <f>U358*AA358/1000</f>
        <v>1.6844343734552532</v>
      </c>
      <c r="BB358">
        <f>(AY358-BA358)</f>
        <v>0.69390763985401294</v>
      </c>
      <c r="BC358">
        <f>1/(1.6/F358+1.37/N358)</f>
        <v>1.4311758851539975E-2</v>
      </c>
      <c r="BD358">
        <f>G358*AA358*0.001</f>
        <v>48.571048883190123</v>
      </c>
      <c r="BE358">
        <f>G358/S358</f>
        <v>1.1687183578089861</v>
      </c>
      <c r="BF358">
        <f>(1-AP358*AA358/AU358/F358)*100</f>
        <v>70.629060794688627</v>
      </c>
      <c r="BG358">
        <f>(S358-E358/(N358/1.35))</f>
        <v>411.61255014023959</v>
      </c>
      <c r="BH358">
        <f>E358*BF358/100/BG358</f>
        <v>-1.8250380096027344E-3</v>
      </c>
    </row>
    <row r="359" spans="1:60" x14ac:dyDescent="0.25">
      <c r="A359" s="1" t="s">
        <v>9</v>
      </c>
      <c r="B359" s="1" t="s">
        <v>421</v>
      </c>
    </row>
    <row r="360" spans="1:60" x14ac:dyDescent="0.25">
      <c r="A360" s="1" t="s">
        <v>9</v>
      </c>
      <c r="B360" s="1" t="s">
        <v>422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 t="s">
        <v>9</v>
      </c>
      <c r="B364" s="1" t="s">
        <v>426</v>
      </c>
    </row>
    <row r="365" spans="1:60" x14ac:dyDescent="0.25">
      <c r="A365" s="1" t="s">
        <v>9</v>
      </c>
      <c r="B365" s="1" t="s">
        <v>427</v>
      </c>
    </row>
    <row r="366" spans="1:60" x14ac:dyDescent="0.25">
      <c r="A366" s="1" t="s">
        <v>9</v>
      </c>
      <c r="B366" s="1" t="s">
        <v>428</v>
      </c>
    </row>
    <row r="367" spans="1:60" x14ac:dyDescent="0.25">
      <c r="A367" s="1" t="s">
        <v>9</v>
      </c>
      <c r="B367" s="1" t="s">
        <v>429</v>
      </c>
    </row>
    <row r="368" spans="1:60" x14ac:dyDescent="0.25">
      <c r="A368" s="1" t="s">
        <v>9</v>
      </c>
      <c r="B368" s="1" t="s">
        <v>430</v>
      </c>
    </row>
    <row r="369" spans="1:60" x14ac:dyDescent="0.25">
      <c r="A369" s="1" t="s">
        <v>9</v>
      </c>
      <c r="B369" s="1" t="s">
        <v>431</v>
      </c>
    </row>
    <row r="370" spans="1:60" x14ac:dyDescent="0.25">
      <c r="A370" s="1">
        <v>109</v>
      </c>
      <c r="B370" s="1" t="s">
        <v>432</v>
      </c>
      <c r="C370" s="1">
        <v>15575.499999988824</v>
      </c>
      <c r="D370" s="1">
        <v>0</v>
      </c>
      <c r="E370">
        <f>(R370-S370*(1000-T370)/(1000-U370))*AO370</f>
        <v>-0.84647533728851998</v>
      </c>
      <c r="F370">
        <f>IF(AZ370&lt;&gt;0,1/(1/AZ370-1/N370),0)</f>
        <v>4.2274087890984836E-2</v>
      </c>
      <c r="G370">
        <f>((BC370-AP370/2)*S370-E370)/(BC370+AP370/2)</f>
        <v>440.27811823753365</v>
      </c>
      <c r="H370">
        <f>AP370*1000</f>
        <v>0.26778451326504471</v>
      </c>
      <c r="I370">
        <f>(AU370-BA370)</f>
        <v>0.65366497294219483</v>
      </c>
      <c r="J370">
        <f>(P370+AT370*D370)</f>
        <v>20.1171875</v>
      </c>
      <c r="K370" s="1">
        <v>10.170000076293945</v>
      </c>
      <c r="L370">
        <f>(K370*AI370+AJ370)</f>
        <v>0.50441293859222469</v>
      </c>
      <c r="M370" s="1">
        <v>1</v>
      </c>
      <c r="N370">
        <f>L370*(M370+1)*(M370+1)/(M370*M370+1)</f>
        <v>1.0088258771844494</v>
      </c>
      <c r="O370" s="1">
        <v>20.254613876342773</v>
      </c>
      <c r="P370" s="1">
        <v>20.1171875</v>
      </c>
      <c r="Q370" s="1">
        <v>20.068822860717773</v>
      </c>
      <c r="R370" s="1">
        <v>410.06610107421875</v>
      </c>
      <c r="S370" s="1">
        <v>411.56265258789062</v>
      </c>
      <c r="T370" s="1">
        <v>16.382820129394531</v>
      </c>
      <c r="U370" s="1">
        <v>16.917917251586914</v>
      </c>
      <c r="V370" s="1">
        <v>69.46649169921875</v>
      </c>
      <c r="W370" s="1">
        <v>71.736541748046875</v>
      </c>
      <c r="X370" s="1">
        <v>500.33810424804687</v>
      </c>
      <c r="Y370" s="1">
        <v>-1.2909464538097382E-2</v>
      </c>
      <c r="Z370" s="1">
        <v>9.7110815346240997E-2</v>
      </c>
      <c r="AA370" s="1">
        <v>101.07813262939453</v>
      </c>
      <c r="AB370" s="1">
        <v>-1.2342793941497803</v>
      </c>
      <c r="AC370" s="1">
        <v>6.5230682492256165E-2</v>
      </c>
      <c r="AD370" s="1">
        <v>2.2293882444500923E-2</v>
      </c>
      <c r="AE370" s="1">
        <v>1.9405725179240108E-3</v>
      </c>
      <c r="AF370" s="1">
        <v>3.0791264027357101E-2</v>
      </c>
      <c r="AG370" s="1">
        <v>2.0083924755454063E-3</v>
      </c>
      <c r="AH370" s="1">
        <v>0.66666668653488159</v>
      </c>
      <c r="AI370" s="1">
        <v>-0.21956524252891541</v>
      </c>
      <c r="AJ370" s="1">
        <v>2.737391471862793</v>
      </c>
      <c r="AK370" s="1">
        <v>1</v>
      </c>
      <c r="AL370" s="1">
        <v>0</v>
      </c>
      <c r="AM370" s="1">
        <v>0.15999999642372131</v>
      </c>
      <c r="AN370" s="1">
        <v>111115</v>
      </c>
      <c r="AO370">
        <f>X370*0.000001/(K370*0.0001)</f>
        <v>0.49197453342633135</v>
      </c>
      <c r="AP370">
        <f>(U370-T370)/(1000-U370)*AO370</f>
        <v>2.6778451326504469E-4</v>
      </c>
      <c r="AQ370">
        <f>(P370+273.15)</f>
        <v>293.26718749999998</v>
      </c>
      <c r="AR370">
        <f>(O370+273.15)</f>
        <v>293.40461387634275</v>
      </c>
      <c r="AS370">
        <f>(Y370*AK370+Z370*AL370)*AM370</f>
        <v>-2.0655142799277382E-3</v>
      </c>
      <c r="AT370">
        <f>((AS370+0.00000010773*(AR370^4-AQ370^4))-AP370*44100)/(L370*0.92*2*29.3+0.00000043092*AQ370^3)</f>
        <v>-0.27104208887851522</v>
      </c>
      <c r="AU370">
        <f>0.61365*EXP(17.502*J370/(240.97+J370))</f>
        <v>2.3636964567112186</v>
      </c>
      <c r="AV370">
        <f>AU370*1000/AA370</f>
        <v>23.384844923656932</v>
      </c>
      <c r="AW370">
        <f>(AV370-U370)</f>
        <v>6.4669276720700175</v>
      </c>
      <c r="AX370">
        <f>IF(D370,P370,(O370+P370)/2)</f>
        <v>20.185900688171387</v>
      </c>
      <c r="AY370">
        <f>0.61365*EXP(17.502*AX370/(240.97+AX370))</f>
        <v>2.3737639255841723</v>
      </c>
      <c r="AZ370">
        <f>IF(AW370&lt;&gt;0,(1000-(AV370+U370)/2)/AW370*AP370,0)</f>
        <v>4.0573870436514219E-2</v>
      </c>
      <c r="BA370">
        <f>U370*AA370/1000</f>
        <v>1.7100314837690238</v>
      </c>
      <c r="BB370">
        <f>(AY370-BA370)</f>
        <v>0.66373244181514846</v>
      </c>
      <c r="BC370">
        <f>1/(1.6/F370+1.37/N370)</f>
        <v>2.5506131891691056E-2</v>
      </c>
      <c r="BD370">
        <f>G370*AA370*0.001</f>
        <v>44.502490029033673</v>
      </c>
      <c r="BE370">
        <f>G370/S370</f>
        <v>1.0697717965152602</v>
      </c>
      <c r="BF370">
        <f>(1-AP370*AA370/AU370/F370)*100</f>
        <v>72.912013976018713</v>
      </c>
      <c r="BG370">
        <f>(S370-E370/(N370/1.35))</f>
        <v>412.69539683165328</v>
      </c>
      <c r="BH370">
        <f>E370*BF370/100/BG370</f>
        <v>-1.4954909140387582E-3</v>
      </c>
    </row>
    <row r="371" spans="1:60" x14ac:dyDescent="0.25">
      <c r="A371" s="1">
        <v>110</v>
      </c>
      <c r="B371" s="1" t="s">
        <v>433</v>
      </c>
      <c r="C371" s="1">
        <v>15580.499999877065</v>
      </c>
      <c r="D371" s="1">
        <v>0</v>
      </c>
      <c r="E371">
        <f>(R371-S371*(1000-T371)/(1000-U371))*AO371</f>
        <v>-0.82954892512392397</v>
      </c>
      <c r="F371">
        <f>IF(AZ371&lt;&gt;0,1/(1/AZ371-1/N371),0)</f>
        <v>4.2168614889975184E-2</v>
      </c>
      <c r="G371">
        <f>((BC371-AP371/2)*S371-E371)/(BC371+AP371/2)</f>
        <v>439.72324843731656</v>
      </c>
      <c r="H371">
        <f>AP371*1000</f>
        <v>0.26733809790112578</v>
      </c>
      <c r="I371">
        <f>(AU371-BA371)</f>
        <v>0.65413998895054437</v>
      </c>
      <c r="J371">
        <f>(P371+AT371*D371)</f>
        <v>20.119283676147461</v>
      </c>
      <c r="K371" s="1">
        <v>10.170000076293945</v>
      </c>
      <c r="L371">
        <f>(K371*AI371+AJ371)</f>
        <v>0.50441293859222469</v>
      </c>
      <c r="M371" s="1">
        <v>1</v>
      </c>
      <c r="N371">
        <f>L371*(M371+1)*(M371+1)/(M371*M371+1)</f>
        <v>1.0088258771844494</v>
      </c>
      <c r="O371" s="1">
        <v>20.259624481201172</v>
      </c>
      <c r="P371" s="1">
        <v>20.119283676147461</v>
      </c>
      <c r="Q371" s="1">
        <v>20.078542709350586</v>
      </c>
      <c r="R371" s="1">
        <v>410.13095092773437</v>
      </c>
      <c r="S371" s="1">
        <v>411.59344482421875</v>
      </c>
      <c r="T371" s="1">
        <v>16.382083892822266</v>
      </c>
      <c r="U371" s="1">
        <v>16.916286468505859</v>
      </c>
      <c r="V371" s="1">
        <v>69.443550109863281</v>
      </c>
      <c r="W371" s="1">
        <v>71.708816528320312</v>
      </c>
      <c r="X371" s="1">
        <v>500.34127807617187</v>
      </c>
      <c r="Y371" s="1">
        <v>-2.5882795453071594E-2</v>
      </c>
      <c r="Z371" s="1">
        <v>0.11039233952760696</v>
      </c>
      <c r="AA371" s="1">
        <v>101.07791900634766</v>
      </c>
      <c r="AB371" s="1">
        <v>-1.2342793941497803</v>
      </c>
      <c r="AC371" s="1">
        <v>6.5230682492256165E-2</v>
      </c>
      <c r="AD371" s="1">
        <v>2.2293882444500923E-2</v>
      </c>
      <c r="AE371" s="1">
        <v>1.9405725179240108E-3</v>
      </c>
      <c r="AF371" s="1">
        <v>3.0791264027357101E-2</v>
      </c>
      <c r="AG371" s="1">
        <v>2.0083924755454063E-3</v>
      </c>
      <c r="AH371" s="1">
        <v>1</v>
      </c>
      <c r="AI371" s="1">
        <v>-0.21956524252891541</v>
      </c>
      <c r="AJ371" s="1">
        <v>2.737391471862793</v>
      </c>
      <c r="AK371" s="1">
        <v>1</v>
      </c>
      <c r="AL371" s="1">
        <v>0</v>
      </c>
      <c r="AM371" s="1">
        <v>0.15999999642372131</v>
      </c>
      <c r="AN371" s="1">
        <v>111115</v>
      </c>
      <c r="AO371">
        <f>X371*0.000001/(K371*0.0001)</f>
        <v>0.49197765420125877</v>
      </c>
      <c r="AP371">
        <f>(U371-T371)/(1000-U371)*AO371</f>
        <v>2.6733809790112579E-4</v>
      </c>
      <c r="AQ371">
        <f>(P371+273.15)</f>
        <v>293.26928367614744</v>
      </c>
      <c r="AR371">
        <f>(O371+273.15)</f>
        <v>293.40962448120115</v>
      </c>
      <c r="AS371">
        <f>(Y371*AK371+Z371*AL371)*AM371</f>
        <v>-4.1412471799273654E-3</v>
      </c>
      <c r="AT371">
        <f>((AS371+0.00000010773*(AR371^4-AQ371^4))-AP371*44100)/(L371*0.92*2*29.3+0.00000043092*AQ371^3)</f>
        <v>-0.26974348546281002</v>
      </c>
      <c r="AU371">
        <f>0.61365*EXP(17.502*J371/(240.97+J371))</f>
        <v>2.3640030225023545</v>
      </c>
      <c r="AV371">
        <f>AU371*1000/AA371</f>
        <v>23.387927311343798</v>
      </c>
      <c r="AW371">
        <f>(AV371-U371)</f>
        <v>6.4716408428379388</v>
      </c>
      <c r="AX371">
        <f>IF(D371,P371,(O371+P371)/2)</f>
        <v>20.189454078674316</v>
      </c>
      <c r="AY371">
        <f>0.61365*EXP(17.502*AX371/(240.97+AX371))</f>
        <v>2.3742855684106172</v>
      </c>
      <c r="AZ371">
        <f>IF(AW371&lt;&gt;0,(1000-(AV371+U371)/2)/AW371*AP371,0)</f>
        <v>4.0476701092949201E-2</v>
      </c>
      <c r="BA371">
        <f>U371*AA371/1000</f>
        <v>1.7098630335518101</v>
      </c>
      <c r="BB371">
        <f>(AY371-BA371)</f>
        <v>0.66442253485880709</v>
      </c>
      <c r="BC371">
        <f>1/(1.6/F371+1.37/N371)</f>
        <v>2.54446935437063E-2</v>
      </c>
      <c r="BD371">
        <f>G371*AA371*0.001</f>
        <v>44.446310890755171</v>
      </c>
      <c r="BE371">
        <f>G371/S371</f>
        <v>1.0683436628226948</v>
      </c>
      <c r="BF371">
        <f>(1-AP371*AA371/AU371/F371)*100</f>
        <v>72.893104449365325</v>
      </c>
      <c r="BG371">
        <f>(S371-E371/(N371/1.35))</f>
        <v>412.70353832424161</v>
      </c>
      <c r="BH371">
        <f>E371*BF371/100/BG371</f>
        <v>-1.4651775628201612E-3</v>
      </c>
    </row>
    <row r="372" spans="1:60" x14ac:dyDescent="0.25">
      <c r="A372" s="1">
        <v>111</v>
      </c>
      <c r="B372" s="1" t="s">
        <v>434</v>
      </c>
      <c r="C372" s="1">
        <v>15585.999999754131</v>
      </c>
      <c r="D372" s="1">
        <v>0</v>
      </c>
      <c r="E372">
        <f>(R372-S372*(1000-T372)/(1000-U372))*AO372</f>
        <v>-0.84721935138489113</v>
      </c>
      <c r="F372">
        <f>IF(AZ372&lt;&gt;0,1/(1/AZ372-1/N372),0)</f>
        <v>4.2163809974224711E-2</v>
      </c>
      <c r="G372">
        <f>((BC372-AP372/2)*S372-E372)/(BC372+AP372/2)</f>
        <v>440.42929219094771</v>
      </c>
      <c r="H372">
        <f>AP372*1000</f>
        <v>0.26732146309218852</v>
      </c>
      <c r="I372">
        <f>(AU372-BA372)</f>
        <v>0.65417165147378076</v>
      </c>
      <c r="J372">
        <f>(P372+AT372*D372)</f>
        <v>20.118442535400391</v>
      </c>
      <c r="K372" s="1">
        <v>10.170000076293945</v>
      </c>
      <c r="L372">
        <f>(K372*AI372+AJ372)</f>
        <v>0.50441293859222469</v>
      </c>
      <c r="M372" s="1">
        <v>1</v>
      </c>
      <c r="N372">
        <f>L372*(M372+1)*(M372+1)/(M372*M372+1)</f>
        <v>1.0088258771844494</v>
      </c>
      <c r="O372" s="1">
        <v>20.263843536376953</v>
      </c>
      <c r="P372" s="1">
        <v>20.118442535400391</v>
      </c>
      <c r="Q372" s="1">
        <v>20.074121475219727</v>
      </c>
      <c r="R372" s="1">
        <v>410.10693359375</v>
      </c>
      <c r="S372" s="1">
        <v>411.6053466796875</v>
      </c>
      <c r="T372" s="1">
        <v>16.380590438842773</v>
      </c>
      <c r="U372" s="1">
        <v>16.914758682250977</v>
      </c>
      <c r="V372" s="1">
        <v>69.419036865234375</v>
      </c>
      <c r="W372" s="1">
        <v>71.68341064453125</v>
      </c>
      <c r="X372" s="1">
        <v>500.34307861328125</v>
      </c>
      <c r="Y372" s="1">
        <v>-1.7714386805891991E-2</v>
      </c>
      <c r="Z372" s="1">
        <v>0.1149960532784462</v>
      </c>
      <c r="AA372" s="1">
        <v>101.07790374755859</v>
      </c>
      <c r="AB372" s="1">
        <v>-1.2342793941497803</v>
      </c>
      <c r="AC372" s="1">
        <v>6.5230682492256165E-2</v>
      </c>
      <c r="AD372" s="1">
        <v>2.2293882444500923E-2</v>
      </c>
      <c r="AE372" s="1">
        <v>1.9405725179240108E-3</v>
      </c>
      <c r="AF372" s="1">
        <v>3.0791264027357101E-2</v>
      </c>
      <c r="AG372" s="1">
        <v>2.0083924755454063E-3</v>
      </c>
      <c r="AH372" s="1">
        <v>1</v>
      </c>
      <c r="AI372" s="1">
        <v>-0.21956524252891541</v>
      </c>
      <c r="AJ372" s="1">
        <v>2.737391471862793</v>
      </c>
      <c r="AK372" s="1">
        <v>1</v>
      </c>
      <c r="AL372" s="1">
        <v>0</v>
      </c>
      <c r="AM372" s="1">
        <v>0.15999999642372131</v>
      </c>
      <c r="AN372" s="1">
        <v>111115</v>
      </c>
      <c r="AO372">
        <f>X372*0.000001/(K372*0.0001)</f>
        <v>0.49197942464088107</v>
      </c>
      <c r="AP372">
        <f>(U372-T372)/(1000-U372)*AO372</f>
        <v>2.6732146309218851E-4</v>
      </c>
      <c r="AQ372">
        <f>(P372+273.15)</f>
        <v>293.26844253540037</v>
      </c>
      <c r="AR372">
        <f>(O372+273.15)</f>
        <v>293.41384353637693</v>
      </c>
      <c r="AS372">
        <f>(Y372*AK372+Z372*AL372)*AM372</f>
        <v>-2.8343018255911345E-3</v>
      </c>
      <c r="AT372">
        <f>((AS372+0.00000010773*(AR372^4-AQ372^4))-AP372*44100)/(L372*0.92*2*29.3+0.00000043092*AQ372^3)</f>
        <v>-0.26824380651373003</v>
      </c>
      <c r="AU372">
        <f>0.61365*EXP(17.502*J372/(240.97+J372))</f>
        <v>2.363880001471526</v>
      </c>
      <c r="AV372">
        <f>AU372*1000/AA372</f>
        <v>23.386713750764965</v>
      </c>
      <c r="AW372">
        <f>(AV372-U372)</f>
        <v>6.4719550685139886</v>
      </c>
      <c r="AX372">
        <f>IF(D372,P372,(O372+P372)/2)</f>
        <v>20.191143035888672</v>
      </c>
      <c r="AY372">
        <f>0.61365*EXP(17.502*AX372/(240.97+AX372))</f>
        <v>2.3745335449662641</v>
      </c>
      <c r="AZ372">
        <f>IF(AW372&lt;&gt;0,(1000-(AV372+U372)/2)/AW372*AP372,0)</f>
        <v>4.0472273993173616E-2</v>
      </c>
      <c r="BA372">
        <f>U372*AA372/1000</f>
        <v>1.7097083499977452</v>
      </c>
      <c r="BB372">
        <f>(AY372-BA372)</f>
        <v>0.66482519496851888</v>
      </c>
      <c r="BC372">
        <f>1/(1.6/F372+1.37/N372)</f>
        <v>2.5441894412558751E-2</v>
      </c>
      <c r="BD372">
        <f>G372*AA372*0.001</f>
        <v>44.517669603681973</v>
      </c>
      <c r="BE372">
        <f>G372/S372</f>
        <v>1.0700281124717534</v>
      </c>
      <c r="BF372">
        <f>(1-AP372*AA372/AU372/F372)*100</f>
        <v>72.890295604411946</v>
      </c>
      <c r="BG372">
        <f>(S372-E372/(N372/1.35))</f>
        <v>412.73908655515709</v>
      </c>
      <c r="BH372">
        <f>E372*BF372/100/BG372</f>
        <v>-1.4962011347081435E-3</v>
      </c>
    </row>
    <row r="373" spans="1:60" x14ac:dyDescent="0.25">
      <c r="A373" s="1">
        <v>112</v>
      </c>
      <c r="B373" s="1" t="s">
        <v>435</v>
      </c>
      <c r="C373" s="1">
        <v>15590.999999642372</v>
      </c>
      <c r="D373" s="1">
        <v>0</v>
      </c>
      <c r="E373">
        <f>(R373-S373*(1000-T373)/(1000-U373))*AO373</f>
        <v>-0.91494451401557175</v>
      </c>
      <c r="F373">
        <f>IF(AZ373&lt;&gt;0,1/(1/AZ373-1/N373),0)</f>
        <v>4.2243683503678506E-2</v>
      </c>
      <c r="G373">
        <f>((BC373-AP373/2)*S373-E373)/(BC373+AP373/2)</f>
        <v>443.01561749999416</v>
      </c>
      <c r="H373">
        <f>AP373*1000</f>
        <v>0.26774375743968082</v>
      </c>
      <c r="I373">
        <f>(AU373-BA373)</f>
        <v>0.65401722303824061</v>
      </c>
      <c r="J373">
        <f>(P373+AT373*D373)</f>
        <v>20.116767883300781</v>
      </c>
      <c r="K373" s="1">
        <v>10.170000076293945</v>
      </c>
      <c r="L373">
        <f>(K373*AI373+AJ373)</f>
        <v>0.50441293859222469</v>
      </c>
      <c r="M373" s="1">
        <v>1</v>
      </c>
      <c r="N373">
        <f>L373*(M373+1)*(M373+1)/(M373*M373+1)</f>
        <v>1.0088258771844494</v>
      </c>
      <c r="O373" s="1">
        <v>20.262842178344727</v>
      </c>
      <c r="P373" s="1">
        <v>20.116767883300781</v>
      </c>
      <c r="Q373" s="1">
        <v>20.058969497680664</v>
      </c>
      <c r="R373" s="1">
        <v>409.97210693359375</v>
      </c>
      <c r="S373" s="1">
        <v>411.60784912109375</v>
      </c>
      <c r="T373" s="1">
        <v>16.378837585449219</v>
      </c>
      <c r="U373" s="1">
        <v>16.913858413696289</v>
      </c>
      <c r="V373" s="1">
        <v>69.41375732421875</v>
      </c>
      <c r="W373" s="1">
        <v>71.680015563964844</v>
      </c>
      <c r="X373" s="1">
        <v>500.33535766601562</v>
      </c>
      <c r="Y373" s="1">
        <v>-1.9176019355654716E-2</v>
      </c>
      <c r="Z373" s="1">
        <v>0.11281578242778778</v>
      </c>
      <c r="AA373" s="1">
        <v>101.07793426513672</v>
      </c>
      <c r="AB373" s="1">
        <v>-1.2342793941497803</v>
      </c>
      <c r="AC373" s="1">
        <v>6.5230682492256165E-2</v>
      </c>
      <c r="AD373" s="1">
        <v>2.2293882444500923E-2</v>
      </c>
      <c r="AE373" s="1">
        <v>1.9405725179240108E-3</v>
      </c>
      <c r="AF373" s="1">
        <v>3.0791264027357101E-2</v>
      </c>
      <c r="AG373" s="1">
        <v>2.0083924755454063E-3</v>
      </c>
      <c r="AH373" s="1">
        <v>1</v>
      </c>
      <c r="AI373" s="1">
        <v>-0.21956524252891541</v>
      </c>
      <c r="AJ373" s="1">
        <v>2.737391471862793</v>
      </c>
      <c r="AK373" s="1">
        <v>1</v>
      </c>
      <c r="AL373" s="1">
        <v>0</v>
      </c>
      <c r="AM373" s="1">
        <v>0.15999999642372131</v>
      </c>
      <c r="AN373" s="1">
        <v>111115</v>
      </c>
      <c r="AO373">
        <f>X373*0.000001/(K373*0.0001)</f>
        <v>0.49197183275572109</v>
      </c>
      <c r="AP373">
        <f>(U373-T373)/(1000-U373)*AO373</f>
        <v>2.6774375743968083E-4</v>
      </c>
      <c r="AQ373">
        <f>(P373+273.15)</f>
        <v>293.26676788330076</v>
      </c>
      <c r="AR373">
        <f>(O373+273.15)</f>
        <v>293.4128421783447</v>
      </c>
      <c r="AS373">
        <f>(Y373*AK373+Z373*AL373)*AM373</f>
        <v>-3.0681630283259653E-3</v>
      </c>
      <c r="AT373">
        <f>((AS373+0.00000010773*(AR373^4-AQ373^4))-AP373*44100)/(L373*0.92*2*29.3+0.00000043092*AQ373^3)</f>
        <v>-0.2685487026185186</v>
      </c>
      <c r="AU373">
        <f>0.61365*EXP(17.502*J373/(240.97+J373))</f>
        <v>2.3636350919476636</v>
      </c>
      <c r="AV373">
        <f>AU373*1000/AA373</f>
        <v>23.384283712680865</v>
      </c>
      <c r="AW373">
        <f>(AV373-U373)</f>
        <v>6.4704252989845763</v>
      </c>
      <c r="AX373">
        <f>IF(D373,P373,(O373+P373)/2)</f>
        <v>20.189805030822754</v>
      </c>
      <c r="AY373">
        <f>0.61365*EXP(17.502*AX373/(240.97+AX373))</f>
        <v>2.3743370941390101</v>
      </c>
      <c r="AZ373">
        <f>IF(AW373&lt;&gt;0,(1000-(AV373+U373)/2)/AW373*AP373,0)</f>
        <v>4.0545861720322283E-2</v>
      </c>
      <c r="BA373">
        <f>U373*AA373/1000</f>
        <v>1.709617868909423</v>
      </c>
      <c r="BB373">
        <f>(AY373-BA373)</f>
        <v>0.66471922522958704</v>
      </c>
      <c r="BC373">
        <f>1/(1.6/F373+1.37/N373)</f>
        <v>2.5488422331805646E-2</v>
      </c>
      <c r="BD373">
        <f>G373*AA373*0.001</f>
        <v>44.779103464093367</v>
      </c>
      <c r="BE373">
        <f>G373/S373</f>
        <v>1.0763050764118454</v>
      </c>
      <c r="BF373">
        <f>(1-AP373*AA373/AU373/F373)*100</f>
        <v>72.895992914193968</v>
      </c>
      <c r="BG373">
        <f>(S373-E373/(N373/1.35))</f>
        <v>412.83221808491169</v>
      </c>
      <c r="BH373">
        <f>E373*BF373/100/BG373</f>
        <v>-1.6155664671704891E-3</v>
      </c>
    </row>
    <row r="374" spans="1:60" x14ac:dyDescent="0.25">
      <c r="A374" s="1">
        <v>113</v>
      </c>
      <c r="B374" s="1" t="s">
        <v>436</v>
      </c>
      <c r="C374" s="1">
        <v>15595.999999530613</v>
      </c>
      <c r="D374" s="1">
        <v>0</v>
      </c>
      <c r="E374">
        <f>(R374-S374*(1000-T374)/(1000-U374))*AO374</f>
        <v>-0.92765737313970131</v>
      </c>
      <c r="F374">
        <f>IF(AZ374&lt;&gt;0,1/(1/AZ374-1/N374),0)</f>
        <v>4.2317977121445624E-2</v>
      </c>
      <c r="G374">
        <f>((BC374-AP374/2)*S374-E374)/(BC374+AP374/2)</f>
        <v>443.43374908839564</v>
      </c>
      <c r="H374">
        <f>AP374*1000</f>
        <v>0.26817480156207241</v>
      </c>
      <c r="I374">
        <f>(AU374-BA374)</f>
        <v>0.65396786889945235</v>
      </c>
      <c r="J374">
        <f>(P374+AT374*D374)</f>
        <v>20.115299224853516</v>
      </c>
      <c r="K374" s="1">
        <v>10.170000076293945</v>
      </c>
      <c r="L374">
        <f>(K374*AI374+AJ374)</f>
        <v>0.50441293859222469</v>
      </c>
      <c r="M374" s="1">
        <v>1</v>
      </c>
      <c r="N374">
        <f>L374*(M374+1)*(M374+1)/(M374*M374+1)</f>
        <v>1.0088258771844494</v>
      </c>
      <c r="O374" s="1">
        <v>20.259756088256836</v>
      </c>
      <c r="P374" s="1">
        <v>20.115299224853516</v>
      </c>
      <c r="Q374" s="1">
        <v>20.05357551574707</v>
      </c>
      <c r="R374" s="1">
        <v>409.92935180664062</v>
      </c>
      <c r="S374" s="1">
        <v>411.59060668945312</v>
      </c>
      <c r="T374" s="1">
        <v>16.376323699951172</v>
      </c>
      <c r="U374" s="1">
        <v>16.912214279174805</v>
      </c>
      <c r="V374" s="1">
        <v>69.414505004882813</v>
      </c>
      <c r="W374" s="1">
        <v>71.685623168945313</v>
      </c>
      <c r="X374" s="1">
        <v>500.32833862304687</v>
      </c>
      <c r="Y374" s="1">
        <v>5.5471537634730339E-3</v>
      </c>
      <c r="Z374" s="1">
        <v>0.10043919831514359</v>
      </c>
      <c r="AA374" s="1">
        <v>101.07798004150391</v>
      </c>
      <c r="AB374" s="1">
        <v>-1.2342793941497803</v>
      </c>
      <c r="AC374" s="1">
        <v>6.5230682492256165E-2</v>
      </c>
      <c r="AD374" s="1">
        <v>2.2293882444500923E-2</v>
      </c>
      <c r="AE374" s="1">
        <v>1.9405725179240108E-3</v>
      </c>
      <c r="AF374" s="1">
        <v>3.0791264027357101E-2</v>
      </c>
      <c r="AG374" s="1">
        <v>2.0083924755454063E-3</v>
      </c>
      <c r="AH374" s="1">
        <v>1</v>
      </c>
      <c r="AI374" s="1">
        <v>-0.21956524252891541</v>
      </c>
      <c r="AJ374" s="1">
        <v>2.737391471862793</v>
      </c>
      <c r="AK374" s="1">
        <v>1</v>
      </c>
      <c r="AL374" s="1">
        <v>0</v>
      </c>
      <c r="AM374" s="1">
        <v>0.15999999642372131</v>
      </c>
      <c r="AN374" s="1">
        <v>111115</v>
      </c>
      <c r="AO374">
        <f>X374*0.000001/(K374*0.0001)</f>
        <v>0.49196493104193934</v>
      </c>
      <c r="AP374">
        <f>(U374-T374)/(1000-U374)*AO374</f>
        <v>2.681748015620724E-4</v>
      </c>
      <c r="AQ374">
        <f>(P374+273.15)</f>
        <v>293.26529922485349</v>
      </c>
      <c r="AR374">
        <f>(O374+273.15)</f>
        <v>293.40975608825681</v>
      </c>
      <c r="AS374">
        <f>(Y374*AK374+Z374*AL374)*AM374</f>
        <v>8.8754458231751765E-4</v>
      </c>
      <c r="AT374">
        <f>((AS374+0.00000010773*(AR374^4-AQ374^4))-AP374*44100)/(L374*0.92*2*29.3+0.00000043092*AQ374^3)</f>
        <v>-0.26940851202268351</v>
      </c>
      <c r="AU374">
        <f>0.61365*EXP(17.502*J374/(240.97+J374))</f>
        <v>2.3634203262675206</v>
      </c>
      <c r="AV374">
        <f>AU374*1000/AA374</f>
        <v>23.382148369972075</v>
      </c>
      <c r="AW374">
        <f>(AV374-U374)</f>
        <v>6.4699340907972704</v>
      </c>
      <c r="AX374">
        <f>IF(D374,P374,(O374+P374)/2)</f>
        <v>20.187527656555176</v>
      </c>
      <c r="AY374">
        <f>0.61365*EXP(17.502*AX374/(240.97+AX374))</f>
        <v>2.374002754414358</v>
      </c>
      <c r="AZ374">
        <f>IF(AW374&lt;&gt;0,(1000-(AV374+U374)/2)/AW374*AP374,0)</f>
        <v>4.0614298618912088E-2</v>
      </c>
      <c r="BA374">
        <f>U374*AA374/1000</f>
        <v>1.7094524573680683</v>
      </c>
      <c r="BB374">
        <f>(AY374-BA374)</f>
        <v>0.66455029704628976</v>
      </c>
      <c r="BC374">
        <f>1/(1.6/F374+1.37/N374)</f>
        <v>2.5531694374986369E-2</v>
      </c>
      <c r="BD374">
        <f>G374*AA374*0.001</f>
        <v>44.821387640086108</v>
      </c>
      <c r="BE374">
        <f>G374/S374</f>
        <v>1.0773660571485497</v>
      </c>
      <c r="BF374">
        <f>(1-AP374*AA374/AU374/F374)*100</f>
        <v>72.897543469703237</v>
      </c>
      <c r="BG374">
        <f>(S374-E374/(N374/1.35))</f>
        <v>412.83198786539378</v>
      </c>
      <c r="BH374">
        <f>E374*BF374/100/BG374</f>
        <v>-1.6380499978478232E-3</v>
      </c>
    </row>
    <row r="375" spans="1:60" x14ac:dyDescent="0.25">
      <c r="A375" s="1" t="s">
        <v>9</v>
      </c>
      <c r="B375" s="1" t="s">
        <v>437</v>
      </c>
    </row>
    <row r="376" spans="1:60" x14ac:dyDescent="0.25">
      <c r="A376" s="1" t="s">
        <v>9</v>
      </c>
      <c r="B376" s="1" t="s">
        <v>438</v>
      </c>
    </row>
    <row r="377" spans="1:60" x14ac:dyDescent="0.25">
      <c r="A377" s="1" t="s">
        <v>9</v>
      </c>
      <c r="B377" s="1" t="s">
        <v>439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 t="s">
        <v>9</v>
      </c>
      <c r="B379" s="1" t="s">
        <v>441</v>
      </c>
    </row>
    <row r="380" spans="1:60" x14ac:dyDescent="0.25">
      <c r="A380" s="1" t="s">
        <v>9</v>
      </c>
      <c r="B380" s="1" t="s">
        <v>442</v>
      </c>
    </row>
    <row r="381" spans="1:60" x14ac:dyDescent="0.25">
      <c r="A381" s="1" t="s">
        <v>9</v>
      </c>
      <c r="B381" s="1" t="s">
        <v>443</v>
      </c>
    </row>
    <row r="382" spans="1:60" x14ac:dyDescent="0.25">
      <c r="A382" s="1" t="s">
        <v>9</v>
      </c>
      <c r="B382" s="1" t="s">
        <v>444</v>
      </c>
    </row>
    <row r="383" spans="1:60" x14ac:dyDescent="0.25">
      <c r="A383" s="1" t="s">
        <v>9</v>
      </c>
      <c r="B383" s="1" t="s">
        <v>445</v>
      </c>
    </row>
    <row r="384" spans="1:60" x14ac:dyDescent="0.25">
      <c r="A384" s="1" t="s">
        <v>9</v>
      </c>
      <c r="B384" s="1" t="s">
        <v>446</v>
      </c>
    </row>
    <row r="385" spans="1:60" x14ac:dyDescent="0.25">
      <c r="A385" s="1" t="s">
        <v>9</v>
      </c>
      <c r="B385" s="1" t="s">
        <v>447</v>
      </c>
    </row>
    <row r="386" spans="1:60" x14ac:dyDescent="0.25">
      <c r="A386" s="1">
        <v>114</v>
      </c>
      <c r="B386" s="1" t="s">
        <v>448</v>
      </c>
      <c r="C386" s="1">
        <v>16151.499999988824</v>
      </c>
      <c r="D386" s="1">
        <v>0</v>
      </c>
      <c r="E386">
        <f>(R386-S386*(1000-T386)/(1000-U386))*AO386</f>
        <v>-0.71874400783289716</v>
      </c>
      <c r="F386">
        <f>IF(AZ386&lt;&gt;0,1/(1/AZ386-1/N386),0)</f>
        <v>5.2539506178922541E-3</v>
      </c>
      <c r="G386">
        <f>((BC386-AP386/2)*S386-E386)/(BC386+AP386/2)</f>
        <v>625.19282217588511</v>
      </c>
      <c r="H386">
        <f>AP386*1000</f>
        <v>3.7859465067315946E-2</v>
      </c>
      <c r="I386">
        <f>(AU386-BA386)</f>
        <v>0.71709397968201194</v>
      </c>
      <c r="J386">
        <f>(P386+AT386*D386)</f>
        <v>20.137859344482422</v>
      </c>
      <c r="K386" s="1">
        <v>9.7399997711181641</v>
      </c>
      <c r="L386">
        <f>(K386*AI386+AJ386)</f>
        <v>0.59882605988565274</v>
      </c>
      <c r="M386" s="1">
        <v>1</v>
      </c>
      <c r="N386">
        <f>L386*(M386+1)*(M386+1)/(M386*M386+1)</f>
        <v>1.1976521197713055</v>
      </c>
      <c r="O386" s="1">
        <v>20.25373649597168</v>
      </c>
      <c r="P386" s="1">
        <v>20.137859344482422</v>
      </c>
      <c r="Q386" s="1">
        <v>20.07646369934082</v>
      </c>
      <c r="R386" s="1">
        <v>410.11944580078125</v>
      </c>
      <c r="S386" s="1">
        <v>411.48818969726562</v>
      </c>
      <c r="T386" s="1">
        <v>16.246183395385742</v>
      </c>
      <c r="U386" s="1">
        <v>16.318675994873047</v>
      </c>
      <c r="V386" s="1">
        <v>68.908538818359375</v>
      </c>
      <c r="W386" s="1">
        <v>69.205810546875</v>
      </c>
      <c r="X386" s="1">
        <v>500.37335205078125</v>
      </c>
      <c r="Y386" s="1">
        <v>-4.5538749545812607E-2</v>
      </c>
      <c r="Z386" s="1">
        <v>0.11853136867284775</v>
      </c>
      <c r="AA386" s="1">
        <v>101.08830261230469</v>
      </c>
      <c r="AB386" s="1">
        <v>-1.3739583492279053</v>
      </c>
      <c r="AC386" s="1">
        <v>4.1152503341436386E-2</v>
      </c>
      <c r="AD386" s="1">
        <v>2.1188210695981979E-2</v>
      </c>
      <c r="AE386" s="1">
        <v>1.8386133015155792E-3</v>
      </c>
      <c r="AF386" s="1">
        <v>2.6090484112501144E-2</v>
      </c>
      <c r="AG386" s="1">
        <v>1.4211474917829037E-3</v>
      </c>
      <c r="AH386" s="1">
        <v>1</v>
      </c>
      <c r="AI386" s="1">
        <v>-0.21956524252891541</v>
      </c>
      <c r="AJ386" s="1">
        <v>2.737391471862793</v>
      </c>
      <c r="AK386" s="1">
        <v>1</v>
      </c>
      <c r="AL386" s="1">
        <v>0</v>
      </c>
      <c r="AM386" s="1">
        <v>0.15999999642372131</v>
      </c>
      <c r="AN386" s="1">
        <v>111115</v>
      </c>
      <c r="AO386">
        <f>X386*0.000001/(K386*0.0001)</f>
        <v>0.51373035298679248</v>
      </c>
      <c r="AP386">
        <f>(U386-T386)/(1000-U386)*AO386</f>
        <v>3.7859465067315948E-5</v>
      </c>
      <c r="AQ386">
        <f>(P386+273.15)</f>
        <v>293.2878593444824</v>
      </c>
      <c r="AR386">
        <f>(O386+273.15)</f>
        <v>293.40373649597166</v>
      </c>
      <c r="AS386">
        <f>(Y386*AK386+Z386*AL386)*AM386</f>
        <v>-7.2861997644707577E-3</v>
      </c>
      <c r="AT386">
        <f>((AS386+0.00000010773*(AR386^4-AQ386^4))-AP386*44100)/(L386*0.92*2*29.3+0.00000043092*AQ386^3)</f>
        <v>-9.6492321687802456E-3</v>
      </c>
      <c r="AU386">
        <f>0.61365*EXP(17.502*J386/(240.97+J386))</f>
        <v>2.3667212368838908</v>
      </c>
      <c r="AV386">
        <f>AU386*1000/AA386</f>
        <v>23.412414450767606</v>
      </c>
      <c r="AW386">
        <f>(AV386-U386)</f>
        <v>7.0937384558945595</v>
      </c>
      <c r="AX386">
        <f>IF(D386,P386,(O386+P386)/2)</f>
        <v>20.195797920227051</v>
      </c>
      <c r="AY386">
        <f>0.61365*EXP(17.502*AX386/(240.97+AX386))</f>
        <v>2.375217103172393</v>
      </c>
      <c r="AZ386">
        <f>IF(AW386&lt;&gt;0,(1000-(AV386+U386)/2)/AW386*AP386,0)</f>
        <v>5.2310028601456173E-3</v>
      </c>
      <c r="BA386">
        <f>U386*AA386/1000</f>
        <v>1.6496272572018789</v>
      </c>
      <c r="BB386">
        <f>(AY386-BA386)</f>
        <v>0.72558984597051412</v>
      </c>
      <c r="BC386">
        <f>1/(1.6/F386+1.37/N386)</f>
        <v>3.2714307848490912E-3</v>
      </c>
      <c r="BD386">
        <f>G386*AA386*0.001</f>
        <v>63.199681199156664</v>
      </c>
      <c r="BE386">
        <f>G386/S386</f>
        <v>1.5193457256594491</v>
      </c>
      <c r="BF386">
        <f>(1-AP386*AA386/AU386/F386)*100</f>
        <v>69.221866196448971</v>
      </c>
      <c r="BG386">
        <f>(S386-E386/(N386/1.35))</f>
        <v>412.29836186208399</v>
      </c>
      <c r="BH386">
        <f>E386*BF386/100/BG386</f>
        <v>-1.2067183899302238E-3</v>
      </c>
    </row>
    <row r="387" spans="1:60" x14ac:dyDescent="0.25">
      <c r="A387" s="1">
        <v>115</v>
      </c>
      <c r="B387" s="1" t="s">
        <v>449</v>
      </c>
      <c r="C387" s="1">
        <v>16156.99999986589</v>
      </c>
      <c r="D387" s="1">
        <v>0</v>
      </c>
      <c r="E387">
        <f>(R387-S387*(1000-T387)/(1000-U387))*AO387</f>
        <v>-0.64812498492061288</v>
      </c>
      <c r="F387">
        <f>IF(AZ387&lt;&gt;0,1/(1/AZ387-1/N387),0)</f>
        <v>4.9304338927726055E-3</v>
      </c>
      <c r="G387">
        <f>((BC387-AP387/2)*S387-E387)/(BC387+AP387/2)</f>
        <v>616.60781579325328</v>
      </c>
      <c r="H387">
        <f>AP387*1000</f>
        <v>3.560280241220027E-2</v>
      </c>
      <c r="I387">
        <f>(AU387-BA387)</f>
        <v>0.71840414300906996</v>
      </c>
      <c r="J387">
        <f>(P387+AT387*D387)</f>
        <v>20.141319274902344</v>
      </c>
      <c r="K387" s="1">
        <v>9.7399997711181641</v>
      </c>
      <c r="L387">
        <f>(K387*AI387+AJ387)</f>
        <v>0.59882605988565274</v>
      </c>
      <c r="M387" s="1">
        <v>1</v>
      </c>
      <c r="N387">
        <f>L387*(M387+1)*(M387+1)/(M387*M387+1)</f>
        <v>1.1976521197713055</v>
      </c>
      <c r="O387" s="1">
        <v>20.260887145996094</v>
      </c>
      <c r="P387" s="1">
        <v>20.141319274902344</v>
      </c>
      <c r="Q387" s="1">
        <v>20.080015182495117</v>
      </c>
      <c r="R387" s="1">
        <v>410.26715087890625</v>
      </c>
      <c r="S387" s="1">
        <v>411.500244140625</v>
      </c>
      <c r="T387" s="1">
        <v>16.24261474609375</v>
      </c>
      <c r="U387" s="1">
        <v>16.310787200927734</v>
      </c>
      <c r="V387" s="1">
        <v>68.856246948242187</v>
      </c>
      <c r="W387" s="1">
        <v>69.144607543945313</v>
      </c>
      <c r="X387" s="1">
        <v>500.3709716796875</v>
      </c>
      <c r="Y387" s="1">
        <v>-4.4177152216434479E-2</v>
      </c>
      <c r="Z387" s="1">
        <v>0.1139141172170639</v>
      </c>
      <c r="AA387" s="1">
        <v>101.08792877197266</v>
      </c>
      <c r="AB387" s="1">
        <v>-1.3739583492279053</v>
      </c>
      <c r="AC387" s="1">
        <v>4.1152503341436386E-2</v>
      </c>
      <c r="AD387" s="1">
        <v>2.1188210695981979E-2</v>
      </c>
      <c r="AE387" s="1">
        <v>1.8386133015155792E-3</v>
      </c>
      <c r="AF387" s="1">
        <v>2.6090484112501144E-2</v>
      </c>
      <c r="AG387" s="1">
        <v>1.4211474917829037E-3</v>
      </c>
      <c r="AH387" s="1">
        <v>1</v>
      </c>
      <c r="AI387" s="1">
        <v>-0.21956524252891541</v>
      </c>
      <c r="AJ387" s="1">
        <v>2.737391471862793</v>
      </c>
      <c r="AK387" s="1">
        <v>1</v>
      </c>
      <c r="AL387" s="1">
        <v>0</v>
      </c>
      <c r="AM387" s="1">
        <v>0.15999999642372131</v>
      </c>
      <c r="AN387" s="1">
        <v>111115</v>
      </c>
      <c r="AO387">
        <f>X387*0.000001/(K387*0.0001)</f>
        <v>0.51372790907390764</v>
      </c>
      <c r="AP387">
        <f>(U387-T387)/(1000-U387)*AO387</f>
        <v>3.5602802412200272E-5</v>
      </c>
      <c r="AQ387">
        <f>(P387+273.15)</f>
        <v>293.29131927490232</v>
      </c>
      <c r="AR387">
        <f>(O387+273.15)</f>
        <v>293.41088714599607</v>
      </c>
      <c r="AS387">
        <f>(Y387*AK387+Z387*AL387)*AM387</f>
        <v>-7.0683441966397087E-3</v>
      </c>
      <c r="AT387">
        <f>((AS387+0.00000010773*(AR387^4-AQ387^4))-AP387*44100)/(L387*0.92*2*29.3+0.00000043092*AQ387^3)</f>
        <v>-6.4061384803386998E-3</v>
      </c>
      <c r="AU387">
        <f>0.61365*EXP(17.502*J387/(240.97+J387))</f>
        <v>2.3672278377912561</v>
      </c>
      <c r="AV387">
        <f>AU387*1000/AA387</f>
        <v>23.417512521510748</v>
      </c>
      <c r="AW387">
        <f>(AV387-U387)</f>
        <v>7.1067253205830134</v>
      </c>
      <c r="AX387">
        <f>IF(D387,P387,(O387+P387)/2)</f>
        <v>20.201103210449219</v>
      </c>
      <c r="AY387">
        <f>0.61365*EXP(17.502*AX387/(240.97+AX387))</f>
        <v>2.3759963820847325</v>
      </c>
      <c r="AZ387">
        <f>IF(AW387&lt;&gt;0,(1000-(AV387+U387)/2)/AW387*AP387,0)</f>
        <v>4.910219747559094E-3</v>
      </c>
      <c r="BA387">
        <f>U387*AA387/1000</f>
        <v>1.6488236947821862</v>
      </c>
      <c r="BB387">
        <f>(AY387-BA387)</f>
        <v>0.72717268730254636</v>
      </c>
      <c r="BC387">
        <f>1/(1.6/F387+1.37/N387)</f>
        <v>3.0706970775763367E-3</v>
      </c>
      <c r="BD387">
        <f>G387*AA387*0.001</f>
        <v>62.331606963150023</v>
      </c>
      <c r="BE387">
        <f>G387/S387</f>
        <v>1.4984385175298593</v>
      </c>
      <c r="BF387">
        <f>(1-AP387*AA387/AU387/F387)*100</f>
        <v>69.16398254990284</v>
      </c>
      <c r="BG387">
        <f>(S387-E387/(N387/1.35))</f>
        <v>412.23081415774305</v>
      </c>
      <c r="BH387">
        <f>E387*BF387/100/BG387</f>
        <v>-1.0874224732276316E-3</v>
      </c>
    </row>
    <row r="388" spans="1:60" x14ac:dyDescent="0.25">
      <c r="A388" s="1">
        <v>116</v>
      </c>
      <c r="B388" s="1" t="s">
        <v>450</v>
      </c>
      <c r="C388" s="1">
        <v>16161.999999754131</v>
      </c>
      <c r="D388" s="1">
        <v>0</v>
      </c>
      <c r="E388">
        <f>(R388-S388*(1000-T388)/(1000-U388))*AO388</f>
        <v>-0.64913387972311631</v>
      </c>
      <c r="F388">
        <f>IF(AZ388&lt;&gt;0,1/(1/AZ388-1/N388),0)</f>
        <v>5.0039513430666441E-3</v>
      </c>
      <c r="G388">
        <f>((BC388-AP388/2)*S388-E388)/(BC388+AP388/2)</f>
        <v>613.89820771008783</v>
      </c>
      <c r="H388">
        <f>AP388*1000</f>
        <v>3.6133216786616726E-2</v>
      </c>
      <c r="I388">
        <f>(AU388-BA388)</f>
        <v>0.71843991449807776</v>
      </c>
      <c r="J388">
        <f>(P388+AT388*D388)</f>
        <v>20.141229629516602</v>
      </c>
      <c r="K388" s="1">
        <v>9.7399997711181641</v>
      </c>
      <c r="L388">
        <f>(K388*AI388+AJ388)</f>
        <v>0.59882605988565274</v>
      </c>
      <c r="M388" s="1">
        <v>1</v>
      </c>
      <c r="N388">
        <f>L388*(M388+1)*(M388+1)/(M388*M388+1)</f>
        <v>1.1976521197713055</v>
      </c>
      <c r="O388" s="1">
        <v>20.264408111572266</v>
      </c>
      <c r="P388" s="1">
        <v>20.141229629516602</v>
      </c>
      <c r="Q388" s="1">
        <v>20.073305130004883</v>
      </c>
      <c r="R388" s="1">
        <v>410.30706787109375</v>
      </c>
      <c r="S388" s="1">
        <v>411.541748046875</v>
      </c>
      <c r="T388" s="1">
        <v>16.241096496582031</v>
      </c>
      <c r="U388" s="1">
        <v>16.310287475585937</v>
      </c>
      <c r="V388" s="1">
        <v>68.832717895507813</v>
      </c>
      <c r="W388" s="1">
        <v>69.125350952148438</v>
      </c>
      <c r="X388" s="1">
        <v>500.35037231445312</v>
      </c>
      <c r="Y388" s="1">
        <v>5.2883527241647243E-3</v>
      </c>
      <c r="Z388" s="1">
        <v>0.1152077317237854</v>
      </c>
      <c r="AA388" s="1">
        <v>101.08802795410156</v>
      </c>
      <c r="AB388" s="1">
        <v>-1.3739583492279053</v>
      </c>
      <c r="AC388" s="1">
        <v>4.1152503341436386E-2</v>
      </c>
      <c r="AD388" s="1">
        <v>2.1188210695981979E-2</v>
      </c>
      <c r="AE388" s="1">
        <v>1.8386133015155792E-3</v>
      </c>
      <c r="AF388" s="1">
        <v>2.6090484112501144E-2</v>
      </c>
      <c r="AG388" s="1">
        <v>1.4211474917829037E-3</v>
      </c>
      <c r="AH388" s="1">
        <v>1</v>
      </c>
      <c r="AI388" s="1">
        <v>-0.21956524252891541</v>
      </c>
      <c r="AJ388" s="1">
        <v>2.737391471862793</v>
      </c>
      <c r="AK388" s="1">
        <v>1</v>
      </c>
      <c r="AL388" s="1">
        <v>0</v>
      </c>
      <c r="AM388" s="1">
        <v>0.15999999642372131</v>
      </c>
      <c r="AN388" s="1">
        <v>111115</v>
      </c>
      <c r="AO388">
        <f>X388*0.000001/(K388*0.0001)</f>
        <v>0.51370675982779024</v>
      </c>
      <c r="AP388">
        <f>(U388-T388)/(1000-U388)*AO388</f>
        <v>3.6133216786616729E-5</v>
      </c>
      <c r="AQ388">
        <f>(P388+273.15)</f>
        <v>293.29122962951658</v>
      </c>
      <c r="AR388">
        <f>(O388+273.15)</f>
        <v>293.41440811157224</v>
      </c>
      <c r="AS388">
        <f>(Y388*AK388+Z388*AL388)*AM388</f>
        <v>8.4613641695373276E-4</v>
      </c>
      <c r="AT388">
        <f>((AS388+0.00000010773*(AR388^4-AQ388^4))-AP388*44100)/(L388*0.92*2*29.3+0.00000043092*AQ388^3)</f>
        <v>-5.8540918751908057E-3</v>
      </c>
      <c r="AU388">
        <f>0.61365*EXP(17.502*J388/(240.97+J388))</f>
        <v>2.3672147107695416</v>
      </c>
      <c r="AV388">
        <f>AU388*1000/AA388</f>
        <v>23.417359688175555</v>
      </c>
      <c r="AW388">
        <f>(AV388-U388)</f>
        <v>7.1070722125896175</v>
      </c>
      <c r="AX388">
        <f>IF(D388,P388,(O388+P388)/2)</f>
        <v>20.202818870544434</v>
      </c>
      <c r="AY388">
        <f>0.61365*EXP(17.502*AX388/(240.97+AX388))</f>
        <v>2.3762484384197253</v>
      </c>
      <c r="AZ388">
        <f>IF(AW388&lt;&gt;0,(1000-(AV388+U388)/2)/AW388*AP388,0)</f>
        <v>4.9831311521199694E-3</v>
      </c>
      <c r="BA388">
        <f>U388*AA388/1000</f>
        <v>1.6487747962714638</v>
      </c>
      <c r="BB388">
        <f>(AY388-BA388)</f>
        <v>0.72747364214826149</v>
      </c>
      <c r="BC388">
        <f>1/(1.6/F388+1.37/N388)</f>
        <v>3.116320865966624E-3</v>
      </c>
      <c r="BD388">
        <f>G388*AA388*0.001</f>
        <v>62.057759181970205</v>
      </c>
      <c r="BE388">
        <f>G388/S388</f>
        <v>1.4917033584650183</v>
      </c>
      <c r="BF388">
        <f>(1-AP388*AA388/AU388/F388)*100</f>
        <v>69.164171479176815</v>
      </c>
      <c r="BG388">
        <f>(S388-E388/(N388/1.35))</f>
        <v>412.27345529571579</v>
      </c>
      <c r="BH388">
        <f>E388*BF388/100/BG388</f>
        <v>-1.0890055227521099E-3</v>
      </c>
    </row>
    <row r="389" spans="1:60" x14ac:dyDescent="0.25">
      <c r="A389" s="1">
        <v>117</v>
      </c>
      <c r="B389" s="1" t="s">
        <v>451</v>
      </c>
      <c r="C389" s="1">
        <v>16166.999999642372</v>
      </c>
      <c r="D389" s="1">
        <v>0</v>
      </c>
      <c r="E389">
        <f>(R389-S389*(1000-T389)/(1000-U389))*AO389</f>
        <v>-0.69051456437750747</v>
      </c>
      <c r="F389">
        <f>IF(AZ389&lt;&gt;0,1/(1/AZ389-1/N389),0)</f>
        <v>5.1434412500679302E-3</v>
      </c>
      <c r="G389">
        <f>((BC389-AP389/2)*S389-E389)/(BC389+AP389/2)</f>
        <v>621.18739678249904</v>
      </c>
      <c r="H389">
        <f>AP389*1000</f>
        <v>3.713750266118556E-2</v>
      </c>
      <c r="I389">
        <f>(AU389-BA389)</f>
        <v>0.71846706072683153</v>
      </c>
      <c r="J389">
        <f>(P389+AT389*D389)</f>
        <v>20.141986846923828</v>
      </c>
      <c r="K389" s="1">
        <v>9.7399997711181641</v>
      </c>
      <c r="L389">
        <f>(K389*AI389+AJ389)</f>
        <v>0.59882605988565274</v>
      </c>
      <c r="M389" s="1">
        <v>1</v>
      </c>
      <c r="N389">
        <f>L389*(M389+1)*(M389+1)/(M389*M389+1)</f>
        <v>1.1976521197713055</v>
      </c>
      <c r="O389" s="1">
        <v>20.261655807495117</v>
      </c>
      <c r="P389" s="1">
        <v>20.141986846923828</v>
      </c>
      <c r="Q389" s="1">
        <v>20.055332183837891</v>
      </c>
      <c r="R389" s="1">
        <v>410.26821899414062</v>
      </c>
      <c r="S389" s="1">
        <v>411.58267211914062</v>
      </c>
      <c r="T389" s="1">
        <v>16.239959716796875</v>
      </c>
      <c r="U389" s="1">
        <v>16.311075210571289</v>
      </c>
      <c r="V389" s="1">
        <v>68.8353271484375</v>
      </c>
      <c r="W389" s="1">
        <v>69.135276794433594</v>
      </c>
      <c r="X389" s="1">
        <v>500.3399658203125</v>
      </c>
      <c r="Y389" s="1">
        <v>2.6013234630227089E-2</v>
      </c>
      <c r="Z389" s="1">
        <v>9.8440878093242645E-2</v>
      </c>
      <c r="AA389" s="1">
        <v>101.08827972412109</v>
      </c>
      <c r="AB389" s="1">
        <v>-1.3739583492279053</v>
      </c>
      <c r="AC389" s="1">
        <v>4.1152503341436386E-2</v>
      </c>
      <c r="AD389" s="1">
        <v>2.1188210695981979E-2</v>
      </c>
      <c r="AE389" s="1">
        <v>1.8386133015155792E-3</v>
      </c>
      <c r="AF389" s="1">
        <v>2.6090484112501144E-2</v>
      </c>
      <c r="AG389" s="1">
        <v>1.4211474917829037E-3</v>
      </c>
      <c r="AH389" s="1">
        <v>1</v>
      </c>
      <c r="AI389" s="1">
        <v>-0.21956524252891541</v>
      </c>
      <c r="AJ389" s="1">
        <v>2.737391471862793</v>
      </c>
      <c r="AK389" s="1">
        <v>1</v>
      </c>
      <c r="AL389" s="1">
        <v>0</v>
      </c>
      <c r="AM389" s="1">
        <v>0.15999999642372131</v>
      </c>
      <c r="AN389" s="1">
        <v>111115</v>
      </c>
      <c r="AO389">
        <f>X389*0.000001/(K389*0.0001)</f>
        <v>0.51369607554197383</v>
      </c>
      <c r="AP389">
        <f>(U389-T389)/(1000-U389)*AO389</f>
        <v>3.7137502661185564E-5</v>
      </c>
      <c r="AQ389">
        <f>(P389+273.15)</f>
        <v>293.29198684692381</v>
      </c>
      <c r="AR389">
        <f>(O389+273.15)</f>
        <v>293.41165580749509</v>
      </c>
      <c r="AS389">
        <f>(Y389*AK389+Z389*AL389)*AM389</f>
        <v>4.1621174478057577E-3</v>
      </c>
      <c r="AT389">
        <f>((AS389+0.00000010773*(AR389^4-AQ389^4))-AP389*44100)/(L389*0.92*2*29.3+0.00000043092*AQ389^3)</f>
        <v>-7.6884772297503377E-3</v>
      </c>
      <c r="AU389">
        <f>0.61365*EXP(17.502*J389/(240.97+J389))</f>
        <v>2.3673255942142393</v>
      </c>
      <c r="AV389">
        <f>AU389*1000/AA389</f>
        <v>23.418398262141579</v>
      </c>
      <c r="AW389">
        <f>(AV389-U389)</f>
        <v>7.1073230515702903</v>
      </c>
      <c r="AX389">
        <f>IF(D389,P389,(O389+P389)/2)</f>
        <v>20.201821327209473</v>
      </c>
      <c r="AY389">
        <f>0.61365*EXP(17.502*AX389/(240.97+AX389))</f>
        <v>2.3761018814132555</v>
      </c>
      <c r="AZ389">
        <f>IF(AW389&lt;&gt;0,(1000-(AV389+U389)/2)/AW389*AP389,0)</f>
        <v>5.1214466661583949E-3</v>
      </c>
      <c r="BA389">
        <f>U389*AA389/1000</f>
        <v>1.6488585334874077</v>
      </c>
      <c r="BB389">
        <f>(AY389-BA389)</f>
        <v>0.72724334792584777</v>
      </c>
      <c r="BC389">
        <f>1/(1.6/F389+1.37/N389)</f>
        <v>3.2028730023362512E-3</v>
      </c>
      <c r="BD389">
        <f>G389*AA389*0.001</f>
        <v>62.794765327047863</v>
      </c>
      <c r="BE389">
        <f>G389/S389</f>
        <v>1.5092651825796113</v>
      </c>
      <c r="BF389">
        <f>(1-AP389*AA389/AU389/F389)*100</f>
        <v>69.167998043421235</v>
      </c>
      <c r="BG389">
        <f>(S389-E389/(N389/1.35))</f>
        <v>412.36102390136568</v>
      </c>
      <c r="BH389">
        <f>E389*BF389/100/BG389</f>
        <v>-1.1582450151554956E-3</v>
      </c>
    </row>
    <row r="390" spans="1:60" x14ac:dyDescent="0.25">
      <c r="A390" s="1">
        <v>118</v>
      </c>
      <c r="B390" s="1" t="s">
        <v>452</v>
      </c>
      <c r="C390" s="1">
        <v>16172.499999519438</v>
      </c>
      <c r="D390" s="1">
        <v>0</v>
      </c>
      <c r="E390">
        <f>(R390-S390*(1000-T390)/(1000-U390))*AO390</f>
        <v>-0.69838889404758775</v>
      </c>
      <c r="F390">
        <f>IF(AZ390&lt;&gt;0,1/(1/AZ390-1/N390),0)</f>
        <v>5.2472919307979277E-3</v>
      </c>
      <c r="G390">
        <f>((BC390-AP390/2)*S390-E390)/(BC390+AP390/2)</f>
        <v>619.36936128273953</v>
      </c>
      <c r="H390">
        <f>AP390*1000</f>
        <v>3.7891032219073105E-2</v>
      </c>
      <c r="I390">
        <f>(AU390-BA390)</f>
        <v>0.71860180919297578</v>
      </c>
      <c r="J390">
        <f>(P390+AT390*D390)</f>
        <v>20.142583847045898</v>
      </c>
      <c r="K390" s="1">
        <v>9.7399997711181641</v>
      </c>
      <c r="L390">
        <f>(K390*AI390+AJ390)</f>
        <v>0.59882605988565274</v>
      </c>
      <c r="M390" s="1">
        <v>1</v>
      </c>
      <c r="N390">
        <f>L390*(M390+1)*(M390+1)/(M390*M390+1)</f>
        <v>1.1976521197713055</v>
      </c>
      <c r="O390" s="1">
        <v>20.256732940673828</v>
      </c>
      <c r="P390" s="1">
        <v>20.142583847045898</v>
      </c>
      <c r="Q390" s="1">
        <v>20.052360534667969</v>
      </c>
      <c r="R390" s="1">
        <v>410.26718139648437</v>
      </c>
      <c r="S390" s="1">
        <v>411.59637451171875</v>
      </c>
      <c r="T390" s="1">
        <v>16.237983703613281</v>
      </c>
      <c r="U390" s="1">
        <v>16.310543060302734</v>
      </c>
      <c r="V390" s="1">
        <v>68.847084045410156</v>
      </c>
      <c r="W390" s="1">
        <v>69.153007507324219</v>
      </c>
      <c r="X390" s="1">
        <v>500.33395385742187</v>
      </c>
      <c r="Y390" s="1">
        <v>2.5226796045899391E-2</v>
      </c>
      <c r="Z390" s="1">
        <v>9.4894684851169586E-2</v>
      </c>
      <c r="AA390" s="1">
        <v>101.08867645263672</v>
      </c>
      <c r="AB390" s="1">
        <v>-1.3739583492279053</v>
      </c>
      <c r="AC390" s="1">
        <v>4.1152503341436386E-2</v>
      </c>
      <c r="AD390" s="1">
        <v>2.1188210695981979E-2</v>
      </c>
      <c r="AE390" s="1">
        <v>1.8386133015155792E-3</v>
      </c>
      <c r="AF390" s="1">
        <v>2.6090484112501144E-2</v>
      </c>
      <c r="AG390" s="1">
        <v>1.4211474917829037E-3</v>
      </c>
      <c r="AH390" s="1">
        <v>1</v>
      </c>
      <c r="AI390" s="1">
        <v>-0.21956524252891541</v>
      </c>
      <c r="AJ390" s="1">
        <v>2.737391471862793</v>
      </c>
      <c r="AK390" s="1">
        <v>1</v>
      </c>
      <c r="AL390" s="1">
        <v>0</v>
      </c>
      <c r="AM390" s="1">
        <v>0.15999999642372131</v>
      </c>
      <c r="AN390" s="1">
        <v>111115</v>
      </c>
      <c r="AO390">
        <f>X390*0.000001/(K390*0.0001)</f>
        <v>0.51368990309532914</v>
      </c>
      <c r="AP390">
        <f>(U390-T390)/(1000-U390)*AO390</f>
        <v>3.7891032219073106E-5</v>
      </c>
      <c r="AQ390">
        <f>(P390+273.15)</f>
        <v>293.29258384704588</v>
      </c>
      <c r="AR390">
        <f>(O390+273.15)</f>
        <v>293.40673294067381</v>
      </c>
      <c r="AS390">
        <f>(Y390*AK390+Z390*AL390)*AM390</f>
        <v>4.0362872771258496E-3</v>
      </c>
      <c r="AT390">
        <f>((AS390+0.00000010773*(AR390^4-AQ390^4))-AP390*44100)/(L390*0.92*2*29.3+0.00000043092*AQ390^3)</f>
        <v>-9.8534415811004916E-3</v>
      </c>
      <c r="AU390">
        <f>0.61365*EXP(17.502*J390/(240.97+J390))</f>
        <v>2.3674130193827181</v>
      </c>
      <c r="AV390">
        <f>AU390*1000/AA390</f>
        <v>23.419171191660887</v>
      </c>
      <c r="AW390">
        <f>(AV390-U390)</f>
        <v>7.1086281313581523</v>
      </c>
      <c r="AX390">
        <f>IF(D390,P390,(O390+P390)/2)</f>
        <v>20.199658393859863</v>
      </c>
      <c r="AY390">
        <f>0.61365*EXP(17.502*AX390/(240.97+AX390))</f>
        <v>2.3757841349145106</v>
      </c>
      <c r="AZ390">
        <f>IF(AW390&lt;&gt;0,(1000-(AV390+U390)/2)/AW390*AP390,0)</f>
        <v>5.2244021759779002E-3</v>
      </c>
      <c r="BA390">
        <f>U390*AA390/1000</f>
        <v>1.6488112101897423</v>
      </c>
      <c r="BB390">
        <f>(AY390-BA390)</f>
        <v>0.72697292472476827</v>
      </c>
      <c r="BC390">
        <f>1/(1.6/F390+1.37/N390)</f>
        <v>3.2673001752622317E-3</v>
      </c>
      <c r="BD390">
        <f>G390*AA390*0.001</f>
        <v>62.611228967387113</v>
      </c>
      <c r="BE390">
        <f>G390/S390</f>
        <v>1.5047979030852838</v>
      </c>
      <c r="BF390">
        <f>(1-AP390*AA390/AU390/F390)*100</f>
        <v>69.166012750394813</v>
      </c>
      <c r="BG390">
        <f>(S390-E390/(N390/1.35))</f>
        <v>412.38360228128533</v>
      </c>
      <c r="BH390">
        <f>E390*BF390/100/BG390</f>
        <v>-1.1713553808446796E-3</v>
      </c>
    </row>
    <row r="391" spans="1:60" x14ac:dyDescent="0.25">
      <c r="A391" s="1" t="s">
        <v>9</v>
      </c>
      <c r="B391" s="1" t="s">
        <v>453</v>
      </c>
    </row>
    <row r="392" spans="1:60" x14ac:dyDescent="0.25">
      <c r="A392" s="1" t="s">
        <v>9</v>
      </c>
      <c r="B392" s="1" t="s">
        <v>454</v>
      </c>
    </row>
    <row r="393" spans="1:60" x14ac:dyDescent="0.25">
      <c r="A393" s="1" t="s">
        <v>9</v>
      </c>
      <c r="B393" s="1" t="s">
        <v>455</v>
      </c>
    </row>
    <row r="394" spans="1:60" x14ac:dyDescent="0.25">
      <c r="A394" s="1" t="s">
        <v>9</v>
      </c>
      <c r="B394" s="1" t="s">
        <v>456</v>
      </c>
    </row>
    <row r="395" spans="1:60" x14ac:dyDescent="0.25">
      <c r="A395" s="1" t="s">
        <v>9</v>
      </c>
      <c r="B395" s="1" t="s">
        <v>457</v>
      </c>
    </row>
    <row r="396" spans="1:60" x14ac:dyDescent="0.25">
      <c r="A396" s="1" t="s">
        <v>9</v>
      </c>
      <c r="B396" s="1" t="s">
        <v>458</v>
      </c>
    </row>
    <row r="397" spans="1:60" x14ac:dyDescent="0.25">
      <c r="A397" s="1" t="s">
        <v>9</v>
      </c>
      <c r="B397" s="1" t="s">
        <v>459</v>
      </c>
    </row>
    <row r="398" spans="1:60" x14ac:dyDescent="0.25">
      <c r="A398" s="1" t="s">
        <v>9</v>
      </c>
      <c r="B398" s="1" t="s">
        <v>460</v>
      </c>
    </row>
    <row r="399" spans="1:60" x14ac:dyDescent="0.25">
      <c r="A399" s="1" t="s">
        <v>9</v>
      </c>
      <c r="B399" s="1" t="s">
        <v>461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>
        <v>119</v>
      </c>
      <c r="B402" s="1" t="s">
        <v>464</v>
      </c>
      <c r="C402" s="1">
        <v>16570.499999988824</v>
      </c>
      <c r="D402" s="1">
        <v>0</v>
      </c>
      <c r="E402">
        <f>(R402-S402*(1000-T402)/(1000-U402))*AO402</f>
        <v>-1.028745803413067</v>
      </c>
      <c r="F402">
        <f>IF(AZ402&lt;&gt;0,1/(1/AZ402-1/N402),0)</f>
        <v>1.2895961335093511E-2</v>
      </c>
      <c r="G402">
        <f>((BC402-AP402/2)*S402-E402)/(BC402+AP402/2)</f>
        <v>534.35376049512547</v>
      </c>
      <c r="H402">
        <f>AP402*1000</f>
        <v>9.2514559472151842E-2</v>
      </c>
      <c r="I402">
        <f>(AU402-BA402)</f>
        <v>0.71529494454115228</v>
      </c>
      <c r="J402">
        <f>(P402+AT402*D402)</f>
        <v>20.13829231262207</v>
      </c>
      <c r="K402" s="1">
        <v>7.929999828338623</v>
      </c>
      <c r="L402">
        <f>(K402*AI402+AJ402)</f>
        <v>0.99623913629936567</v>
      </c>
      <c r="M402" s="1">
        <v>1</v>
      </c>
      <c r="N402">
        <f>L402*(M402+1)*(M402+1)/(M402*M402+1)</f>
        <v>1.9924782725987313</v>
      </c>
      <c r="O402" s="1">
        <v>20.250631332397461</v>
      </c>
      <c r="P402" s="1">
        <v>20.13829231262207</v>
      </c>
      <c r="Q402" s="1">
        <v>20.076150894165039</v>
      </c>
      <c r="R402" s="1">
        <v>409.89825439453125</v>
      </c>
      <c r="S402" s="1">
        <v>411.46835327148437</v>
      </c>
      <c r="T402" s="1">
        <v>16.194913864135742</v>
      </c>
      <c r="U402" s="1">
        <v>16.339141845703125</v>
      </c>
      <c r="V402" s="1">
        <v>68.707229614257813</v>
      </c>
      <c r="W402" s="1">
        <v>69.297920227050781</v>
      </c>
      <c r="X402" s="1">
        <v>500.35601806640625</v>
      </c>
      <c r="Y402" s="1">
        <v>3.6674041301012039E-2</v>
      </c>
      <c r="Z402" s="1">
        <v>6.2507279217243195E-2</v>
      </c>
      <c r="AA402" s="1">
        <v>101.07566833496094</v>
      </c>
      <c r="AB402" s="1">
        <v>-1.3453267812728882</v>
      </c>
      <c r="AC402" s="1">
        <v>4.5547131448984146E-2</v>
      </c>
      <c r="AD402" s="1">
        <v>1.0074780322611332E-2</v>
      </c>
      <c r="AE402" s="1">
        <v>1.7072466434910893E-3</v>
      </c>
      <c r="AF402" s="1">
        <v>1.7529590055346489E-2</v>
      </c>
      <c r="AG402" s="1">
        <v>7.2897534118965268E-4</v>
      </c>
      <c r="AH402" s="1">
        <v>0.66666668653488159</v>
      </c>
      <c r="AI402" s="1">
        <v>-0.21956524252891541</v>
      </c>
      <c r="AJ402" s="1">
        <v>2.737391471862793</v>
      </c>
      <c r="AK402" s="1">
        <v>1</v>
      </c>
      <c r="AL402" s="1">
        <v>0</v>
      </c>
      <c r="AM402" s="1">
        <v>0.15999999642372131</v>
      </c>
      <c r="AN402" s="1">
        <v>111115</v>
      </c>
      <c r="AO402">
        <f>X402*0.000001/(K402*0.0001)</f>
        <v>0.63096598852163333</v>
      </c>
      <c r="AP402">
        <f>(U402-T402)/(1000-U402)*AO402</f>
        <v>9.2514559472151836E-5</v>
      </c>
      <c r="AQ402">
        <f>(P402+273.15)</f>
        <v>293.28829231262205</v>
      </c>
      <c r="AR402">
        <f>(O402+273.15)</f>
        <v>293.40063133239744</v>
      </c>
      <c r="AS402">
        <f>(Y402*AK402+Z402*AL402)*AM402</f>
        <v>5.867846477005334E-3</v>
      </c>
      <c r="AT402">
        <f>((AS402+0.00000010773*(AR402^4-AQ402^4))-AP402*44100)/(L402*0.92*2*29.3+0.00000043092*AQ402^3)</f>
        <v>-4.4162739010351212E-2</v>
      </c>
      <c r="AU402">
        <f>0.61365*EXP(17.502*J402/(240.97+J402))</f>
        <v>2.3667846266153227</v>
      </c>
      <c r="AV402">
        <f>AU402*1000/AA402</f>
        <v>23.415968111849512</v>
      </c>
      <c r="AW402">
        <f>(AV402-U402)</f>
        <v>7.0768262661463872</v>
      </c>
      <c r="AX402">
        <f>IF(D402,P402,(O402+P402)/2)</f>
        <v>20.194461822509766</v>
      </c>
      <c r="AY402">
        <f>0.61365*EXP(17.502*AX402/(240.97+AX402))</f>
        <v>2.3750208829017327</v>
      </c>
      <c r="AZ402">
        <f>IF(AW402&lt;&gt;0,(1000-(AV402+U402)/2)/AW402*AP402,0)</f>
        <v>1.2813031268504397E-2</v>
      </c>
      <c r="BA402">
        <f>U402*AA402/1000</f>
        <v>1.6514896820741705</v>
      </c>
      <c r="BB402">
        <f>(AY402-BA402)</f>
        <v>0.72353120082756228</v>
      </c>
      <c r="BC402">
        <f>1/(1.6/F402+1.37/N402)</f>
        <v>8.0155542270645003E-3</v>
      </c>
      <c r="BD402">
        <f>G402*AA402*0.001</f>
        <v>54.010163469344455</v>
      </c>
      <c r="BE402">
        <f>G402/S402</f>
        <v>1.2986509320743849</v>
      </c>
      <c r="BF402">
        <f>(1-AP402*AA402/AU402/F402)*100</f>
        <v>69.363140505895629</v>
      </c>
      <c r="BG402">
        <f>(S402-E402/(N402/1.35))</f>
        <v>412.16537810417992</v>
      </c>
      <c r="BH402">
        <f>E402*BF402/100/BG402</f>
        <v>-1.731272045100175E-3</v>
      </c>
    </row>
    <row r="403" spans="1:60" x14ac:dyDescent="0.25">
      <c r="A403" s="1">
        <v>120</v>
      </c>
      <c r="B403" s="1" t="s">
        <v>465</v>
      </c>
      <c r="C403" s="1">
        <v>16575.499999877065</v>
      </c>
      <c r="D403" s="1">
        <v>0</v>
      </c>
      <c r="E403">
        <f>(R403-S403*(1000-T403)/(1000-U403))*AO403</f>
        <v>-1.0272317932620991</v>
      </c>
      <c r="F403">
        <f>IF(AZ403&lt;&gt;0,1/(1/AZ403-1/N403),0)</f>
        <v>1.3067677371331422E-2</v>
      </c>
      <c r="G403">
        <f>((BC403-AP403/2)*S403-E403)/(BC403+AP403/2)</f>
        <v>532.49039183622449</v>
      </c>
      <c r="H403">
        <f>AP403*1000</f>
        <v>9.3740092026682056E-2</v>
      </c>
      <c r="I403">
        <f>(AU403-BA403)</f>
        <v>0.71531124712623972</v>
      </c>
      <c r="J403">
        <f>(P403+AT403*D403)</f>
        <v>20.136947631835938</v>
      </c>
      <c r="K403" s="1">
        <v>7.929999828338623</v>
      </c>
      <c r="L403">
        <f>(K403*AI403+AJ403)</f>
        <v>0.99623913629936567</v>
      </c>
      <c r="M403" s="1">
        <v>1</v>
      </c>
      <c r="N403">
        <f>L403*(M403+1)*(M403+1)/(M403*M403+1)</f>
        <v>1.9924782725987313</v>
      </c>
      <c r="O403" s="1">
        <v>20.258119583129883</v>
      </c>
      <c r="P403" s="1">
        <v>20.136947631835938</v>
      </c>
      <c r="Q403" s="1">
        <v>20.079751968383789</v>
      </c>
      <c r="R403" s="1">
        <v>409.89089965820312</v>
      </c>
      <c r="S403" s="1">
        <v>411.45782470703125</v>
      </c>
      <c r="T403" s="1">
        <v>16.190847396850586</v>
      </c>
      <c r="U403" s="1">
        <v>16.33698844909668</v>
      </c>
      <c r="V403" s="1">
        <v>68.643203735351562</v>
      </c>
      <c r="W403" s="1">
        <v>69.258949279785156</v>
      </c>
      <c r="X403" s="1">
        <v>500.34857177734375</v>
      </c>
      <c r="Y403" s="1">
        <v>2.4370232596993446E-2</v>
      </c>
      <c r="Z403" s="1">
        <v>5.5589880794286728E-2</v>
      </c>
      <c r="AA403" s="1">
        <v>101.07594299316406</v>
      </c>
      <c r="AB403" s="1">
        <v>-1.3453267812728882</v>
      </c>
      <c r="AC403" s="1">
        <v>4.5547131448984146E-2</v>
      </c>
      <c r="AD403" s="1">
        <v>1.0074780322611332E-2</v>
      </c>
      <c r="AE403" s="1">
        <v>1.7072466434910893E-3</v>
      </c>
      <c r="AF403" s="1">
        <v>1.7529590055346489E-2</v>
      </c>
      <c r="AG403" s="1">
        <v>7.2897534118965268E-4</v>
      </c>
      <c r="AH403" s="1">
        <v>1</v>
      </c>
      <c r="AI403" s="1">
        <v>-0.21956524252891541</v>
      </c>
      <c r="AJ403" s="1">
        <v>2.737391471862793</v>
      </c>
      <c r="AK403" s="1">
        <v>1</v>
      </c>
      <c r="AL403" s="1">
        <v>0</v>
      </c>
      <c r="AM403" s="1">
        <v>0.15999999642372131</v>
      </c>
      <c r="AN403" s="1">
        <v>111115</v>
      </c>
      <c r="AO403">
        <f>X403*0.000001/(K403*0.0001)</f>
        <v>0.63095659849739161</v>
      </c>
      <c r="AP403">
        <f>(U403-T403)/(1000-U403)*AO403</f>
        <v>9.3740092026682058E-5</v>
      </c>
      <c r="AQ403">
        <f>(P403+273.15)</f>
        <v>293.28694763183591</v>
      </c>
      <c r="AR403">
        <f>(O403+273.15)</f>
        <v>293.40811958312986</v>
      </c>
      <c r="AS403">
        <f>(Y403*AK403+Z403*AL403)*AM403</f>
        <v>3.899237128364208E-3</v>
      </c>
      <c r="AT403">
        <f>((AS403+0.00000010773*(AR403^4-AQ403^4))-AP403*44100)/(L403*0.92*2*29.3+0.00000043092*AQ403^3)</f>
        <v>-4.3541796438277366E-2</v>
      </c>
      <c r="AU403">
        <f>0.61365*EXP(17.502*J403/(240.97+J403))</f>
        <v>2.3665877602871155</v>
      </c>
      <c r="AV403">
        <f>AU403*1000/AA403</f>
        <v>23.413956775522458</v>
      </c>
      <c r="AW403">
        <f>(AV403-U403)</f>
        <v>7.0769683264257779</v>
      </c>
      <c r="AX403">
        <f>IF(D403,P403,(O403+P403)/2)</f>
        <v>20.19753360748291</v>
      </c>
      <c r="AY403">
        <f>0.61365*EXP(17.502*AX403/(240.97+AX403))</f>
        <v>2.3754720286603637</v>
      </c>
      <c r="AZ403">
        <f>IF(AW403&lt;&gt;0,(1000-(AV403+U403)/2)/AW403*AP403,0)</f>
        <v>1.2982531383086296E-2</v>
      </c>
      <c r="BA403">
        <f>U403*AA403/1000</f>
        <v>1.6512765131608758</v>
      </c>
      <c r="BB403">
        <f>(AY403-BA403)</f>
        <v>0.72419551549948791</v>
      </c>
      <c r="BC403">
        <f>1/(1.6/F403+1.37/N403)</f>
        <v>8.1216892298850239E-3</v>
      </c>
      <c r="BD403">
        <f>G403*AA403*0.001</f>
        <v>53.821968489645819</v>
      </c>
      <c r="BE403">
        <f>G403/S403</f>
        <v>1.2941554634800581</v>
      </c>
      <c r="BF403">
        <f>(1-AP403*AA403/AU403/F403)*100</f>
        <v>69.362582157211932</v>
      </c>
      <c r="BG403">
        <f>(S403-E403/(N403/1.35))</f>
        <v>412.15382372492525</v>
      </c>
      <c r="BH403">
        <f>E403*BF403/100/BG403</f>
        <v>-1.7287586709906707E-3</v>
      </c>
    </row>
    <row r="404" spans="1:60" x14ac:dyDescent="0.25">
      <c r="A404" s="1">
        <v>121</v>
      </c>
      <c r="B404" s="1" t="s">
        <v>466</v>
      </c>
      <c r="C404" s="1">
        <v>16580.999999754131</v>
      </c>
      <c r="D404" s="1">
        <v>0</v>
      </c>
      <c r="E404">
        <f>(R404-S404*(1000-T404)/(1000-U404))*AO404</f>
        <v>-1.01849235991085</v>
      </c>
      <c r="F404">
        <f>IF(AZ404&lt;&gt;0,1/(1/AZ404-1/N404),0)</f>
        <v>1.3170288859736265E-2</v>
      </c>
      <c r="G404">
        <f>((BC404-AP404/2)*S404-E404)/(BC404+AP404/2)</f>
        <v>530.43919980832368</v>
      </c>
      <c r="H404">
        <f>AP404*1000</f>
        <v>9.443092667485968E-2</v>
      </c>
      <c r="I404">
        <f>(AU404-BA404)</f>
        <v>0.71500929136502989</v>
      </c>
      <c r="J404">
        <f>(P404+AT404*D404)</f>
        <v>20.134731292724609</v>
      </c>
      <c r="K404" s="1">
        <v>7.929999828338623</v>
      </c>
      <c r="L404">
        <f>(K404*AI404+AJ404)</f>
        <v>0.99623913629936567</v>
      </c>
      <c r="M404" s="1">
        <v>1</v>
      </c>
      <c r="N404">
        <f>L404*(M404+1)*(M404+1)/(M404*M404+1)</f>
        <v>1.9924782725987313</v>
      </c>
      <c r="O404" s="1">
        <v>20.262125015258789</v>
      </c>
      <c r="P404" s="1">
        <v>20.134731292724609</v>
      </c>
      <c r="Q404" s="1">
        <v>20.07145881652832</v>
      </c>
      <c r="R404" s="1">
        <v>409.88735961914062</v>
      </c>
      <c r="S404" s="1">
        <v>411.43997192382812</v>
      </c>
      <c r="T404" s="1">
        <v>16.189487457275391</v>
      </c>
      <c r="U404" s="1">
        <v>16.336704254150391</v>
      </c>
      <c r="V404" s="1">
        <v>68.615478515625</v>
      </c>
      <c r="W404" s="1">
        <v>69.237541198730469</v>
      </c>
      <c r="X404" s="1">
        <v>500.35302734375</v>
      </c>
      <c r="Y404" s="1">
        <v>-1.2879420071840286E-2</v>
      </c>
      <c r="Z404" s="1">
        <v>8.359239250421524E-2</v>
      </c>
      <c r="AA404" s="1">
        <v>101.07632446289062</v>
      </c>
      <c r="AB404" s="1">
        <v>-1.3453267812728882</v>
      </c>
      <c r="AC404" s="1">
        <v>4.5547131448984146E-2</v>
      </c>
      <c r="AD404" s="1">
        <v>1.0074780322611332E-2</v>
      </c>
      <c r="AE404" s="1">
        <v>1.7072466434910893E-3</v>
      </c>
      <c r="AF404" s="1">
        <v>1.7529590055346489E-2</v>
      </c>
      <c r="AG404" s="1">
        <v>7.2897534118965268E-4</v>
      </c>
      <c r="AH404" s="1">
        <v>1</v>
      </c>
      <c r="AI404" s="1">
        <v>-0.21956524252891541</v>
      </c>
      <c r="AJ404" s="1">
        <v>2.737391471862793</v>
      </c>
      <c r="AK404" s="1">
        <v>1</v>
      </c>
      <c r="AL404" s="1">
        <v>0</v>
      </c>
      <c r="AM404" s="1">
        <v>0.15999999642372131</v>
      </c>
      <c r="AN404" s="1">
        <v>111115</v>
      </c>
      <c r="AO404">
        <f>X404*0.000001/(K404*0.0001)</f>
        <v>0.63096221711845435</v>
      </c>
      <c r="AP404">
        <f>(U404-T404)/(1000-U404)*AO404</f>
        <v>9.4430926674859679E-5</v>
      </c>
      <c r="AQ404">
        <f>(P404+273.15)</f>
        <v>293.28473129272459</v>
      </c>
      <c r="AR404">
        <f>(O404+273.15)</f>
        <v>293.41212501525877</v>
      </c>
      <c r="AS404">
        <f>(Y404*AK404+Z404*AL404)*AM404</f>
        <v>-2.0607071654340503E-3</v>
      </c>
      <c r="AT404">
        <f>((AS404+0.00000010773*(AR404^4-AQ404^4))-AP404*44100)/(L404*0.92*2*29.3+0.00000043092*AQ404^3)</f>
        <v>-4.3057811066848167E-2</v>
      </c>
      <c r="AU404">
        <f>0.61365*EXP(17.502*J404/(240.97+J404))</f>
        <v>2.3662633112118203</v>
      </c>
      <c r="AV404">
        <f>AU404*1000/AA404</f>
        <v>23.410658468102241</v>
      </c>
      <c r="AW404">
        <f>(AV404-U404)</f>
        <v>7.0739542139518505</v>
      </c>
      <c r="AX404">
        <f>IF(D404,P404,(O404+P404)/2)</f>
        <v>20.198428153991699</v>
      </c>
      <c r="AY404">
        <f>0.61365*EXP(17.502*AX404/(240.97+AX404))</f>
        <v>2.3756034226957605</v>
      </c>
      <c r="AZ404">
        <f>IF(AW404&lt;&gt;0,(1000-(AV404+U404)/2)/AW404*AP404,0)</f>
        <v>1.3083804860504237E-2</v>
      </c>
      <c r="BA404">
        <f>U404*AA404/1000</f>
        <v>1.6512540198467904</v>
      </c>
      <c r="BB404">
        <f>(AY404-BA404)</f>
        <v>0.72434940284897009</v>
      </c>
      <c r="BC404">
        <f>1/(1.6/F404+1.37/N404)</f>
        <v>8.1851043550892344E-3</v>
      </c>
      <c r="BD404">
        <f>G404*AA404*0.001</f>
        <v>53.614844667662197</v>
      </c>
      <c r="BE404">
        <f>G404/S404</f>
        <v>1.2892262201168108</v>
      </c>
      <c r="BF404">
        <f>(1-AP404*AA404/AU404/F404)*100</f>
        <v>69.372939104680597</v>
      </c>
      <c r="BG404">
        <f>(S404-E404/(N404/1.35))</f>
        <v>412.13004955468045</v>
      </c>
      <c r="BH404">
        <f>E404*BF404/100/BG404</f>
        <v>-1.7144056479022499E-3</v>
      </c>
    </row>
    <row r="405" spans="1:60" x14ac:dyDescent="0.25">
      <c r="A405" s="1">
        <v>122</v>
      </c>
      <c r="B405" s="1" t="s">
        <v>467</v>
      </c>
      <c r="C405" s="1">
        <v>16585.999999642372</v>
      </c>
      <c r="D405" s="1">
        <v>0</v>
      </c>
      <c r="E405">
        <f>(R405-S405*(1000-T405)/(1000-U405))*AO405</f>
        <v>-0.92655752541907643</v>
      </c>
      <c r="F405">
        <f>IF(AZ405&lt;&gt;0,1/(1/AZ405-1/N405),0)</f>
        <v>1.3115695823581816E-2</v>
      </c>
      <c r="G405">
        <f>((BC405-AP405/2)*S405-E405)/(BC405+AP405/2)</f>
        <v>519.75308778424653</v>
      </c>
      <c r="H405">
        <f>AP405*1000</f>
        <v>9.3982344252042216E-2</v>
      </c>
      <c r="I405">
        <f>(AU405-BA405)</f>
        <v>0.71455854403951036</v>
      </c>
      <c r="J405">
        <f>(P405+AT405*D405)</f>
        <v>20.131221771240234</v>
      </c>
      <c r="K405" s="1">
        <v>7.929999828338623</v>
      </c>
      <c r="L405">
        <f>(K405*AI405+AJ405)</f>
        <v>0.99623913629936567</v>
      </c>
      <c r="M405" s="1">
        <v>1</v>
      </c>
      <c r="N405">
        <f>L405*(M405+1)*(M405+1)/(M405*M405+1)</f>
        <v>1.9924782725987313</v>
      </c>
      <c r="O405" s="1">
        <v>20.257213592529297</v>
      </c>
      <c r="P405" s="1">
        <v>20.131221771240234</v>
      </c>
      <c r="Q405" s="1">
        <v>20.054508209228516</v>
      </c>
      <c r="R405" s="1">
        <v>410.04510498046875</v>
      </c>
      <c r="S405" s="1">
        <v>411.45233154296875</v>
      </c>
      <c r="T405" s="1">
        <v>16.189535140991211</v>
      </c>
      <c r="U405" s="1">
        <v>16.336055755615234</v>
      </c>
      <c r="V405" s="1">
        <v>68.630180358886719</v>
      </c>
      <c r="W405" s="1">
        <v>69.251808166503906</v>
      </c>
      <c r="X405" s="1">
        <v>500.34259033203125</v>
      </c>
      <c r="Y405" s="1">
        <v>-2.5969268754124641E-2</v>
      </c>
      <c r="Z405" s="1">
        <v>9.8140209913253784E-2</v>
      </c>
      <c r="AA405" s="1">
        <v>101.07648468017578</v>
      </c>
      <c r="AB405" s="1">
        <v>-1.3453267812728882</v>
      </c>
      <c r="AC405" s="1">
        <v>4.5547131448984146E-2</v>
      </c>
      <c r="AD405" s="1">
        <v>1.0074780322611332E-2</v>
      </c>
      <c r="AE405" s="1">
        <v>1.7072466434910893E-3</v>
      </c>
      <c r="AF405" s="1">
        <v>1.7529590055346489E-2</v>
      </c>
      <c r="AG405" s="1">
        <v>7.2897534118965268E-4</v>
      </c>
      <c r="AH405" s="1">
        <v>1</v>
      </c>
      <c r="AI405" s="1">
        <v>-0.21956524252891541</v>
      </c>
      <c r="AJ405" s="1">
        <v>2.737391471862793</v>
      </c>
      <c r="AK405" s="1">
        <v>1</v>
      </c>
      <c r="AL405" s="1">
        <v>0</v>
      </c>
      <c r="AM405" s="1">
        <v>0.15999999642372131</v>
      </c>
      <c r="AN405" s="1">
        <v>111115</v>
      </c>
      <c r="AO405">
        <f>X405*0.000001/(K405*0.0001)</f>
        <v>0.63094905569103354</v>
      </c>
      <c r="AP405">
        <f>(U405-T405)/(1000-U405)*AO405</f>
        <v>9.3982344252042219E-5</v>
      </c>
      <c r="AQ405">
        <f>(P405+273.15)</f>
        <v>293.28122177124021</v>
      </c>
      <c r="AR405">
        <f>(O405+273.15)</f>
        <v>293.40721359252927</v>
      </c>
      <c r="AS405">
        <f>(Y405*AK405+Z405*AL405)*AM405</f>
        <v>-4.1550829077866003E-3</v>
      </c>
      <c r="AT405">
        <f>((AS405+0.00000010773*(AR405^4-AQ405^4))-AP405*44100)/(L405*0.92*2*29.3+0.00000043092*AQ405^3)</f>
        <v>-4.3021229203692737E-2</v>
      </c>
      <c r="AU405">
        <f>0.61365*EXP(17.502*J405/(240.97+J405))</f>
        <v>2.3657496333564509</v>
      </c>
      <c r="AV405">
        <f>AU405*1000/AA405</f>
        <v>23.405539288807969</v>
      </c>
      <c r="AW405">
        <f>(AV405-U405)</f>
        <v>7.0694835331927344</v>
      </c>
      <c r="AX405">
        <f>IF(D405,P405,(O405+P405)/2)</f>
        <v>20.194217681884766</v>
      </c>
      <c r="AY405">
        <f>0.61365*EXP(17.502*AX405/(240.97+AX405))</f>
        <v>2.3749850297688728</v>
      </c>
      <c r="AZ405">
        <f>IF(AW405&lt;&gt;0,(1000-(AV405+U405)/2)/AW405*AP405,0)</f>
        <v>1.3029924984795318E-2</v>
      </c>
      <c r="BA405">
        <f>U405*AA405/1000</f>
        <v>1.6511910893169406</v>
      </c>
      <c r="BB405">
        <f>(AY405-BA405)</f>
        <v>0.72379394045193224</v>
      </c>
      <c r="BC405">
        <f>1/(1.6/F405+1.37/N405)</f>
        <v>8.1513658991267234E-3</v>
      </c>
      <c r="BD405">
        <f>G405*AA405*0.001</f>
        <v>52.534815014898449</v>
      </c>
      <c r="BE405">
        <f>G405/S405</f>
        <v>1.2632158039672396</v>
      </c>
      <c r="BF405">
        <f>(1-AP405*AA405/AU405/F405)*100</f>
        <v>69.384857486159163</v>
      </c>
      <c r="BG405">
        <f>(S405-E405/(N405/1.35))</f>
        <v>412.08011889529172</v>
      </c>
      <c r="BH405">
        <f>E405*BF405/100/BG405</f>
        <v>-1.5601107383262664E-3</v>
      </c>
    </row>
    <row r="406" spans="1:60" x14ac:dyDescent="0.25">
      <c r="A406" s="1">
        <v>123</v>
      </c>
      <c r="B406" s="1" t="s">
        <v>468</v>
      </c>
      <c r="C406" s="1">
        <v>16590.999999530613</v>
      </c>
      <c r="D406" s="1">
        <v>0</v>
      </c>
      <c r="E406">
        <f>(R406-S406*(1000-T406)/(1000-U406))*AO406</f>
        <v>-0.91487023897636621</v>
      </c>
      <c r="F406">
        <f>IF(AZ406&lt;&gt;0,1/(1/AZ406-1/N406),0)</f>
        <v>1.3026141450395294E-2</v>
      </c>
      <c r="G406">
        <f>((BC406-AP406/2)*S406-E406)/(BC406+AP406/2)</f>
        <v>519.0961840827382</v>
      </c>
      <c r="H406">
        <f>AP406*1000</f>
        <v>9.3347241688988503E-2</v>
      </c>
      <c r="I406">
        <f>(AU406-BA406)</f>
        <v>0.71457818327724221</v>
      </c>
      <c r="J406">
        <f>(P406+AT406*D406)</f>
        <v>20.130718231201172</v>
      </c>
      <c r="K406" s="1">
        <v>7.929999828338623</v>
      </c>
      <c r="L406">
        <f>(K406*AI406+AJ406)</f>
        <v>0.99623913629936567</v>
      </c>
      <c r="M406" s="1">
        <v>1</v>
      </c>
      <c r="N406">
        <f>L406*(M406+1)*(M406+1)/(M406*M406+1)</f>
        <v>1.9924782725987313</v>
      </c>
      <c r="O406" s="1">
        <v>20.251708984375</v>
      </c>
      <c r="P406" s="1">
        <v>20.130718231201172</v>
      </c>
      <c r="Q406" s="1">
        <v>20.052377700805664</v>
      </c>
      <c r="R406" s="1">
        <v>410.06924438476562</v>
      </c>
      <c r="S406" s="1">
        <v>411.45834350585937</v>
      </c>
      <c r="T406" s="1">
        <v>16.189596176147461</v>
      </c>
      <c r="U406" s="1">
        <v>16.335124969482422</v>
      </c>
      <c r="V406" s="1">
        <v>68.6524658203125</v>
      </c>
      <c r="W406" s="1">
        <v>69.269844055175781</v>
      </c>
      <c r="X406" s="1">
        <v>500.34884643554688</v>
      </c>
      <c r="Y406" s="1">
        <v>-2.5466855615377426E-2</v>
      </c>
      <c r="Z406" s="1">
        <v>0.10036620497703552</v>
      </c>
      <c r="AA406" s="1">
        <v>101.07653045654297</v>
      </c>
      <c r="AB406" s="1">
        <v>-1.3453267812728882</v>
      </c>
      <c r="AC406" s="1">
        <v>4.5547131448984146E-2</v>
      </c>
      <c r="AD406" s="1">
        <v>1.0074780322611332E-2</v>
      </c>
      <c r="AE406" s="1">
        <v>1.7072466434910893E-3</v>
      </c>
      <c r="AF406" s="1">
        <v>1.7529590055346489E-2</v>
      </c>
      <c r="AG406" s="1">
        <v>7.2897534118965268E-4</v>
      </c>
      <c r="AH406" s="1">
        <v>1</v>
      </c>
      <c r="AI406" s="1">
        <v>-0.21956524252891541</v>
      </c>
      <c r="AJ406" s="1">
        <v>2.737391471862793</v>
      </c>
      <c r="AK406" s="1">
        <v>1</v>
      </c>
      <c r="AL406" s="1">
        <v>0</v>
      </c>
      <c r="AM406" s="1">
        <v>0.15999999642372131</v>
      </c>
      <c r="AN406" s="1">
        <v>111115</v>
      </c>
      <c r="AO406">
        <f>X406*0.000001/(K406*0.0001)</f>
        <v>0.63095694485074483</v>
      </c>
      <c r="AP406">
        <f>(U406-T406)/(1000-U406)*AO406</f>
        <v>9.3347241688988497E-5</v>
      </c>
      <c r="AQ406">
        <f>(P406+273.15)</f>
        <v>293.28071823120115</v>
      </c>
      <c r="AR406">
        <f>(O406+273.15)</f>
        <v>293.40170898437498</v>
      </c>
      <c r="AS406">
        <f>(Y406*AK406+Z406*AL406)*AM406</f>
        <v>-4.0746968073838152E-3</v>
      </c>
      <c r="AT406">
        <f>((AS406+0.00000010773*(AR406^4-AQ406^4))-AP406*44100)/(L406*0.92*2*29.3+0.00000043092*AQ406^3)</f>
        <v>-4.3429307641610959E-2</v>
      </c>
      <c r="AU406">
        <f>0.61365*EXP(17.502*J406/(240.97+J406))</f>
        <v>2.3656759397665676</v>
      </c>
      <c r="AV406">
        <f>AU406*1000/AA406</f>
        <v>23.404799601660951</v>
      </c>
      <c r="AW406">
        <f>(AV406-U406)</f>
        <v>7.0696746321785291</v>
      </c>
      <c r="AX406">
        <f>IF(D406,P406,(O406+P406)/2)</f>
        <v>20.191213607788086</v>
      </c>
      <c r="AY406">
        <f>0.61365*EXP(17.502*AX406/(240.97+AX406))</f>
        <v>2.3745439069875869</v>
      </c>
      <c r="AZ406">
        <f>IF(AW406&lt;&gt;0,(1000-(AV406+U406)/2)/AW406*AP406,0)</f>
        <v>1.2941534126722979E-2</v>
      </c>
      <c r="BA406">
        <f>U406*AA406/1000</f>
        <v>1.6510977564893254</v>
      </c>
      <c r="BB406">
        <f>(AY406-BA406)</f>
        <v>0.72344615049826144</v>
      </c>
      <c r="BC406">
        <f>1/(1.6/F406+1.37/N406)</f>
        <v>8.0960179534459876E-3</v>
      </c>
      <c r="BD406">
        <f>G406*AA406*0.001</f>
        <v>52.468441260314123</v>
      </c>
      <c r="BE406">
        <f>G406/S406</f>
        <v>1.261600821263565</v>
      </c>
      <c r="BF406">
        <f>(1-AP406*AA406/AU406/F406)*100</f>
        <v>69.381721236736553</v>
      </c>
      <c r="BG406">
        <f>(S406-E406/(N406/1.35))</f>
        <v>412.07821215868398</v>
      </c>
      <c r="BH406">
        <f>E406*BF406/100/BG406</f>
        <v>-1.5403695224731173E-3</v>
      </c>
    </row>
    <row r="407" spans="1:60" x14ac:dyDescent="0.25">
      <c r="A407" s="1" t="s">
        <v>9</v>
      </c>
      <c r="B407" s="1" t="s">
        <v>469</v>
      </c>
    </row>
    <row r="408" spans="1:60" x14ac:dyDescent="0.25">
      <c r="A408" s="1" t="s">
        <v>9</v>
      </c>
      <c r="B408" s="1" t="s">
        <v>470</v>
      </c>
    </row>
    <row r="409" spans="1:60" x14ac:dyDescent="0.25">
      <c r="A409" s="1" t="s">
        <v>9</v>
      </c>
      <c r="B409" s="1" t="s">
        <v>471</v>
      </c>
    </row>
    <row r="410" spans="1:60" x14ac:dyDescent="0.25">
      <c r="A410" s="1" t="s">
        <v>9</v>
      </c>
      <c r="B410" s="1" t="s">
        <v>472</v>
      </c>
    </row>
    <row r="411" spans="1:60" x14ac:dyDescent="0.25">
      <c r="A411" s="1" t="s">
        <v>9</v>
      </c>
      <c r="B411" s="1" t="s">
        <v>473</v>
      </c>
    </row>
    <row r="412" spans="1:60" x14ac:dyDescent="0.25">
      <c r="A412" s="1" t="s">
        <v>9</v>
      </c>
      <c r="B412" s="1" t="s">
        <v>474</v>
      </c>
    </row>
    <row r="413" spans="1:60" x14ac:dyDescent="0.25">
      <c r="A413" s="1" t="s">
        <v>9</v>
      </c>
      <c r="B413" s="1" t="s">
        <v>475</v>
      </c>
    </row>
    <row r="414" spans="1:60" x14ac:dyDescent="0.25">
      <c r="A414" s="1" t="s">
        <v>9</v>
      </c>
      <c r="B414" s="1" t="s">
        <v>476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>
        <v>124</v>
      </c>
      <c r="B419" s="1" t="s">
        <v>481</v>
      </c>
      <c r="C419" s="1">
        <v>18923.499999988824</v>
      </c>
      <c r="D419" s="1">
        <v>0</v>
      </c>
      <c r="E419">
        <f>(R419-S419*(1000-T419)/(1000-U419))*AO419</f>
        <v>-1.8203161694962624</v>
      </c>
      <c r="F419">
        <f>IF(AZ419&lt;&gt;0,1/(1/AZ419-1/N419),0)</f>
        <v>-1.518653806377617E-2</v>
      </c>
      <c r="G419">
        <f>((BC419-AP419/2)*S419-E419)/(BC419+AP419/2)</f>
        <v>215.16315605160764</v>
      </c>
      <c r="H419">
        <f>AP419*1000</f>
        <v>-0.18517215087335015</v>
      </c>
      <c r="I419">
        <f>(AU419-BA419)</f>
        <v>1.1887127182499628</v>
      </c>
      <c r="J419">
        <f>(P419+AT419*D419)</f>
        <v>27.290920257568359</v>
      </c>
      <c r="K419" s="1">
        <v>5.9800000190734863</v>
      </c>
      <c r="L419">
        <f>(K419*AI419+AJ419)</f>
        <v>1.4243913173520042</v>
      </c>
      <c r="M419" s="1">
        <v>1</v>
      </c>
      <c r="N419">
        <f>L419*(M419+1)*(M419+1)/(M419*M419+1)</f>
        <v>2.8487826347040084</v>
      </c>
      <c r="O419" s="1">
        <v>27.263010025024414</v>
      </c>
      <c r="P419" s="1">
        <v>27.290920257568359</v>
      </c>
      <c r="Q419" s="1">
        <v>27.014511108398437</v>
      </c>
      <c r="R419" s="1">
        <v>409.893798828125</v>
      </c>
      <c r="S419" s="1">
        <v>412.16116333007812</v>
      </c>
      <c r="T419" s="1">
        <v>24.479669570922852</v>
      </c>
      <c r="U419" s="1">
        <v>24.263673782348633</v>
      </c>
      <c r="V419" s="1">
        <v>68.056861877441406</v>
      </c>
      <c r="W419" s="1">
        <v>67.454574584960938</v>
      </c>
      <c r="X419" s="1">
        <v>500.22344970703125</v>
      </c>
      <c r="Y419" s="1">
        <v>-7.1784935891628265E-2</v>
      </c>
      <c r="Z419" s="1">
        <v>0.12155580520629883</v>
      </c>
      <c r="AA419" s="1">
        <v>101.05889892578125</v>
      </c>
      <c r="AB419" s="1">
        <v>7.9500794410705566E-2</v>
      </c>
      <c r="AC419" s="1">
        <v>-0.14423425495624542</v>
      </c>
      <c r="AD419" s="1">
        <v>1.1561710387468338E-2</v>
      </c>
      <c r="AE419" s="1">
        <v>8.87331273406744E-3</v>
      </c>
      <c r="AF419" s="1">
        <v>2.4600720033049583E-2</v>
      </c>
      <c r="AG419" s="1">
        <v>9.7949206829071045E-3</v>
      </c>
      <c r="AH419" s="1">
        <v>0.66666668653488159</v>
      </c>
      <c r="AI419" s="1">
        <v>-0.21956524252891541</v>
      </c>
      <c r="AJ419" s="1">
        <v>2.737391471862793</v>
      </c>
      <c r="AK419" s="1">
        <v>1</v>
      </c>
      <c r="AL419" s="1">
        <v>0</v>
      </c>
      <c r="AM419" s="1">
        <v>0.15999999642372131</v>
      </c>
      <c r="AN419" s="1">
        <v>111115</v>
      </c>
      <c r="AO419">
        <f>X419*0.000001/(K419*0.0001)</f>
        <v>0.83649406038719964</v>
      </c>
      <c r="AP419">
        <f>(U419-T419)/(1000-U419)*AO419</f>
        <v>-1.8517215087335016E-4</v>
      </c>
      <c r="AQ419">
        <f>(P419+273.15)</f>
        <v>300.44092025756834</v>
      </c>
      <c r="AR419">
        <f>(O419+273.15)</f>
        <v>300.41301002502439</v>
      </c>
      <c r="AS419">
        <f>(Y419*AK419+Z419*AL419)*AM419</f>
        <v>-1.1485589485937586E-2</v>
      </c>
      <c r="AT419">
        <f>((AS419+0.00000010773*(AR419^4-AQ419^4))-AP419*44100)/(L419*0.92*2*29.3+0.00000043092*AQ419^3)</f>
        <v>8.8479471349853261E-2</v>
      </c>
      <c r="AU419">
        <f>0.61365*EXP(17.502*J419/(240.97+J419))</f>
        <v>3.6407728745884618</v>
      </c>
      <c r="AV419">
        <f>AU419*1000/AA419</f>
        <v>36.026247201271062</v>
      </c>
      <c r="AW419">
        <f>(AV419-U419)</f>
        <v>11.762573418922429</v>
      </c>
      <c r="AX419">
        <f>IF(D419,P419,(O419+P419)/2)</f>
        <v>27.276965141296387</v>
      </c>
      <c r="AY419">
        <f>0.61365*EXP(17.502*AX419/(240.97+AX419))</f>
        <v>3.6377963608817843</v>
      </c>
      <c r="AZ419">
        <f>IF(AW419&lt;&gt;0,(1000-(AV419+U419)/2)/AW419*AP419,0)</f>
        <v>-1.5267929670235533E-2</v>
      </c>
      <c r="BA419">
        <f>U419*AA419/1000</f>
        <v>2.4520601563384989</v>
      </c>
      <c r="BB419">
        <f>(AY419-BA419)</f>
        <v>1.1857362045432853</v>
      </c>
      <c r="BC419">
        <f>1/(1.6/F419+1.37/N419)</f>
        <v>-9.5351099851408595E-3</v>
      </c>
      <c r="BD419">
        <f>G419*AA419*0.001</f>
        <v>21.744151639971516</v>
      </c>
      <c r="BE419">
        <f>G419/S419</f>
        <v>0.52203646339015897</v>
      </c>
      <c r="BF419">
        <f>(1-AP419*AA419/AU419/F419)*100</f>
        <v>66.154739317227296</v>
      </c>
      <c r="BG419">
        <f>(S419-E419/(N419/1.35))</f>
        <v>413.02378682366572</v>
      </c>
      <c r="BH419">
        <f>E419*BF419/100/BG419</f>
        <v>-2.9156321139288659E-3</v>
      </c>
    </row>
    <row r="420" spans="1:60" x14ac:dyDescent="0.25">
      <c r="A420" s="1">
        <v>125</v>
      </c>
      <c r="B420" s="1" t="s">
        <v>482</v>
      </c>
      <c r="C420" s="1">
        <v>18928.99999986589</v>
      </c>
      <c r="D420" s="1">
        <v>0</v>
      </c>
      <c r="E420">
        <f>(R420-S420*(1000-T420)/(1000-U420))*AO420</f>
        <v>-1.8422866747592719</v>
      </c>
      <c r="F420">
        <f>IF(AZ420&lt;&gt;0,1/(1/AZ420-1/N420),0)</f>
        <v>-1.4649192678608078E-2</v>
      </c>
      <c r="G420">
        <f>((BC420-AP420/2)*S420-E420)/(BC420+AP420/2)</f>
        <v>205.81841027802824</v>
      </c>
      <c r="H420">
        <f>AP420*1000</f>
        <v>-0.17830535618868076</v>
      </c>
      <c r="I420">
        <f>(AU420-BA420)</f>
        <v>1.1868311039203383</v>
      </c>
      <c r="J420">
        <f>(P420+AT420*D420)</f>
        <v>27.289325714111328</v>
      </c>
      <c r="K420" s="1">
        <v>5.9800000190734863</v>
      </c>
      <c r="L420">
        <f>(K420*AI420+AJ420)</f>
        <v>1.4243913173520042</v>
      </c>
      <c r="M420" s="1">
        <v>1</v>
      </c>
      <c r="N420">
        <f>L420*(M420+1)*(M420+1)/(M420*M420+1)</f>
        <v>2.8487826347040084</v>
      </c>
      <c r="O420" s="1">
        <v>27.255744934082031</v>
      </c>
      <c r="P420" s="1">
        <v>27.289325714111328</v>
      </c>
      <c r="Q420" s="1">
        <v>27.000276565551758</v>
      </c>
      <c r="R420" s="1">
        <v>409.84951782226562</v>
      </c>
      <c r="S420" s="1">
        <v>412.13967895507812</v>
      </c>
      <c r="T420" s="1">
        <v>24.486982345581055</v>
      </c>
      <c r="U420" s="1">
        <v>24.279006958007813</v>
      </c>
      <c r="V420" s="1">
        <v>68.102554321289062</v>
      </c>
      <c r="W420" s="1">
        <v>67.521347045898438</v>
      </c>
      <c r="X420" s="1">
        <v>500.24099731445312</v>
      </c>
      <c r="Y420" s="1">
        <v>-6.3113763928413391E-2</v>
      </c>
      <c r="Z420" s="1">
        <v>0.10929281264543533</v>
      </c>
      <c r="AA420" s="1">
        <v>101.05856323242187</v>
      </c>
      <c r="AB420" s="1">
        <v>7.9500794410705566E-2</v>
      </c>
      <c r="AC420" s="1">
        <v>-0.14423425495624542</v>
      </c>
      <c r="AD420" s="1">
        <v>1.1561710387468338E-2</v>
      </c>
      <c r="AE420" s="1">
        <v>8.87331273406744E-3</v>
      </c>
      <c r="AF420" s="1">
        <v>2.4600720033049583E-2</v>
      </c>
      <c r="AG420" s="1">
        <v>9.7949206829071045E-3</v>
      </c>
      <c r="AH420" s="1">
        <v>1</v>
      </c>
      <c r="AI420" s="1">
        <v>-0.21956524252891541</v>
      </c>
      <c r="AJ420" s="1">
        <v>2.737391471862793</v>
      </c>
      <c r="AK420" s="1">
        <v>1</v>
      </c>
      <c r="AL420" s="1">
        <v>0</v>
      </c>
      <c r="AM420" s="1">
        <v>0.15999999642372131</v>
      </c>
      <c r="AN420" s="1">
        <v>111115</v>
      </c>
      <c r="AO420">
        <f>X420*0.000001/(K420*0.0001)</f>
        <v>0.83652340421222637</v>
      </c>
      <c r="AP420">
        <f>(U420-T420)/(1000-U420)*AO420</f>
        <v>-1.7830535618868076E-4</v>
      </c>
      <c r="AQ420">
        <f>(P420+273.15)</f>
        <v>300.43932571411131</v>
      </c>
      <c r="AR420">
        <f>(O420+273.15)</f>
        <v>300.40574493408201</v>
      </c>
      <c r="AS420">
        <f>(Y420*AK420+Z420*AL420)*AM420</f>
        <v>-1.0098202002833734E-2</v>
      </c>
      <c r="AT420">
        <f>((AS420+0.00000010773*(AR420^4-AQ420^4))-AP420*44100)/(L420*0.92*2*29.3+0.00000043092*AQ420^3)</f>
        <v>8.4324051721252194E-2</v>
      </c>
      <c r="AU420">
        <f>0.61365*EXP(17.502*J420/(240.97+J420))</f>
        <v>3.6404326638065814</v>
      </c>
      <c r="AV420">
        <f>AU420*1000/AA420</f>
        <v>36.023000400609774</v>
      </c>
      <c r="AW420">
        <f>(AV420-U420)</f>
        <v>11.743993442601962</v>
      </c>
      <c r="AX420">
        <f>IF(D420,P420,(O420+P420)/2)</f>
        <v>27.27253532409668</v>
      </c>
      <c r="AY420">
        <f>0.61365*EXP(17.502*AX420/(240.97+AX420))</f>
        <v>3.6368519608244894</v>
      </c>
      <c r="AZ420">
        <f>IF(AW420&lt;&gt;0,(1000-(AV420+U420)/2)/AW420*AP420,0)</f>
        <v>-1.4724912065335905E-2</v>
      </c>
      <c r="BA420">
        <f>U420*AA420/1000</f>
        <v>2.4536015598862431</v>
      </c>
      <c r="BB420">
        <f>(AY420-BA420)</f>
        <v>1.1832504009382463</v>
      </c>
      <c r="BC420">
        <f>1/(1.6/F420+1.37/N420)</f>
        <v>-9.1962370410507231E-3</v>
      </c>
      <c r="BD420">
        <f>G420*AA420*0.001</f>
        <v>20.799712829478665</v>
      </c>
      <c r="BE420">
        <f>G420/S420</f>
        <v>0.49938994177860213</v>
      </c>
      <c r="BF420">
        <f>(1-AP420*AA420/AU420/F420)*100</f>
        <v>66.211351949644509</v>
      </c>
      <c r="BG420">
        <f>(S420-E420/(N420/1.35))</f>
        <v>413.01271397734598</v>
      </c>
      <c r="BH420">
        <f>E420*BF420/100/BG420</f>
        <v>-2.9534270323048006E-3</v>
      </c>
    </row>
    <row r="421" spans="1:60" x14ac:dyDescent="0.25">
      <c r="A421" s="1">
        <v>126</v>
      </c>
      <c r="B421" s="1" t="s">
        <v>483</v>
      </c>
      <c r="C421" s="1">
        <v>18933.999999754131</v>
      </c>
      <c r="D421" s="1">
        <v>0</v>
      </c>
      <c r="E421">
        <f>(R421-S421*(1000-T421)/(1000-U421))*AO421</f>
        <v>-1.827216885285383</v>
      </c>
      <c r="F421">
        <f>IF(AZ421&lt;&gt;0,1/(1/AZ421-1/N421),0)</f>
        <v>-1.4184596241572084E-2</v>
      </c>
      <c r="G421">
        <f>((BC421-AP421/2)*S421-E421)/(BC421+AP421/2)</f>
        <v>200.94253015382617</v>
      </c>
      <c r="H421">
        <f>AP421*1000</f>
        <v>-0.17244844649217561</v>
      </c>
      <c r="I421">
        <f>(AU421-BA421)</f>
        <v>1.1856259052098439</v>
      </c>
      <c r="J421">
        <f>(P421+AT421*D421)</f>
        <v>27.289949417114258</v>
      </c>
      <c r="K421" s="1">
        <v>5.9800000190734863</v>
      </c>
      <c r="L421">
        <f>(K421*AI421+AJ421)</f>
        <v>1.4243913173520042</v>
      </c>
      <c r="M421" s="1">
        <v>1</v>
      </c>
      <c r="N421">
        <f>L421*(M421+1)*(M421+1)/(M421*M421+1)</f>
        <v>2.8487826347040084</v>
      </c>
      <c r="O421" s="1">
        <v>27.250696182250977</v>
      </c>
      <c r="P421" s="1">
        <v>27.289949417114258</v>
      </c>
      <c r="Q421" s="1">
        <v>27.007556915283203</v>
      </c>
      <c r="R421" s="1">
        <v>409.83880615234375</v>
      </c>
      <c r="S421" s="1">
        <v>412.10806274414062</v>
      </c>
      <c r="T421" s="1">
        <v>24.493432998657227</v>
      </c>
      <c r="U421" s="1">
        <v>24.292291641235352</v>
      </c>
      <c r="V421" s="1">
        <v>68.140960693359375</v>
      </c>
      <c r="W421" s="1">
        <v>67.578300476074219</v>
      </c>
      <c r="X421" s="1">
        <v>500.240478515625</v>
      </c>
      <c r="Y421" s="1">
        <v>-2.9237838461995125E-2</v>
      </c>
      <c r="Z421" s="1">
        <v>7.8088156878948212E-2</v>
      </c>
      <c r="AA421" s="1">
        <v>101.05838775634766</v>
      </c>
      <c r="AB421" s="1">
        <v>7.9500794410705566E-2</v>
      </c>
      <c r="AC421" s="1">
        <v>-0.14423425495624542</v>
      </c>
      <c r="AD421" s="1">
        <v>1.1561710387468338E-2</v>
      </c>
      <c r="AE421" s="1">
        <v>8.87331273406744E-3</v>
      </c>
      <c r="AF421" s="1">
        <v>2.4600720033049583E-2</v>
      </c>
      <c r="AG421" s="1">
        <v>9.7949206829071045E-3</v>
      </c>
      <c r="AH421" s="1">
        <v>1</v>
      </c>
      <c r="AI421" s="1">
        <v>-0.21956524252891541</v>
      </c>
      <c r="AJ421" s="1">
        <v>2.737391471862793</v>
      </c>
      <c r="AK421" s="1">
        <v>1</v>
      </c>
      <c r="AL421" s="1">
        <v>0</v>
      </c>
      <c r="AM421" s="1">
        <v>0.15999999642372131</v>
      </c>
      <c r="AN421" s="1">
        <v>111115</v>
      </c>
      <c r="AO421">
        <f>X421*0.000001/(K421*0.0001)</f>
        <v>0.83652253665566034</v>
      </c>
      <c r="AP421">
        <f>(U421-T421)/(1000-U421)*AO421</f>
        <v>-1.724484464921756E-4</v>
      </c>
      <c r="AQ421">
        <f>(P421+273.15)</f>
        <v>300.43994941711424</v>
      </c>
      <c r="AR421">
        <f>(O421+273.15)</f>
        <v>300.40069618225095</v>
      </c>
      <c r="AS421">
        <f>(Y421*AK421+Z421*AL421)*AM421</f>
        <v>-4.6780540493565614E-3</v>
      </c>
      <c r="AT421">
        <f>((AS421+0.00000010773*(AR421^4-AQ421^4))-AP421*44100)/(L421*0.92*2*29.3+0.00000043092*AQ421^3)</f>
        <v>8.0717015578605805E-2</v>
      </c>
      <c r="AU421">
        <f>0.61365*EXP(17.502*J421/(240.97+J421))</f>
        <v>3.6405657333800892</v>
      </c>
      <c r="AV421">
        <f>AU421*1000/AA421</f>
        <v>36.024379709653729</v>
      </c>
      <c r="AW421">
        <f>(AV421-U421)</f>
        <v>11.732088068418378</v>
      </c>
      <c r="AX421">
        <f>IF(D421,P421,(O421+P421)/2)</f>
        <v>27.270322799682617</v>
      </c>
      <c r="AY421">
        <f>0.61365*EXP(17.502*AX421/(240.97+AX421))</f>
        <v>3.6363803492191877</v>
      </c>
      <c r="AZ421">
        <f>IF(AW421&lt;&gt;0,(1000-(AV421+U421)/2)/AW421*AP421,0)</f>
        <v>-1.4255577300546345E-2</v>
      </c>
      <c r="BA421">
        <f>U421*AA421/1000</f>
        <v>2.4549398281702453</v>
      </c>
      <c r="BB421">
        <f>(AY421-BA421)</f>
        <v>1.1814405210489425</v>
      </c>
      <c r="BC421">
        <f>1/(1.6/F421+1.37/N421)</f>
        <v>-8.9033313032015025E-3</v>
      </c>
      <c r="BD421">
        <f>G421*AA421*0.001</f>
        <v>20.306928129026947</v>
      </c>
      <c r="BE421">
        <f>G421/S421</f>
        <v>0.48759669688525931</v>
      </c>
      <c r="BF421">
        <f>(1-AP421*AA421/AU421/F421)*100</f>
        <v>66.252174373103273</v>
      </c>
      <c r="BG421">
        <f>(S421-E421/(N421/1.35))</f>
        <v>412.97395639467237</v>
      </c>
      <c r="BH421">
        <f>E421*BF421/100/BG421</f>
        <v>-2.9313492976228645E-3</v>
      </c>
    </row>
    <row r="422" spans="1:60" x14ac:dyDescent="0.25">
      <c r="A422" s="1">
        <v>127</v>
      </c>
      <c r="B422" s="1" t="s">
        <v>484</v>
      </c>
      <c r="C422" s="1">
        <v>18938.999999642372</v>
      </c>
      <c r="D422" s="1">
        <v>0</v>
      </c>
      <c r="E422">
        <f>(R422-S422*(1000-T422)/(1000-U422))*AO422</f>
        <v>-1.7546872047183464</v>
      </c>
      <c r="F422">
        <f>IF(AZ422&lt;&gt;0,1/(1/AZ422-1/N422),0)</f>
        <v>-1.379713153680426E-2</v>
      </c>
      <c r="G422">
        <f>((BC422-AP422/2)*S422-E422)/(BC422+AP422/2)</f>
        <v>203.48578135827995</v>
      </c>
      <c r="H422">
        <f>AP422*1000</f>
        <v>-0.16764234649631593</v>
      </c>
      <c r="I422">
        <f>(AU422-BA422)</f>
        <v>1.1851040351879014</v>
      </c>
      <c r="J422">
        <f>(P422+AT422*D422)</f>
        <v>27.292234420776367</v>
      </c>
      <c r="K422" s="1">
        <v>5.9800000190734863</v>
      </c>
      <c r="L422">
        <f>(K422*AI422+AJ422)</f>
        <v>1.4243913173520042</v>
      </c>
      <c r="M422" s="1">
        <v>1</v>
      </c>
      <c r="N422">
        <f>L422*(M422+1)*(M422+1)/(M422*M422+1)</f>
        <v>2.8487826347040084</v>
      </c>
      <c r="O422" s="1">
        <v>27.252799987792969</v>
      </c>
      <c r="P422" s="1">
        <v>27.292234420776367</v>
      </c>
      <c r="Q422" s="1">
        <v>27.037128448486328</v>
      </c>
      <c r="R422" s="1">
        <v>409.90475463867187</v>
      </c>
      <c r="S422" s="1">
        <v>412.08502197265625</v>
      </c>
      <c r="T422" s="1">
        <v>24.497814178466797</v>
      </c>
      <c r="U422" s="1">
        <v>24.302272796630859</v>
      </c>
      <c r="V422" s="1">
        <v>68.149993896484375</v>
      </c>
      <c r="W422" s="1">
        <v>67.602523803710938</v>
      </c>
      <c r="X422" s="1">
        <v>500.22055053710937</v>
      </c>
      <c r="Y422" s="1">
        <v>1.8674643710255623E-2</v>
      </c>
      <c r="Z422" s="1">
        <v>9.5124401152133942E-2</v>
      </c>
      <c r="AA422" s="1">
        <v>101.05841827392578</v>
      </c>
      <c r="AB422" s="1">
        <v>7.9500794410705566E-2</v>
      </c>
      <c r="AC422" s="1">
        <v>-0.14423425495624542</v>
      </c>
      <c r="AD422" s="1">
        <v>1.1561710387468338E-2</v>
      </c>
      <c r="AE422" s="1">
        <v>8.87331273406744E-3</v>
      </c>
      <c r="AF422" s="1">
        <v>2.4600720033049583E-2</v>
      </c>
      <c r="AG422" s="1">
        <v>9.7949206829071045E-3</v>
      </c>
      <c r="AH422" s="1">
        <v>1</v>
      </c>
      <c r="AI422" s="1">
        <v>-0.21956524252891541</v>
      </c>
      <c r="AJ422" s="1">
        <v>2.737391471862793</v>
      </c>
      <c r="AK422" s="1">
        <v>1</v>
      </c>
      <c r="AL422" s="1">
        <v>0</v>
      </c>
      <c r="AM422" s="1">
        <v>0.15999999642372131</v>
      </c>
      <c r="AN422" s="1">
        <v>111115</v>
      </c>
      <c r="AO422">
        <f>X422*0.000001/(K422*0.0001)</f>
        <v>0.83648921227697803</v>
      </c>
      <c r="AP422">
        <f>(U422-T422)/(1000-U422)*AO422</f>
        <v>-1.6764234649631592E-4</v>
      </c>
      <c r="AQ422">
        <f>(P422+273.15)</f>
        <v>300.44223442077634</v>
      </c>
      <c r="AR422">
        <f>(O422+273.15)</f>
        <v>300.40279998779295</v>
      </c>
      <c r="AS422">
        <f>(Y422*AK422+Z422*AL422)*AM422</f>
        <v>2.9879429268551694E-3</v>
      </c>
      <c r="AT422">
        <f>((AS422+0.00000010773*(AR422^4-AQ422^4))-AP422*44100)/(L422*0.92*2*29.3+0.00000043092*AQ422^3)</f>
        <v>7.8383877876841992E-2</v>
      </c>
      <c r="AU422">
        <f>0.61365*EXP(17.502*J422/(240.97+J422))</f>
        <v>3.6410532844768708</v>
      </c>
      <c r="AV422">
        <f>AU422*1000/AA422</f>
        <v>36.0291932791541</v>
      </c>
      <c r="AW422">
        <f>(AV422-U422)</f>
        <v>11.726920482523241</v>
      </c>
      <c r="AX422">
        <f>IF(D422,P422,(O422+P422)/2)</f>
        <v>27.272517204284668</v>
      </c>
      <c r="AY422">
        <f>0.61365*EXP(17.502*AX422/(240.97+AX422))</f>
        <v>3.6368480982712694</v>
      </c>
      <c r="AZ422">
        <f>IF(AW422&lt;&gt;0,(1000-(AV422+U422)/2)/AW422*AP422,0)</f>
        <v>-1.3864278560459659E-2</v>
      </c>
      <c r="BA422">
        <f>U422*AA422/1000</f>
        <v>2.4559492492889694</v>
      </c>
      <c r="BB422">
        <f>(AY422-BA422)</f>
        <v>1.1808988489823</v>
      </c>
      <c r="BC422">
        <f>1/(1.6/F422+1.37/N422)</f>
        <v>-8.6591162381555228E-3</v>
      </c>
      <c r="BD422">
        <f>G422*AA422*0.001</f>
        <v>20.563951205301667</v>
      </c>
      <c r="BE422">
        <f>G422/S422</f>
        <v>0.49379562592251214</v>
      </c>
      <c r="BF422">
        <f>(1-AP422*AA422/AU422/F422)*100</f>
        <v>66.275898458244114</v>
      </c>
      <c r="BG422">
        <f>(S422-E422/(N422/1.35))</f>
        <v>412.91654477734926</v>
      </c>
      <c r="BH422">
        <f>E422*BF422/100/BG422</f>
        <v>-2.8163916529089553E-3</v>
      </c>
    </row>
    <row r="423" spans="1:60" x14ac:dyDescent="0.25">
      <c r="A423" s="1">
        <v>128</v>
      </c>
      <c r="B423" s="1" t="s">
        <v>485</v>
      </c>
      <c r="C423" s="1">
        <v>18944.499999519438</v>
      </c>
      <c r="D423" s="1">
        <v>0</v>
      </c>
      <c r="E423">
        <f>(R423-S423*(1000-T423)/(1000-U423))*AO423</f>
        <v>-1.72738700294755</v>
      </c>
      <c r="F423">
        <f>IF(AZ423&lt;&gt;0,1/(1/AZ423-1/N423),0)</f>
        <v>-1.328684881600932E-2</v>
      </c>
      <c r="G423">
        <f>((BC423-AP423/2)*S423-E423)/(BC423+AP423/2)</f>
        <v>198.97388450444305</v>
      </c>
      <c r="H423">
        <f>AP423*1000</f>
        <v>-0.16138715917033422</v>
      </c>
      <c r="I423">
        <f>(AU423-BA423)</f>
        <v>1.1849060988262434</v>
      </c>
      <c r="J423">
        <f>(P423+AT423*D423)</f>
        <v>27.297159194946289</v>
      </c>
      <c r="K423" s="1">
        <v>5.9800000190734863</v>
      </c>
      <c r="L423">
        <f>(K423*AI423+AJ423)</f>
        <v>1.4243913173520042</v>
      </c>
      <c r="M423" s="1">
        <v>1</v>
      </c>
      <c r="N423">
        <f>L423*(M423+1)*(M423+1)/(M423*M423+1)</f>
        <v>2.8487826347040084</v>
      </c>
      <c r="O423" s="1">
        <v>27.260030746459961</v>
      </c>
      <c r="P423" s="1">
        <v>27.297159194946289</v>
      </c>
      <c r="Q423" s="1">
        <v>27.047527313232422</v>
      </c>
      <c r="R423" s="1">
        <v>409.92404174804687</v>
      </c>
      <c r="S423" s="1">
        <v>412.06866455078125</v>
      </c>
      <c r="T423" s="1">
        <v>24.502754211425781</v>
      </c>
      <c r="U423" s="1">
        <v>24.314504623413086</v>
      </c>
      <c r="V423" s="1">
        <v>68.138931274414063</v>
      </c>
      <c r="W423" s="1">
        <v>67.611564636230469</v>
      </c>
      <c r="X423" s="1">
        <v>500.20263671875</v>
      </c>
      <c r="Y423" s="1">
        <v>1.9439131021499634E-2</v>
      </c>
      <c r="Z423" s="1">
        <v>0.10995335876941681</v>
      </c>
      <c r="AA423" s="1">
        <v>101.05894470214844</v>
      </c>
      <c r="AB423" s="1">
        <v>7.9500794410705566E-2</v>
      </c>
      <c r="AC423" s="1">
        <v>-0.14423425495624542</v>
      </c>
      <c r="AD423" s="1">
        <v>1.1561710387468338E-2</v>
      </c>
      <c r="AE423" s="1">
        <v>8.87331273406744E-3</v>
      </c>
      <c r="AF423" s="1">
        <v>2.4600720033049583E-2</v>
      </c>
      <c r="AG423" s="1">
        <v>9.7949206829071045E-3</v>
      </c>
      <c r="AH423" s="1">
        <v>1</v>
      </c>
      <c r="AI423" s="1">
        <v>-0.21956524252891541</v>
      </c>
      <c r="AJ423" s="1">
        <v>2.737391471862793</v>
      </c>
      <c r="AK423" s="1">
        <v>1</v>
      </c>
      <c r="AL423" s="1">
        <v>0</v>
      </c>
      <c r="AM423" s="1">
        <v>0.15999999642372131</v>
      </c>
      <c r="AN423" s="1">
        <v>111115</v>
      </c>
      <c r="AO423">
        <f>X423*0.000001/(K423*0.0001)</f>
        <v>0.83645925605908111</v>
      </c>
      <c r="AP423">
        <f>(U423-T423)/(1000-U423)*AO423</f>
        <v>-1.6138715917033423E-4</v>
      </c>
      <c r="AQ423">
        <f>(P423+273.15)</f>
        <v>300.44715919494627</v>
      </c>
      <c r="AR423">
        <f>(O423+273.15)</f>
        <v>300.41003074645994</v>
      </c>
      <c r="AS423">
        <f>(Y423*AK423+Z423*AL423)*AM423</f>
        <v>3.1102608939201914E-3</v>
      </c>
      <c r="AT423">
        <f>((AS423+0.00000010773*(AR423^4-AQ423^4))-AP423*44100)/(L423*0.92*2*29.3+0.00000043092*AQ423^3)</f>
        <v>7.5571229661677675E-2</v>
      </c>
      <c r="AU423">
        <f>0.61365*EXP(17.502*J423/(240.97+J423))</f>
        <v>3.6421042770238792</v>
      </c>
      <c r="AV423">
        <f>AU423*1000/AA423</f>
        <v>36.03940539611088</v>
      </c>
      <c r="AW423">
        <f>(AV423-U423)</f>
        <v>11.724900772697794</v>
      </c>
      <c r="AX423">
        <f>IF(D423,P423,(O423+P423)/2)</f>
        <v>27.278594970703125</v>
      </c>
      <c r="AY423">
        <f>0.61365*EXP(17.502*AX423/(240.97+AX423))</f>
        <v>3.6381438807676898</v>
      </c>
      <c r="AZ423">
        <f>IF(AW423&lt;&gt;0,(1000-(AV423+U423)/2)/AW423*AP423,0)</f>
        <v>-1.3349109656719475E-2</v>
      </c>
      <c r="BA423">
        <f>U423*AA423/1000</f>
        <v>2.4571981781976358</v>
      </c>
      <c r="BB423">
        <f>(AY423-BA423)</f>
        <v>1.180945702570054</v>
      </c>
      <c r="BC423">
        <f>1/(1.6/F423+1.37/N423)</f>
        <v>-8.3375773593483294E-3</v>
      </c>
      <c r="BD423">
        <f>G423*AA423*0.001</f>
        <v>20.108090791306179</v>
      </c>
      <c r="BE423">
        <f>G423/S423</f>
        <v>0.48286584645147779</v>
      </c>
      <c r="BF423">
        <f>(1-AP423*AA423/AU423/F423)*100</f>
        <v>66.296937444440374</v>
      </c>
      <c r="BG423">
        <f>(S423-E423/(N423/1.35))</f>
        <v>412.88725015488137</v>
      </c>
      <c r="BH423">
        <f>E423*BF423/100/BG423</f>
        <v>-2.7736499016085964E-3</v>
      </c>
    </row>
    <row r="424" spans="1:60" x14ac:dyDescent="0.25">
      <c r="A424" s="1" t="s">
        <v>9</v>
      </c>
      <c r="B424" s="1" t="s">
        <v>486</v>
      </c>
    </row>
    <row r="425" spans="1:60" x14ac:dyDescent="0.25">
      <c r="A425" s="1" t="s">
        <v>9</v>
      </c>
      <c r="B425" s="1" t="s">
        <v>487</v>
      </c>
    </row>
    <row r="426" spans="1:60" x14ac:dyDescent="0.25">
      <c r="A426" s="1" t="s">
        <v>9</v>
      </c>
      <c r="B426" s="1" t="s">
        <v>488</v>
      </c>
    </row>
    <row r="427" spans="1:60" x14ac:dyDescent="0.25">
      <c r="A427" s="1" t="s">
        <v>9</v>
      </c>
      <c r="B427" s="1" t="s">
        <v>489</v>
      </c>
    </row>
    <row r="428" spans="1:60" x14ac:dyDescent="0.25">
      <c r="A428" s="1" t="s">
        <v>9</v>
      </c>
      <c r="B428" s="1" t="s">
        <v>490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>
        <v>129</v>
      </c>
      <c r="B435" s="1" t="s">
        <v>497</v>
      </c>
      <c r="C435" s="1">
        <v>19260.499999988824</v>
      </c>
      <c r="D435" s="1">
        <v>0</v>
      </c>
      <c r="E435">
        <f>(R435-S435*(1000-T435)/(1000-U435))*AO435</f>
        <v>-1.7725037857894725</v>
      </c>
      <c r="F435">
        <f>IF(AZ435&lt;&gt;0,1/(1/AZ435-1/N435),0)</f>
        <v>-6.8250037995582231E-3</v>
      </c>
      <c r="G435">
        <f>((BC435-AP435/2)*S435-E435)/(BC435+AP435/2)</f>
        <v>-6.4529710382346401</v>
      </c>
      <c r="H435">
        <f>AP435*1000</f>
        <v>-8.5575265281554985E-2</v>
      </c>
      <c r="I435">
        <f>(AU435-BA435)</f>
        <v>1.2257260331796656</v>
      </c>
      <c r="J435">
        <f>(P435+AT435*D435)</f>
        <v>27.498493194580078</v>
      </c>
      <c r="K435" s="1">
        <v>5.820000171661377</v>
      </c>
      <c r="L435">
        <f>(K435*AI435+AJ435)</f>
        <v>1.4595217226536334</v>
      </c>
      <c r="M435" s="1">
        <v>1</v>
      </c>
      <c r="N435">
        <f>L435*(M435+1)*(M435+1)/(M435*M435+1)</f>
        <v>2.9190434453072669</v>
      </c>
      <c r="O435" s="1">
        <v>27.316507339477539</v>
      </c>
      <c r="P435" s="1">
        <v>27.498493194580078</v>
      </c>
      <c r="Q435" s="1">
        <v>27.048101425170898</v>
      </c>
      <c r="R435" s="1">
        <v>410.20645141601562</v>
      </c>
      <c r="S435" s="1">
        <v>412.30984497070312</v>
      </c>
      <c r="T435" s="1">
        <v>24.43522834777832</v>
      </c>
      <c r="U435" s="1">
        <v>24.338083267211914</v>
      </c>
      <c r="V435" s="1">
        <v>67.727180480957031</v>
      </c>
      <c r="W435" s="1">
        <v>67.455223083496094</v>
      </c>
      <c r="X435" s="1">
        <v>500.20703125</v>
      </c>
      <c r="Y435" s="1">
        <v>2.3536747321486473E-2</v>
      </c>
      <c r="Z435" s="1">
        <v>7.7400922775268555E-2</v>
      </c>
      <c r="AA435" s="1">
        <v>101.05857849121094</v>
      </c>
      <c r="AB435" s="1">
        <v>0.18509161472320557</v>
      </c>
      <c r="AC435" s="1">
        <v>-0.13948801159858704</v>
      </c>
      <c r="AD435" s="1">
        <v>2.243705652654171E-2</v>
      </c>
      <c r="AE435" s="1">
        <v>3.2925046980381012E-3</v>
      </c>
      <c r="AF435" s="1">
        <v>2.5171251967549324E-2</v>
      </c>
      <c r="AG435" s="1">
        <v>3.5311917308717966E-3</v>
      </c>
      <c r="AH435" s="1">
        <v>0.66666668653488159</v>
      </c>
      <c r="AI435" s="1">
        <v>-0.21956524252891541</v>
      </c>
      <c r="AJ435" s="1">
        <v>2.737391471862793</v>
      </c>
      <c r="AK435" s="1">
        <v>1</v>
      </c>
      <c r="AL435" s="1">
        <v>0</v>
      </c>
      <c r="AM435" s="1">
        <v>0.15999999642372131</v>
      </c>
      <c r="AN435" s="1">
        <v>111115</v>
      </c>
      <c r="AO435">
        <f>X435*0.000001/(K435*0.0001)</f>
        <v>0.85946222765696401</v>
      </c>
      <c r="AP435">
        <f>(U435-T435)/(1000-U435)*AO435</f>
        <v>-8.557526528155499E-5</v>
      </c>
      <c r="AQ435">
        <f>(P435+273.15)</f>
        <v>300.64849319458006</v>
      </c>
      <c r="AR435">
        <f>(O435+273.15)</f>
        <v>300.46650733947752</v>
      </c>
      <c r="AS435">
        <f>(Y435*AK435+Z435*AL435)*AM435</f>
        <v>3.7658794872638679E-3</v>
      </c>
      <c r="AT435">
        <f>((AS435+0.00000010773*(AR435^4-AQ435^4))-AP435*44100)/(L435*0.92*2*29.3+0.00000043092*AQ435^3)</f>
        <v>1.8235638668415606E-2</v>
      </c>
      <c r="AU435">
        <f>0.61365*EXP(17.502*J435/(240.97+J435))</f>
        <v>3.6852981313648283</v>
      </c>
      <c r="AV435">
        <f>AU435*1000/AA435</f>
        <v>36.466950024290504</v>
      </c>
      <c r="AW435">
        <f>(AV435-U435)</f>
        <v>12.12886675707859</v>
      </c>
      <c r="AX435">
        <f>IF(D435,P435,(O435+P435)/2)</f>
        <v>27.407500267028809</v>
      </c>
      <c r="AY435">
        <f>0.61365*EXP(17.502*AX435/(240.97+AX435))</f>
        <v>3.6657216140274036</v>
      </c>
      <c r="AZ435">
        <f>IF(AW435&lt;&gt;0,(1000-(AV435+U435)/2)/AW435*AP435,0)</f>
        <v>-6.8409987112722876E-3</v>
      </c>
      <c r="BA435">
        <f>U435*AA435/1000</f>
        <v>2.4595720981851628</v>
      </c>
      <c r="BB435">
        <f>(AY435-BA435)</f>
        <v>1.2061495158422408</v>
      </c>
      <c r="BC435">
        <f>1/(1.6/F435+1.37/N435)</f>
        <v>-4.2741842689725052E-3</v>
      </c>
      <c r="BD435">
        <f>G435*AA435*0.001</f>
        <v>-0.6521280801689463</v>
      </c>
      <c r="BE435">
        <f>G435/S435</f>
        <v>-1.5650780879833608E-2</v>
      </c>
      <c r="BF435">
        <f>(1-AP435*AA435/AU435/F435)*100</f>
        <v>65.616829982012732</v>
      </c>
      <c r="BG435">
        <f>(S435-E435/(N435/1.35))</f>
        <v>413.12959299968935</v>
      </c>
      <c r="BH435">
        <f>E435*BF435/100/BG435</f>
        <v>-2.8152444541708053E-3</v>
      </c>
    </row>
    <row r="436" spans="1:60" x14ac:dyDescent="0.25">
      <c r="A436" s="1">
        <v>130</v>
      </c>
      <c r="B436" s="1" t="s">
        <v>498</v>
      </c>
      <c r="C436" s="1">
        <v>19265.499999877065</v>
      </c>
      <c r="D436" s="1">
        <v>0</v>
      </c>
      <c r="E436">
        <f>(R436-S436*(1000-T436)/(1000-U436))*AO436</f>
        <v>-1.7348298125591821</v>
      </c>
      <c r="F436">
        <f>IF(AZ436&lt;&gt;0,1/(1/AZ436-1/N436),0)</f>
        <v>-6.1528888185691851E-3</v>
      </c>
      <c r="G436">
        <f>((BC436-AP436/2)*S436-E436)/(BC436+AP436/2)</f>
        <v>-41.678922261716075</v>
      </c>
      <c r="H436">
        <f>AP436*1000</f>
        <v>-7.7169142474710059E-2</v>
      </c>
      <c r="I436">
        <f>(AU436-BA436)</f>
        <v>1.2263395700456678</v>
      </c>
      <c r="J436">
        <f>(P436+AT436*D436)</f>
        <v>27.503213882446289</v>
      </c>
      <c r="K436" s="1">
        <v>5.820000171661377</v>
      </c>
      <c r="L436">
        <f>(K436*AI436+AJ436)</f>
        <v>1.4595217226536334</v>
      </c>
      <c r="M436" s="1">
        <v>1</v>
      </c>
      <c r="N436">
        <f>L436*(M436+1)*(M436+1)/(M436*M436+1)</f>
        <v>2.9190434453072669</v>
      </c>
      <c r="O436" s="1">
        <v>27.321317672729492</v>
      </c>
      <c r="P436" s="1">
        <v>27.503213882446289</v>
      </c>
      <c r="Q436" s="1">
        <v>27.062202453613281</v>
      </c>
      <c r="R436" s="1">
        <v>410.28964233398437</v>
      </c>
      <c r="S436" s="1">
        <v>412.34518432617187</v>
      </c>
      <c r="T436" s="1">
        <v>24.429634094238281</v>
      </c>
      <c r="U436" s="1">
        <v>24.342031478881836</v>
      </c>
      <c r="V436" s="1">
        <v>67.695846557617188</v>
      </c>
      <c r="W436" s="1">
        <v>67.448944091796875</v>
      </c>
      <c r="X436" s="1">
        <v>500.20404052734375</v>
      </c>
      <c r="Y436" s="1">
        <v>2.0697411149740219E-2</v>
      </c>
      <c r="Z436" s="1">
        <v>0.13747204840183258</v>
      </c>
      <c r="AA436" s="1">
        <v>101.05880737304687</v>
      </c>
      <c r="AB436" s="1">
        <v>0.18509161472320557</v>
      </c>
      <c r="AC436" s="1">
        <v>-0.13948801159858704</v>
      </c>
      <c r="AD436" s="1">
        <v>2.243705652654171E-2</v>
      </c>
      <c r="AE436" s="1">
        <v>3.2925046980381012E-3</v>
      </c>
      <c r="AF436" s="1">
        <v>2.5171251967549324E-2</v>
      </c>
      <c r="AG436" s="1">
        <v>3.5311917308717966E-3</v>
      </c>
      <c r="AH436" s="1">
        <v>0.66666668653488159</v>
      </c>
      <c r="AI436" s="1">
        <v>-0.21956524252891541</v>
      </c>
      <c r="AJ436" s="1">
        <v>2.737391471862793</v>
      </c>
      <c r="AK436" s="1">
        <v>1</v>
      </c>
      <c r="AL436" s="1">
        <v>0</v>
      </c>
      <c r="AM436" s="1">
        <v>0.15999999642372131</v>
      </c>
      <c r="AN436" s="1">
        <v>111115</v>
      </c>
      <c r="AO436">
        <f>X436*0.000001/(K436*0.0001)</f>
        <v>0.85945708895839346</v>
      </c>
      <c r="AP436">
        <f>(U436-T436)/(1000-U436)*AO436</f>
        <v>-7.7169142474710055E-5</v>
      </c>
      <c r="AQ436">
        <f>(P436+273.15)</f>
        <v>300.65321388244627</v>
      </c>
      <c r="AR436">
        <f>(O436+273.15)</f>
        <v>300.47131767272947</v>
      </c>
      <c r="AS436">
        <f>(Y436*AK436+Z436*AL436)*AM436</f>
        <v>3.3115857099387247E-3</v>
      </c>
      <c r="AT436">
        <f>((AS436+0.00000010773*(AR436^4-AQ436^4))-AP436*44100)/(L436*0.92*2*29.3+0.00000043092*AQ436^3)</f>
        <v>1.4140062216757546E-2</v>
      </c>
      <c r="AU436">
        <f>0.61365*EXP(17.502*J436/(240.97+J436))</f>
        <v>3.6863162403386305</v>
      </c>
      <c r="AV436">
        <f>AU436*1000/AA436</f>
        <v>36.476941853578595</v>
      </c>
      <c r="AW436">
        <f>(AV436-U436)</f>
        <v>12.134910374696759</v>
      </c>
      <c r="AX436">
        <f>IF(D436,P436,(O436+P436)/2)</f>
        <v>27.412265777587891</v>
      </c>
      <c r="AY436">
        <f>0.61365*EXP(17.502*AX436/(240.97+AX436))</f>
        <v>3.6667446248975071</v>
      </c>
      <c r="AZ436">
        <f>IF(AW436&lt;&gt;0,(1000-(AV436+U436)/2)/AW436*AP436,0)</f>
        <v>-6.1658855447006703E-3</v>
      </c>
      <c r="BA436">
        <f>U436*AA436/1000</f>
        <v>2.4599766702929626</v>
      </c>
      <c r="BB436">
        <f>(AY436-BA436)</f>
        <v>1.2067679546045444</v>
      </c>
      <c r="BC436">
        <f>1/(1.6/F436+1.37/N436)</f>
        <v>-3.8525086795462987E-3</v>
      </c>
      <c r="BD436">
        <f>G436*AA436*0.001</f>
        <v>-4.2120221763629599</v>
      </c>
      <c r="BE436">
        <f>G436/S436</f>
        <v>-0.10107774710604443</v>
      </c>
      <c r="BF436">
        <f>(1-AP436*AA436/AU436/F436)*100</f>
        <v>65.61680852045707</v>
      </c>
      <c r="BG436">
        <f>(S436-E436/(N436/1.35))</f>
        <v>413.14750888585598</v>
      </c>
      <c r="BH436">
        <f>E436*BF436/100/BG436</f>
        <v>-2.7552869901903785E-3</v>
      </c>
    </row>
    <row r="437" spans="1:60" x14ac:dyDescent="0.25">
      <c r="A437" s="1">
        <v>131</v>
      </c>
      <c r="B437" s="1" t="s">
        <v>499</v>
      </c>
      <c r="C437" s="1">
        <v>19270.999999754131</v>
      </c>
      <c r="D437" s="1">
        <v>0</v>
      </c>
      <c r="E437">
        <f>(R437-S437*(1000-T437)/(1000-U437))*AO437</f>
        <v>-1.7365857858511331</v>
      </c>
      <c r="F437">
        <f>IF(AZ437&lt;&gt;0,1/(1/AZ437-1/N437),0)</f>
        <v>-5.4384584877619066E-3</v>
      </c>
      <c r="G437">
        <f>((BC437-AP437/2)*S437-E437)/(BC437+AP437/2)</f>
        <v>-100.82847316188396</v>
      </c>
      <c r="H437">
        <f>AP437*1000</f>
        <v>-6.8205786509935348E-2</v>
      </c>
      <c r="I437">
        <f>(AU437-BA437)</f>
        <v>1.2265793764081407</v>
      </c>
      <c r="J437">
        <f>(P437+AT437*D437)</f>
        <v>27.506263732910156</v>
      </c>
      <c r="K437" s="1">
        <v>5.820000171661377</v>
      </c>
      <c r="L437">
        <f>(K437*AI437+AJ437)</f>
        <v>1.4595217226536334</v>
      </c>
      <c r="M437" s="1">
        <v>1</v>
      </c>
      <c r="N437">
        <f>L437*(M437+1)*(M437+1)/(M437*M437+1)</f>
        <v>2.9190434453072669</v>
      </c>
      <c r="O437" s="1">
        <v>27.326576232910156</v>
      </c>
      <c r="P437" s="1">
        <v>27.506263732910156</v>
      </c>
      <c r="Q437" s="1">
        <v>27.059492111206055</v>
      </c>
      <c r="R437" s="1">
        <v>410.32937622070312</v>
      </c>
      <c r="S437" s="1">
        <v>412.38265991210937</v>
      </c>
      <c r="T437" s="1">
        <v>24.423595428466797</v>
      </c>
      <c r="U437" s="1">
        <v>24.346168518066406</v>
      </c>
      <c r="V437" s="1">
        <v>67.658721923828125</v>
      </c>
      <c r="W437" s="1">
        <v>67.438751220703125</v>
      </c>
      <c r="X437" s="1">
        <v>500.20501708984375</v>
      </c>
      <c r="Y437" s="1">
        <v>5.1682377234101295E-3</v>
      </c>
      <c r="Z437" s="1">
        <v>0.15335744619369507</v>
      </c>
      <c r="AA437" s="1">
        <v>101.05880737304687</v>
      </c>
      <c r="AB437" s="1">
        <v>0.18509161472320557</v>
      </c>
      <c r="AC437" s="1">
        <v>-0.13948801159858704</v>
      </c>
      <c r="AD437" s="1">
        <v>2.243705652654171E-2</v>
      </c>
      <c r="AE437" s="1">
        <v>3.2925046980381012E-3</v>
      </c>
      <c r="AF437" s="1">
        <v>2.5171251967549324E-2</v>
      </c>
      <c r="AG437" s="1">
        <v>3.5311917308717966E-3</v>
      </c>
      <c r="AH437" s="1">
        <v>1</v>
      </c>
      <c r="AI437" s="1">
        <v>-0.21956524252891541</v>
      </c>
      <c r="AJ437" s="1">
        <v>2.737391471862793</v>
      </c>
      <c r="AK437" s="1">
        <v>1</v>
      </c>
      <c r="AL437" s="1">
        <v>0</v>
      </c>
      <c r="AM437" s="1">
        <v>0.15999999642372131</v>
      </c>
      <c r="AN437" s="1">
        <v>111115</v>
      </c>
      <c r="AO437">
        <f>X437*0.000001/(K437*0.0001)</f>
        <v>0.85945876690078382</v>
      </c>
      <c r="AP437">
        <f>(U437-T437)/(1000-U437)*AO437</f>
        <v>-6.8205786509935347E-5</v>
      </c>
      <c r="AQ437">
        <f>(P437+273.15)</f>
        <v>300.65626373291013</v>
      </c>
      <c r="AR437">
        <f>(O437+273.15)</f>
        <v>300.47657623291013</v>
      </c>
      <c r="AS437">
        <f>(Y437*AK437+Z437*AL437)*AM437</f>
        <v>8.2691801726256231E-4</v>
      </c>
      <c r="AT437">
        <f>((AS437+0.00000010773*(AR437^4-AQ437^4))-AP437*44100)/(L437*0.92*2*29.3+0.00000043092*AQ437^3)</f>
        <v>1.0024685299662554E-2</v>
      </c>
      <c r="AU437">
        <f>0.61365*EXP(17.502*J437/(240.97+J437))</f>
        <v>3.686974130947152</v>
      </c>
      <c r="AV437">
        <f>AU437*1000/AA437</f>
        <v>36.483451831537195</v>
      </c>
      <c r="AW437">
        <f>(AV437-U437)</f>
        <v>12.137283313470789</v>
      </c>
      <c r="AX437">
        <f>IF(D437,P437,(O437+P437)/2)</f>
        <v>27.416419982910156</v>
      </c>
      <c r="AY437">
        <f>0.61365*EXP(17.502*AX437/(240.97+AX437))</f>
        <v>3.6676366102962792</v>
      </c>
      <c r="AZ437">
        <f>IF(AW437&lt;&gt;0,(1000-(AV437+U437)/2)/AW437*AP437,0)</f>
        <v>-5.4486097714317614E-3</v>
      </c>
      <c r="BA437">
        <f>U437*AA437/1000</f>
        <v>2.4603947545390112</v>
      </c>
      <c r="BB437">
        <f>(AY437-BA437)</f>
        <v>1.2072418557572679</v>
      </c>
      <c r="BC437">
        <f>1/(1.6/F437+1.37/N437)</f>
        <v>-3.4044676204892585E-3</v>
      </c>
      <c r="BD437">
        <f>G437*AA437*0.001</f>
        <v>-10.189605246985259</v>
      </c>
      <c r="BE437">
        <f>G437/S437</f>
        <v>-0.24450221351056181</v>
      </c>
      <c r="BF437">
        <f>(1-AP437*AA437/AU437/F437)*100</f>
        <v>65.624463758133174</v>
      </c>
      <c r="BG437">
        <f>(S437-E437/(N437/1.35))</f>
        <v>413.18579657479523</v>
      </c>
      <c r="BH437">
        <f>E437*BF437/100/BG437</f>
        <v>-2.7581420249969146E-3</v>
      </c>
    </row>
    <row r="438" spans="1:60" x14ac:dyDescent="0.25">
      <c r="A438" s="1">
        <v>132</v>
      </c>
      <c r="B438" s="1" t="s">
        <v>500</v>
      </c>
      <c r="C438" s="1">
        <v>19275.999999642372</v>
      </c>
      <c r="D438" s="1">
        <v>0</v>
      </c>
      <c r="E438">
        <f>(R438-S438*(1000-T438)/(1000-U438))*AO438</f>
        <v>-1.7982143470332332</v>
      </c>
      <c r="F438">
        <f>IF(AZ438&lt;&gt;0,1/(1/AZ438-1/N438),0)</f>
        <v>-4.8963941526001253E-3</v>
      </c>
      <c r="G438">
        <f>((BC438-AP438/2)*S438-E438)/(BC438+AP438/2)</f>
        <v>-176.71249729869513</v>
      </c>
      <c r="H438">
        <f>AP438*1000</f>
        <v>-6.1385601574823617E-2</v>
      </c>
      <c r="I438">
        <f>(AU438-BA438)</f>
        <v>1.226370451245042</v>
      </c>
      <c r="J438">
        <f>(P438+AT438*D438)</f>
        <v>27.50654411315918</v>
      </c>
      <c r="K438" s="1">
        <v>5.820000171661377</v>
      </c>
      <c r="L438">
        <f>(K438*AI438+AJ438)</f>
        <v>1.4595217226536334</v>
      </c>
      <c r="M438" s="1">
        <v>1</v>
      </c>
      <c r="N438">
        <f>L438*(M438+1)*(M438+1)/(M438*M438+1)</f>
        <v>2.9190434453072669</v>
      </c>
      <c r="O438" s="1">
        <v>27.326818466186523</v>
      </c>
      <c r="P438" s="1">
        <v>27.50654411315918</v>
      </c>
      <c r="Q438" s="1">
        <v>27.041248321533203</v>
      </c>
      <c r="R438" s="1">
        <v>410.28677368164062</v>
      </c>
      <c r="S438" s="1">
        <v>412.40850830078125</v>
      </c>
      <c r="T438" s="1">
        <v>24.418453216552734</v>
      </c>
      <c r="U438" s="1">
        <v>24.34876823425293</v>
      </c>
      <c r="V438" s="1">
        <v>67.641067504882813</v>
      </c>
      <c r="W438" s="1">
        <v>67.443252563476563</v>
      </c>
      <c r="X438" s="1">
        <v>500.201416015625</v>
      </c>
      <c r="Y438" s="1">
        <v>2.4069441482424736E-2</v>
      </c>
      <c r="Z438" s="1">
        <v>0.1905505508184433</v>
      </c>
      <c r="AA438" s="1">
        <v>101.05908203125</v>
      </c>
      <c r="AB438" s="1">
        <v>0.18509161472320557</v>
      </c>
      <c r="AC438" s="1">
        <v>-0.13948801159858704</v>
      </c>
      <c r="AD438" s="1">
        <v>2.243705652654171E-2</v>
      </c>
      <c r="AE438" s="1">
        <v>3.2925046980381012E-3</v>
      </c>
      <c r="AF438" s="1">
        <v>2.5171251967549324E-2</v>
      </c>
      <c r="AG438" s="1">
        <v>3.5311917308717966E-3</v>
      </c>
      <c r="AH438" s="1">
        <v>1</v>
      </c>
      <c r="AI438" s="1">
        <v>-0.21956524252891541</v>
      </c>
      <c r="AJ438" s="1">
        <v>2.737391471862793</v>
      </c>
      <c r="AK438" s="1">
        <v>1</v>
      </c>
      <c r="AL438" s="1">
        <v>0</v>
      </c>
      <c r="AM438" s="1">
        <v>0.15999999642372131</v>
      </c>
      <c r="AN438" s="1">
        <v>111115</v>
      </c>
      <c r="AO438">
        <f>X438*0.000001/(K438*0.0001)</f>
        <v>0.85945257948821929</v>
      </c>
      <c r="AP438">
        <f>(U438-T438)/(1000-U438)*AO438</f>
        <v>-6.1385601574823616E-5</v>
      </c>
      <c r="AQ438">
        <f>(P438+273.15)</f>
        <v>300.65654411315916</v>
      </c>
      <c r="AR438">
        <f>(O438+273.15)</f>
        <v>300.4768184661865</v>
      </c>
      <c r="AS438">
        <f>(Y438*AK438+Z438*AL438)*AM438</f>
        <v>3.8511105511089272E-3</v>
      </c>
      <c r="AT438">
        <f>((AS438+0.00000010773*(AR438^4-AQ438^4))-AP438*44100)/(L438*0.92*2*29.3+0.00000043092*AQ438^3)</f>
        <v>6.725928710430637E-3</v>
      </c>
      <c r="AU438">
        <f>0.61365*EXP(17.502*J438/(240.97+J438))</f>
        <v>3.687034617590303</v>
      </c>
      <c r="AV438">
        <f>AU438*1000/AA438</f>
        <v>36.483951204407141</v>
      </c>
      <c r="AW438">
        <f>(AV438-U438)</f>
        <v>12.135182970154212</v>
      </c>
      <c r="AX438">
        <f>IF(D438,P438,(O438+P438)/2)</f>
        <v>27.416681289672852</v>
      </c>
      <c r="AY438">
        <f>0.61365*EXP(17.502*AX438/(240.97+AX438))</f>
        <v>3.667692724064084</v>
      </c>
      <c r="AZ438">
        <f>IF(AW438&lt;&gt;0,(1000-(AV438+U438)/2)/AW438*AP438,0)</f>
        <v>-4.9046211484506325E-3</v>
      </c>
      <c r="BA438">
        <f>U438*AA438/1000</f>
        <v>2.4606641663452611</v>
      </c>
      <c r="BB438">
        <f>(AY438-BA438)</f>
        <v>1.2070285577188229</v>
      </c>
      <c r="BC438">
        <f>1/(1.6/F438+1.37/N438)</f>
        <v>-3.0646480104849151E-3</v>
      </c>
      <c r="BD438">
        <f>G438*AA438*0.001</f>
        <v>-17.858402760455878</v>
      </c>
      <c r="BE438">
        <f>G438/S438</f>
        <v>-0.42848897086723942</v>
      </c>
      <c r="BF438">
        <f>(1-AP438*AA438/AU438/F438)*100</f>
        <v>65.637220966713443</v>
      </c>
      <c r="BG438">
        <f>(S438-E438/(N438/1.35))</f>
        <v>413.24014695706694</v>
      </c>
      <c r="BH438">
        <f>E438*BF438/100/BG438</f>
        <v>-2.8562034282210535E-3</v>
      </c>
    </row>
    <row r="439" spans="1:60" x14ac:dyDescent="0.25">
      <c r="A439" s="1">
        <v>133</v>
      </c>
      <c r="B439" s="1" t="s">
        <v>501</v>
      </c>
      <c r="C439" s="1">
        <v>19280.999999530613</v>
      </c>
      <c r="D439" s="1">
        <v>0</v>
      </c>
      <c r="E439">
        <f>(R439-S439*(1000-T439)/(1000-U439))*AO439</f>
        <v>-1.841943082461736</v>
      </c>
      <c r="F439">
        <f>IF(AZ439&lt;&gt;0,1/(1/AZ439-1/N439),0)</f>
        <v>-4.3707402745512122E-3</v>
      </c>
      <c r="G439">
        <f>((BC439-AP439/2)*S439-E439)/(BC439+AP439/2)</f>
        <v>-262.50674111012438</v>
      </c>
      <c r="H439">
        <f>AP439*1000</f>
        <v>-5.4769266319573552E-2</v>
      </c>
      <c r="I439">
        <f>(AU439-BA439)</f>
        <v>1.2260083698801765</v>
      </c>
      <c r="J439">
        <f>(P439+AT439*D439)</f>
        <v>27.505607604980469</v>
      </c>
      <c r="K439" s="1">
        <v>5.820000171661377</v>
      </c>
      <c r="L439">
        <f>(K439*AI439+AJ439)</f>
        <v>1.4595217226536334</v>
      </c>
      <c r="M439" s="1">
        <v>1</v>
      </c>
      <c r="N439">
        <f>L439*(M439+1)*(M439+1)/(M439*M439+1)</f>
        <v>2.9190434453072669</v>
      </c>
      <c r="O439" s="1">
        <v>27.323925018310547</v>
      </c>
      <c r="P439" s="1">
        <v>27.505607604980469</v>
      </c>
      <c r="Q439" s="1">
        <v>27.032186508178711</v>
      </c>
      <c r="R439" s="1">
        <v>410.2415771484375</v>
      </c>
      <c r="S439" s="1">
        <v>412.4110107421875</v>
      </c>
      <c r="T439" s="1">
        <v>24.412441253662109</v>
      </c>
      <c r="U439" s="1">
        <v>24.35026741027832</v>
      </c>
      <c r="V439" s="1">
        <v>67.633613586425781</v>
      </c>
      <c r="W439" s="1">
        <v>67.457199096679688</v>
      </c>
      <c r="X439" s="1">
        <v>500.20281982421875</v>
      </c>
      <c r="Y439" s="1">
        <v>3.1342759728431702E-2</v>
      </c>
      <c r="Z439" s="1">
        <v>0.16085521876811981</v>
      </c>
      <c r="AA439" s="1">
        <v>101.05943298339844</v>
      </c>
      <c r="AB439" s="1">
        <v>0.18509161472320557</v>
      </c>
      <c r="AC439" s="1">
        <v>-0.13948801159858704</v>
      </c>
      <c r="AD439" s="1">
        <v>2.243705652654171E-2</v>
      </c>
      <c r="AE439" s="1">
        <v>3.2925046980381012E-3</v>
      </c>
      <c r="AF439" s="1">
        <v>2.5171251967549324E-2</v>
      </c>
      <c r="AG439" s="1">
        <v>3.5311917308717966E-3</v>
      </c>
      <c r="AH439" s="1">
        <v>1</v>
      </c>
      <c r="AI439" s="1">
        <v>-0.21956524252891541</v>
      </c>
      <c r="AJ439" s="1">
        <v>2.737391471862793</v>
      </c>
      <c r="AK439" s="1">
        <v>1</v>
      </c>
      <c r="AL439" s="1">
        <v>0</v>
      </c>
      <c r="AM439" s="1">
        <v>0.15999999642372131</v>
      </c>
      <c r="AN439" s="1">
        <v>111115</v>
      </c>
      <c r="AO439">
        <f>X439*0.000001/(K439*0.0001)</f>
        <v>0.8594549915304055</v>
      </c>
      <c r="AP439">
        <f>(U439-T439)/(1000-U439)*AO439</f>
        <v>-5.4769266319573555E-5</v>
      </c>
      <c r="AQ439">
        <f>(P439+273.15)</f>
        <v>300.65560760498045</v>
      </c>
      <c r="AR439">
        <f>(O439+273.15)</f>
        <v>300.47392501831052</v>
      </c>
      <c r="AS439">
        <f>(Y439*AK439+Z439*AL439)*AM439</f>
        <v>5.0148414444586287E-3</v>
      </c>
      <c r="AT439">
        <f>((AS439+0.00000010773*(AR439^4-AQ439^4))-AP439*44100)/(L439*0.92*2*29.3+0.00000043092*AQ439^3)</f>
        <v>3.2581900771144622E-3</v>
      </c>
      <c r="AU439">
        <f>0.61365*EXP(17.502*J439/(240.97+J439))</f>
        <v>3.6868325873570296</v>
      </c>
      <c r="AV439">
        <f>AU439*1000/AA439</f>
        <v>36.481825382522032</v>
      </c>
      <c r="AW439">
        <f>(AV439-U439)</f>
        <v>12.131557972243712</v>
      </c>
      <c r="AX439">
        <f>IF(D439,P439,(O439+P439)/2)</f>
        <v>27.414766311645508</v>
      </c>
      <c r="AY439">
        <f>0.61365*EXP(17.502*AX439/(240.97+AX439))</f>
        <v>3.6672815135337919</v>
      </c>
      <c r="AZ439">
        <f>IF(AW439&lt;&gt;0,(1000-(AV439+U439)/2)/AW439*AP439,0)</f>
        <v>-4.3772944823408551E-3</v>
      </c>
      <c r="BA439">
        <f>U439*AA439/1000</f>
        <v>2.4608242174768531</v>
      </c>
      <c r="BB439">
        <f>(AY439-BA439)</f>
        <v>1.2064572960569389</v>
      </c>
      <c r="BC439">
        <f>1/(1.6/F439+1.37/N439)</f>
        <v>-2.7352194409292338E-3</v>
      </c>
      <c r="BD439">
        <f>G439*AA439*0.001</f>
        <v>-26.528782410908939</v>
      </c>
      <c r="BE439">
        <f>G439/S439</f>
        <v>-0.63651729530137713</v>
      </c>
      <c r="BF439">
        <f>(1-AP439*AA439/AU439/F439)*100</f>
        <v>65.651690852966311</v>
      </c>
      <c r="BG439">
        <f>(S439-E439/(N439/1.35))</f>
        <v>413.26287307583004</v>
      </c>
      <c r="BH439">
        <f>E439*BF439/100/BG439</f>
        <v>-2.9261442461188318E-3</v>
      </c>
    </row>
    <row r="440" spans="1:60" x14ac:dyDescent="0.25">
      <c r="A440" s="1" t="s">
        <v>9</v>
      </c>
      <c r="B440" s="1" t="s">
        <v>502</v>
      </c>
    </row>
    <row r="441" spans="1:60" x14ac:dyDescent="0.25">
      <c r="A441" s="1" t="s">
        <v>9</v>
      </c>
      <c r="B441" s="1" t="s">
        <v>503</v>
      </c>
    </row>
    <row r="442" spans="1:60" x14ac:dyDescent="0.25">
      <c r="A442" s="1" t="s">
        <v>9</v>
      </c>
      <c r="B442" s="1" t="s">
        <v>504</v>
      </c>
    </row>
    <row r="443" spans="1:60" x14ac:dyDescent="0.25">
      <c r="A443" s="1" t="s">
        <v>9</v>
      </c>
      <c r="B443" s="1" t="s">
        <v>505</v>
      </c>
    </row>
    <row r="444" spans="1:60" x14ac:dyDescent="0.25">
      <c r="A444" s="1" t="s">
        <v>9</v>
      </c>
      <c r="B444" s="1" t="s">
        <v>506</v>
      </c>
    </row>
    <row r="445" spans="1:60" x14ac:dyDescent="0.25">
      <c r="A445" s="1" t="s">
        <v>9</v>
      </c>
      <c r="B445" s="1" t="s">
        <v>507</v>
      </c>
    </row>
    <row r="446" spans="1:60" x14ac:dyDescent="0.25">
      <c r="A446" s="1" t="s">
        <v>9</v>
      </c>
      <c r="B446" s="1" t="s">
        <v>508</v>
      </c>
    </row>
    <row r="447" spans="1:60" x14ac:dyDescent="0.25">
      <c r="A447" s="1" t="s">
        <v>9</v>
      </c>
      <c r="B447" s="1" t="s">
        <v>509</v>
      </c>
    </row>
    <row r="448" spans="1:60" x14ac:dyDescent="0.25">
      <c r="A448" s="1" t="s">
        <v>9</v>
      </c>
      <c r="B448" s="1" t="s">
        <v>510</v>
      </c>
    </row>
    <row r="449" spans="1:60" x14ac:dyDescent="0.25">
      <c r="A449" s="1" t="s">
        <v>9</v>
      </c>
      <c r="B449" s="1" t="s">
        <v>511</v>
      </c>
    </row>
    <row r="450" spans="1:60" x14ac:dyDescent="0.25">
      <c r="A450" s="1" t="s">
        <v>9</v>
      </c>
      <c r="B450" s="1" t="s">
        <v>512</v>
      </c>
    </row>
    <row r="451" spans="1:60" x14ac:dyDescent="0.25">
      <c r="A451" s="1">
        <v>134</v>
      </c>
      <c r="B451" s="1" t="s">
        <v>513</v>
      </c>
      <c r="C451" s="1">
        <v>19739.499999988824</v>
      </c>
      <c r="D451" s="1">
        <v>0</v>
      </c>
      <c r="E451">
        <f>(R451-S451*(1000-T451)/(1000-U451))*AO451</f>
        <v>-2.1251613331939656</v>
      </c>
      <c r="F451">
        <f>IF(AZ451&lt;&gt;0,1/(1/AZ451-1/N451),0)</f>
        <v>8.1776489249057675E-3</v>
      </c>
      <c r="G451">
        <f>((BC451-AP451/2)*S451-E451)/(BC451+AP451/2)</f>
        <v>817.71308220955962</v>
      </c>
      <c r="H451">
        <f>AP451*1000</f>
        <v>0.1035510026963246</v>
      </c>
      <c r="I451">
        <f>(AU451-BA451)</f>
        <v>1.2453086058717404</v>
      </c>
      <c r="J451">
        <f>(P451+AT451*D451)</f>
        <v>27.555356979370117</v>
      </c>
      <c r="K451" s="1">
        <v>7.4200000762939453</v>
      </c>
      <c r="L451">
        <f>(K451*AI451+AJ451)</f>
        <v>1.1082173555467421</v>
      </c>
      <c r="M451" s="1">
        <v>1</v>
      </c>
      <c r="N451">
        <f>L451*(M451+1)*(M451+1)/(M451*M451+1)</f>
        <v>2.2164347110934841</v>
      </c>
      <c r="O451" s="1">
        <v>27.337528228759766</v>
      </c>
      <c r="P451" s="1">
        <v>27.555356979370117</v>
      </c>
      <c r="Q451" s="1">
        <v>27.065332412719727</v>
      </c>
      <c r="R451" s="1">
        <v>410.01947021484375</v>
      </c>
      <c r="S451" s="1">
        <v>413.10830688476562</v>
      </c>
      <c r="T451" s="1">
        <v>24.116054534912109</v>
      </c>
      <c r="U451" s="1">
        <v>24.265926361083984</v>
      </c>
      <c r="V451" s="1">
        <v>66.761009216308594</v>
      </c>
      <c r="W451" s="1">
        <v>67.17498779296875</v>
      </c>
      <c r="X451" s="1">
        <v>500.22994995117187</v>
      </c>
      <c r="Y451" s="1">
        <v>7.5323641067370772E-4</v>
      </c>
      <c r="Z451" s="1">
        <v>0.15430948138237</v>
      </c>
      <c r="AA451" s="1">
        <v>101.05815124511719</v>
      </c>
      <c r="AB451" s="1">
        <v>0.36944830417633057</v>
      </c>
      <c r="AC451" s="1">
        <v>-0.13069485127925873</v>
      </c>
      <c r="AD451" s="1">
        <v>3.5111900418996811E-2</v>
      </c>
      <c r="AE451" s="1">
        <v>1.8038424896076322E-3</v>
      </c>
      <c r="AF451" s="1">
        <v>3.1305853277444839E-2</v>
      </c>
      <c r="AG451" s="1">
        <v>7.9539662692695856E-4</v>
      </c>
      <c r="AH451" s="1">
        <v>0.66666668653488159</v>
      </c>
      <c r="AI451" s="1">
        <v>-0.21956524252891541</v>
      </c>
      <c r="AJ451" s="1">
        <v>2.737391471862793</v>
      </c>
      <c r="AK451" s="1">
        <v>1</v>
      </c>
      <c r="AL451" s="1">
        <v>0</v>
      </c>
      <c r="AM451" s="1">
        <v>0.15999999642372131</v>
      </c>
      <c r="AN451" s="1">
        <v>111115</v>
      </c>
      <c r="AO451">
        <f>X451*0.000001/(K451*0.0001)</f>
        <v>0.67416434610202969</v>
      </c>
      <c r="AP451">
        <f>(U451-T451)/(1000-U451)*AO451</f>
        <v>1.0355100269632459E-4</v>
      </c>
      <c r="AQ451">
        <f>(P451+273.15)</f>
        <v>300.70535697937009</v>
      </c>
      <c r="AR451">
        <f>(O451+273.15)</f>
        <v>300.48752822875974</v>
      </c>
      <c r="AS451">
        <f>(Y451*AK451+Z451*AL451)*AM451</f>
        <v>1.2051782301400991E-4</v>
      </c>
      <c r="AT451">
        <f>((AS451+0.00000010773*(AR451^4-AQ451^4))-AP451*44100)/(L451*0.92*2*29.3+0.00000043092*AQ451^3)</f>
        <v>-9.9575958562533012E-2</v>
      </c>
      <c r="AU451">
        <f>0.61365*EXP(17.502*J451/(240.97+J451))</f>
        <v>3.697578262173042</v>
      </c>
      <c r="AV451">
        <f>AU451*1000/AA451</f>
        <v>36.588619686941854</v>
      </c>
      <c r="AW451">
        <f>(AV451-U451)</f>
        <v>12.32269332585787</v>
      </c>
      <c r="AX451">
        <f>IF(D451,P451,(O451+P451)/2)</f>
        <v>27.446442604064941</v>
      </c>
      <c r="AY451">
        <f>0.61365*EXP(17.502*AX451/(240.97+AX451))</f>
        <v>3.6740886589133632</v>
      </c>
      <c r="AZ451">
        <f>IF(AW451&lt;&gt;0,(1000-(AV451+U451)/2)/AW451*AP451,0)</f>
        <v>8.1475879834397857E-3</v>
      </c>
      <c r="BA451">
        <f>U451*AA451/1000</f>
        <v>2.4522696563013016</v>
      </c>
      <c r="BB451">
        <f>(AY451-BA451)</f>
        <v>1.2218190026120617</v>
      </c>
      <c r="BC451">
        <f>1/(1.6/F451+1.37/N451)</f>
        <v>5.0949347719605161E-3</v>
      </c>
      <c r="BD451">
        <f>G451*AA451*0.001</f>
        <v>82.636572337044626</v>
      </c>
      <c r="BE451">
        <f>G451/S451</f>
        <v>1.9794157333119335</v>
      </c>
      <c r="BF451">
        <f>(1-AP451*AA451/AU451/F451)*100</f>
        <v>65.391735544335617</v>
      </c>
      <c r="BG451">
        <f>(S451-E451/(N451/1.35))</f>
        <v>414.40271352144765</v>
      </c>
      <c r="BH451">
        <f>E451*BF451/100/BG451</f>
        <v>-3.3534526525747553E-3</v>
      </c>
    </row>
    <row r="452" spans="1:60" x14ac:dyDescent="0.25">
      <c r="A452" s="1">
        <v>135</v>
      </c>
      <c r="B452" s="1" t="s">
        <v>514</v>
      </c>
      <c r="C452" s="1">
        <v>19744.99999986589</v>
      </c>
      <c r="D452" s="1">
        <v>0</v>
      </c>
      <c r="E452">
        <f>(R452-S452*(1000-T452)/(1000-U452))*AO452</f>
        <v>-2.1133193975404603</v>
      </c>
      <c r="F452">
        <f>IF(AZ452&lt;&gt;0,1/(1/AZ452-1/N452),0)</f>
        <v>8.2161880957905883E-3</v>
      </c>
      <c r="G452">
        <f>((BC452-AP452/2)*S452-E452)/(BC452+AP452/2)</f>
        <v>813.46770367393003</v>
      </c>
      <c r="H452">
        <f>AP452*1000</f>
        <v>0.10408360075984179</v>
      </c>
      <c r="I452">
        <f>(AU452-BA452)</f>
        <v>1.2458694462170445</v>
      </c>
      <c r="J452">
        <f>(P452+AT452*D452)</f>
        <v>27.555059432983398</v>
      </c>
      <c r="K452" s="1">
        <v>7.4200000762939453</v>
      </c>
      <c r="L452">
        <f>(K452*AI452+AJ452)</f>
        <v>1.1082173555467421</v>
      </c>
      <c r="M452" s="1">
        <v>1</v>
      </c>
      <c r="N452">
        <f>L452*(M452+1)*(M452+1)/(M452*M452+1)</f>
        <v>2.2164347110934841</v>
      </c>
      <c r="O452" s="1">
        <v>27.343524932861328</v>
      </c>
      <c r="P452" s="1">
        <v>27.555059432983398</v>
      </c>
      <c r="Q452" s="1">
        <v>27.075149536132812</v>
      </c>
      <c r="R452" s="1">
        <v>410.0179443359375</v>
      </c>
      <c r="S452" s="1">
        <v>413.0888671875</v>
      </c>
      <c r="T452" s="1">
        <v>24.109075546264648</v>
      </c>
      <c r="U452" s="1">
        <v>24.25971794128418</v>
      </c>
      <c r="V452" s="1">
        <v>66.720230102539062</v>
      </c>
      <c r="W452" s="1">
        <v>67.136833190917969</v>
      </c>
      <c r="X452" s="1">
        <v>500.23403930664062</v>
      </c>
      <c r="Y452" s="1">
        <v>3.183908062055707E-3</v>
      </c>
      <c r="Z452" s="1">
        <v>0.10146886855363846</v>
      </c>
      <c r="AA452" s="1">
        <v>101.05824279785156</v>
      </c>
      <c r="AB452" s="1">
        <v>0.36944830417633057</v>
      </c>
      <c r="AC452" s="1">
        <v>-0.13069485127925873</v>
      </c>
      <c r="AD452" s="1">
        <v>3.5111900418996811E-2</v>
      </c>
      <c r="AE452" s="1">
        <v>1.8038424896076322E-3</v>
      </c>
      <c r="AF452" s="1">
        <v>3.1305853277444839E-2</v>
      </c>
      <c r="AG452" s="1">
        <v>7.9539662692695856E-4</v>
      </c>
      <c r="AH452" s="1">
        <v>1</v>
      </c>
      <c r="AI452" s="1">
        <v>-0.21956524252891541</v>
      </c>
      <c r="AJ452" s="1">
        <v>2.737391471862793</v>
      </c>
      <c r="AK452" s="1">
        <v>1</v>
      </c>
      <c r="AL452" s="1">
        <v>0</v>
      </c>
      <c r="AM452" s="1">
        <v>0.15999999642372131</v>
      </c>
      <c r="AN452" s="1">
        <v>111115</v>
      </c>
      <c r="AO452">
        <f>X452*0.000001/(K452*0.0001)</f>
        <v>0.67416985736271262</v>
      </c>
      <c r="AP452">
        <f>(U452-T452)/(1000-U452)*AO452</f>
        <v>1.0408360075984179E-4</v>
      </c>
      <c r="AQ452">
        <f>(P452+273.15)</f>
        <v>300.70505943298338</v>
      </c>
      <c r="AR452">
        <f>(O452+273.15)</f>
        <v>300.49352493286131</v>
      </c>
      <c r="AS452">
        <f>(Y452*AK452+Z452*AL452)*AM452</f>
        <v>5.0942527854237057E-4</v>
      </c>
      <c r="AT452">
        <f>((AS452+0.00000010773*(AR452^4-AQ452^4))-AP452*44100)/(L452*0.92*2*29.3+0.00000043092*AQ452^3)</f>
        <v>-9.8869333539937987E-2</v>
      </c>
      <c r="AU452">
        <f>0.61365*EXP(17.502*J452/(240.97+J452))</f>
        <v>3.6975139121347369</v>
      </c>
      <c r="AV452">
        <f>AU452*1000/AA452</f>
        <v>36.587949777940764</v>
      </c>
      <c r="AW452">
        <f>(AV452-U452)</f>
        <v>12.328231836656585</v>
      </c>
      <c r="AX452">
        <f>IF(D452,P452,(O452+P452)/2)</f>
        <v>27.449292182922363</v>
      </c>
      <c r="AY452">
        <f>0.61365*EXP(17.502*AX452/(240.97+AX452))</f>
        <v>3.6747015655834487</v>
      </c>
      <c r="AZ452">
        <f>IF(AW452&lt;&gt;0,(1000-(AV452+U452)/2)/AW452*AP452,0)</f>
        <v>8.1858436732791685E-3</v>
      </c>
      <c r="BA452">
        <f>U452*AA452/1000</f>
        <v>2.4516444659176924</v>
      </c>
      <c r="BB452">
        <f>(AY452-BA452)</f>
        <v>1.2230570996657564</v>
      </c>
      <c r="BC452">
        <f>1/(1.6/F452+1.37/N452)</f>
        <v>5.1188699265688389E-3</v>
      </c>
      <c r="BD452">
        <f>G452*AA452*0.001</f>
        <v>82.207616706090789</v>
      </c>
      <c r="BE452">
        <f>G452/S452</f>
        <v>1.96923172781778</v>
      </c>
      <c r="BF452">
        <f>(1-AP452*AA452/AU452/F452)*100</f>
        <v>65.37626933599266</v>
      </c>
      <c r="BG452">
        <f>(S452-E452/(N452/1.35))</f>
        <v>414.37606106350285</v>
      </c>
      <c r="BH452">
        <f>E452*BF452/100/BG452</f>
        <v>-3.3341920807874515E-3</v>
      </c>
    </row>
    <row r="453" spans="1:60" x14ac:dyDescent="0.25">
      <c r="A453" s="1">
        <v>136</v>
      </c>
      <c r="B453" s="1" t="s">
        <v>515</v>
      </c>
      <c r="C453" s="1">
        <v>19749.999999754131</v>
      </c>
      <c r="D453" s="1">
        <v>0</v>
      </c>
      <c r="E453">
        <f>(R453-S453*(1000-T453)/(1000-U453))*AO453</f>
        <v>-2.0996255891213136</v>
      </c>
      <c r="F453">
        <f>IF(AZ453&lt;&gt;0,1/(1/AZ453-1/N453),0)</f>
        <v>8.2401404366956622E-3</v>
      </c>
      <c r="G453">
        <f>((BC453-AP453/2)*S453-E453)/(BC453+AP453/2)</f>
        <v>809.63655036632645</v>
      </c>
      <c r="H453">
        <f>AP453*1000</f>
        <v>0.10438878650100093</v>
      </c>
      <c r="I453">
        <f>(AU453-BA453)</f>
        <v>1.2459107325166952</v>
      </c>
      <c r="J453">
        <f>(P453+AT453*D453)</f>
        <v>27.552352905273438</v>
      </c>
      <c r="K453" s="1">
        <v>7.4200000762939453</v>
      </c>
      <c r="L453">
        <f>(K453*AI453+AJ453)</f>
        <v>1.1082173555467421</v>
      </c>
      <c r="M453" s="1">
        <v>1</v>
      </c>
      <c r="N453">
        <f>L453*(M453+1)*(M453+1)/(M453*M453+1)</f>
        <v>2.2164347110934841</v>
      </c>
      <c r="O453" s="1">
        <v>27.345666885375977</v>
      </c>
      <c r="P453" s="1">
        <v>27.552352905273438</v>
      </c>
      <c r="Q453" s="1">
        <v>27.065860748291016</v>
      </c>
      <c r="R453" s="1">
        <v>410.03216552734375</v>
      </c>
      <c r="S453" s="1">
        <v>413.08270263671875</v>
      </c>
      <c r="T453" s="1">
        <v>24.102441787719727</v>
      </c>
      <c r="U453" s="1">
        <v>24.253532409667969</v>
      </c>
      <c r="V453" s="1">
        <v>66.692428588867188</v>
      </c>
      <c r="W453" s="1">
        <v>67.110389709472656</v>
      </c>
      <c r="X453" s="1">
        <v>500.21560668945312</v>
      </c>
      <c r="Y453" s="1">
        <v>-1.2170434929430485E-2</v>
      </c>
      <c r="Z453" s="1">
        <v>0.11976881325244904</v>
      </c>
      <c r="AA453" s="1">
        <v>101.05818176269531</v>
      </c>
      <c r="AB453" s="1">
        <v>0.36944830417633057</v>
      </c>
      <c r="AC453" s="1">
        <v>-0.13069485127925873</v>
      </c>
      <c r="AD453" s="1">
        <v>3.5111900418996811E-2</v>
      </c>
      <c r="AE453" s="1">
        <v>1.8038424896076322E-3</v>
      </c>
      <c r="AF453" s="1">
        <v>3.1305853277444839E-2</v>
      </c>
      <c r="AG453" s="1">
        <v>7.9539662692695856E-4</v>
      </c>
      <c r="AH453" s="1">
        <v>1</v>
      </c>
      <c r="AI453" s="1">
        <v>-0.21956524252891541</v>
      </c>
      <c r="AJ453" s="1">
        <v>2.737391471862793</v>
      </c>
      <c r="AK453" s="1">
        <v>1</v>
      </c>
      <c r="AL453" s="1">
        <v>0</v>
      </c>
      <c r="AM453" s="1">
        <v>0.15999999642372131</v>
      </c>
      <c r="AN453" s="1">
        <v>111115</v>
      </c>
      <c r="AO453">
        <f>X453*0.000001/(K453*0.0001)</f>
        <v>0.67414501556082851</v>
      </c>
      <c r="AP453">
        <f>(U453-T453)/(1000-U453)*AO453</f>
        <v>1.0438878650100093E-4</v>
      </c>
      <c r="AQ453">
        <f>(P453+273.15)</f>
        <v>300.70235290527341</v>
      </c>
      <c r="AR453">
        <f>(O453+273.15)</f>
        <v>300.49566688537595</v>
      </c>
      <c r="AS453">
        <f>(Y453*AK453+Z453*AL453)*AM453</f>
        <v>-1.9472695451840105E-3</v>
      </c>
      <c r="AT453">
        <f>((AS453+0.00000010773*(AR453^4-AQ453^4))-AP453*44100)/(L453*0.92*2*29.3+0.00000043092*AQ453^3)</f>
        <v>-9.8298265619452249E-2</v>
      </c>
      <c r="AU453">
        <f>0.61365*EXP(17.502*J453/(240.97+J453))</f>
        <v>3.6969286191603423</v>
      </c>
      <c r="AV453">
        <f>AU453*1000/AA453</f>
        <v>36.582180231992155</v>
      </c>
      <c r="AW453">
        <f>(AV453-U453)</f>
        <v>12.328647822324186</v>
      </c>
      <c r="AX453">
        <f>IF(D453,P453,(O453+P453)/2)</f>
        <v>27.449009895324707</v>
      </c>
      <c r="AY453">
        <f>0.61365*EXP(17.502*AX453/(240.97+AX453))</f>
        <v>3.6746408452784554</v>
      </c>
      <c r="AZ453">
        <f>IF(AW453&lt;&gt;0,(1000-(AV453+U453)/2)/AW453*AP453,0)</f>
        <v>8.209619161027101E-3</v>
      </c>
      <c r="BA453">
        <f>U453*AA453/1000</f>
        <v>2.4510178866436472</v>
      </c>
      <c r="BB453">
        <f>(AY453-BA453)</f>
        <v>1.2236229586348082</v>
      </c>
      <c r="BC453">
        <f>1/(1.6/F453+1.37/N453)</f>
        <v>5.1337454200753099E-3</v>
      </c>
      <c r="BD453">
        <f>G453*AA453*0.001</f>
        <v>81.820397668641832</v>
      </c>
      <c r="BE453">
        <f>G453/S453</f>
        <v>1.9599865721764507</v>
      </c>
      <c r="BF453">
        <f>(1-AP453*AA453/AU453/F453)*100</f>
        <v>65.370226539754668</v>
      </c>
      <c r="BG453">
        <f>(S453-E453/(N453/1.35))</f>
        <v>414.36155580172596</v>
      </c>
      <c r="BH453">
        <f>E453*BF453/100/BG453</f>
        <v>-3.3123970717785982E-3</v>
      </c>
    </row>
    <row r="454" spans="1:60" x14ac:dyDescent="0.25">
      <c r="A454" s="1">
        <v>137</v>
      </c>
      <c r="B454" s="1" t="s">
        <v>516</v>
      </c>
      <c r="C454" s="1">
        <v>19754.999999642372</v>
      </c>
      <c r="D454" s="1">
        <v>0</v>
      </c>
      <c r="E454">
        <f>(R454-S454*(1000-T454)/(1000-U454))*AO454</f>
        <v>-2.1309161249445747</v>
      </c>
      <c r="F454">
        <f>IF(AZ454&lt;&gt;0,1/(1/AZ454-1/N454),0)</f>
        <v>8.2182314939709313E-3</v>
      </c>
      <c r="G454">
        <f>((BC454-AP454/2)*S454-E454)/(BC454+AP454/2)</f>
        <v>816.77202658085878</v>
      </c>
      <c r="H454">
        <f>AP454*1000</f>
        <v>0.10407467666935338</v>
      </c>
      <c r="I454">
        <f>(AU454-BA454)</f>
        <v>1.2454657720614071</v>
      </c>
      <c r="J454">
        <f>(P454+AT454*D454)</f>
        <v>27.547874450683594</v>
      </c>
      <c r="K454" s="1">
        <v>7.4200000762939453</v>
      </c>
      <c r="L454">
        <f>(K454*AI454+AJ454)</f>
        <v>1.1082173555467421</v>
      </c>
      <c r="M454" s="1">
        <v>1</v>
      </c>
      <c r="N454">
        <f>L454*(M454+1)*(M454+1)/(M454*M454+1)</f>
        <v>2.2164347110934841</v>
      </c>
      <c r="O454" s="1">
        <v>27.342123031616211</v>
      </c>
      <c r="P454" s="1">
        <v>27.547874450683594</v>
      </c>
      <c r="Q454" s="1">
        <v>27.03404426574707</v>
      </c>
      <c r="R454" s="1">
        <v>409.99090576171875</v>
      </c>
      <c r="S454" s="1">
        <v>413.08816528320312</v>
      </c>
      <c r="T454" s="1">
        <v>24.097799301147461</v>
      </c>
      <c r="U454" s="1">
        <v>24.248441696166992</v>
      </c>
      <c r="V454" s="1">
        <v>66.689056396484375</v>
      </c>
      <c r="W454" s="1">
        <v>67.10565185546875</v>
      </c>
      <c r="X454" s="1">
        <v>500.19692993164062</v>
      </c>
      <c r="Y454" s="1">
        <v>3.4510751720517874E-3</v>
      </c>
      <c r="Z454" s="1">
        <v>0.10791546851396561</v>
      </c>
      <c r="AA454" s="1">
        <v>101.05781555175781</v>
      </c>
      <c r="AB454" s="1">
        <v>0.36944830417633057</v>
      </c>
      <c r="AC454" s="1">
        <v>-0.13069485127925873</v>
      </c>
      <c r="AD454" s="1">
        <v>3.5111900418996811E-2</v>
      </c>
      <c r="AE454" s="1">
        <v>1.8038424896076322E-3</v>
      </c>
      <c r="AF454" s="1">
        <v>3.1305853277444839E-2</v>
      </c>
      <c r="AG454" s="1">
        <v>7.9539662692695856E-4</v>
      </c>
      <c r="AH454" s="1">
        <v>1</v>
      </c>
      <c r="AI454" s="1">
        <v>-0.21956524252891541</v>
      </c>
      <c r="AJ454" s="1">
        <v>2.737391471862793</v>
      </c>
      <c r="AK454" s="1">
        <v>1</v>
      </c>
      <c r="AL454" s="1">
        <v>0</v>
      </c>
      <c r="AM454" s="1">
        <v>0.15999999642372131</v>
      </c>
      <c r="AN454" s="1">
        <v>111115</v>
      </c>
      <c r="AO454">
        <f>X454*0.000001/(K454*0.0001)</f>
        <v>0.67411984472845599</v>
      </c>
      <c r="AP454">
        <f>(U454-T454)/(1000-U454)*AO454</f>
        <v>1.0407467666935338E-4</v>
      </c>
      <c r="AQ454">
        <f>(P454+273.15)</f>
        <v>300.69787445068357</v>
      </c>
      <c r="AR454">
        <f>(O454+273.15)</f>
        <v>300.49212303161619</v>
      </c>
      <c r="AS454">
        <f>(Y454*AK454+Z454*AL454)*AM454</f>
        <v>5.521720151862794E-4</v>
      </c>
      <c r="AT454">
        <f>((AS454+0.00000010773*(AR454^4-AQ454^4))-AP454*44100)/(L454*0.92*2*29.3+0.00000043092*AQ454^3)</f>
        <v>-9.791574533970672E-2</v>
      </c>
      <c r="AU454">
        <f>0.61365*EXP(17.502*J454/(240.97+J454))</f>
        <v>3.6959603204102045</v>
      </c>
      <c r="AV454">
        <f>AU454*1000/AA454</f>
        <v>36.572731166124207</v>
      </c>
      <c r="AW454">
        <f>(AV454-U454)</f>
        <v>12.324289469957215</v>
      </c>
      <c r="AX454">
        <f>IF(D454,P454,(O454+P454)/2)</f>
        <v>27.444998741149902</v>
      </c>
      <c r="AY454">
        <f>0.61365*EXP(17.502*AX454/(240.97+AX454))</f>
        <v>3.6737781371801899</v>
      </c>
      <c r="AZ454">
        <f>IF(AW454&lt;&gt;0,(1000-(AV454+U454)/2)/AW454*AP454,0)</f>
        <v>8.1878720039149488E-3</v>
      </c>
      <c r="BA454">
        <f>U454*AA454/1000</f>
        <v>2.4504945483487974</v>
      </c>
      <c r="BB454">
        <f>(AY454-BA454)</f>
        <v>1.2232835888313924</v>
      </c>
      <c r="BC454">
        <f>1/(1.6/F454+1.37/N454)</f>
        <v>5.1201389805181144E-3</v>
      </c>
      <c r="BD454">
        <f>G454*AA454*0.001</f>
        <v>82.541196810043857</v>
      </c>
      <c r="BE454">
        <f>G454/S454</f>
        <v>1.9772341481167826</v>
      </c>
      <c r="BF454">
        <f>(1-AP454*AA454/AU454/F454)*100</f>
        <v>65.373443362361101</v>
      </c>
      <c r="BG454">
        <f>(S454-E454/(N454/1.35))</f>
        <v>414.38607708465469</v>
      </c>
      <c r="BH454">
        <f>E454*BF454/100/BG454</f>
        <v>-3.3617279225225407E-3</v>
      </c>
    </row>
    <row r="455" spans="1:60" x14ac:dyDescent="0.25">
      <c r="A455" s="1">
        <v>138</v>
      </c>
      <c r="B455" s="1" t="s">
        <v>517</v>
      </c>
      <c r="C455" s="1">
        <v>19760.499999519438</v>
      </c>
      <c r="D455" s="1">
        <v>0</v>
      </c>
      <c r="E455">
        <f>(R455-S455*(1000-T455)/(1000-U455))*AO455</f>
        <v>-2.1608149552070732</v>
      </c>
      <c r="F455">
        <f>IF(AZ455&lt;&gt;0,1/(1/AZ455-1/N455),0)</f>
        <v>8.2348030045402369E-3</v>
      </c>
      <c r="G455">
        <f>((BC455-AP455/2)*S455-E455)/(BC455+AP455/2)</f>
        <v>821.71818721073794</v>
      </c>
      <c r="H455">
        <f>AP455*1000</f>
        <v>0.10424555972634787</v>
      </c>
      <c r="I455">
        <f>(AU455-BA455)</f>
        <v>1.2450232688197351</v>
      </c>
      <c r="J455">
        <f>(P455+AT455*D455)</f>
        <v>27.543056488037109</v>
      </c>
      <c r="K455" s="1">
        <v>7.4200000762939453</v>
      </c>
      <c r="L455">
        <f>(K455*AI455+AJ455)</f>
        <v>1.1082173555467421</v>
      </c>
      <c r="M455" s="1">
        <v>1</v>
      </c>
      <c r="N455">
        <f>L455*(M455+1)*(M455+1)/(M455*M455+1)</f>
        <v>2.2164347110934841</v>
      </c>
      <c r="O455" s="1">
        <v>27.333444595336914</v>
      </c>
      <c r="P455" s="1">
        <v>27.543056488037109</v>
      </c>
      <c r="Q455" s="1">
        <v>27.025722503662109</v>
      </c>
      <c r="R455" s="1">
        <v>409.945556640625</v>
      </c>
      <c r="S455" s="1">
        <v>413.08709716796875</v>
      </c>
      <c r="T455" s="1">
        <v>24.091560363769531</v>
      </c>
      <c r="U455" s="1">
        <v>24.242452621459961</v>
      </c>
      <c r="V455" s="1">
        <v>66.702827453613281</v>
      </c>
      <c r="W455" s="1">
        <v>67.120780944824219</v>
      </c>
      <c r="X455" s="1">
        <v>500.191650390625</v>
      </c>
      <c r="Y455" s="1">
        <v>1.4415775425732136E-2</v>
      </c>
      <c r="Z455" s="1">
        <v>0.19681479036808014</v>
      </c>
      <c r="AA455" s="1">
        <v>101.05807495117187</v>
      </c>
      <c r="AB455" s="1">
        <v>0.36944830417633057</v>
      </c>
      <c r="AC455" s="1">
        <v>-0.13069485127925873</v>
      </c>
      <c r="AD455" s="1">
        <v>3.5111900418996811E-2</v>
      </c>
      <c r="AE455" s="1">
        <v>1.8038424896076322E-3</v>
      </c>
      <c r="AF455" s="1">
        <v>3.1305853277444839E-2</v>
      </c>
      <c r="AG455" s="1">
        <v>7.9539662692695856E-4</v>
      </c>
      <c r="AH455" s="1">
        <v>1</v>
      </c>
      <c r="AI455" s="1">
        <v>-0.21956524252891541</v>
      </c>
      <c r="AJ455" s="1">
        <v>2.737391471862793</v>
      </c>
      <c r="AK455" s="1">
        <v>1</v>
      </c>
      <c r="AL455" s="1">
        <v>0</v>
      </c>
      <c r="AM455" s="1">
        <v>0.15999999642372131</v>
      </c>
      <c r="AN455" s="1">
        <v>111115</v>
      </c>
      <c r="AO455">
        <f>X455*0.000001/(K455*0.0001)</f>
        <v>0.67411272944414158</v>
      </c>
      <c r="AP455">
        <f>(U455-T455)/(1000-U455)*AO455</f>
        <v>1.0424555972634787E-4</v>
      </c>
      <c r="AQ455">
        <f>(P455+273.15)</f>
        <v>300.69305648803709</v>
      </c>
      <c r="AR455">
        <f>(O455+273.15)</f>
        <v>300.48344459533689</v>
      </c>
      <c r="AS455">
        <f>(Y455*AK455+Z455*AL455)*AM455</f>
        <v>2.3065240165623113E-3</v>
      </c>
      <c r="AT455">
        <f>((AS455+0.00000010773*(AR455^4-AQ455^4))-AP455*44100)/(L455*0.92*2*29.3+0.00000043092*AQ455^3)</f>
        <v>-9.862738769008296E-2</v>
      </c>
      <c r="AU455">
        <f>0.61365*EXP(17.502*J455/(240.97+J455))</f>
        <v>3.6949188628394691</v>
      </c>
      <c r="AV455">
        <f>AU455*1000/AA455</f>
        <v>36.562331754535592</v>
      </c>
      <c r="AW455">
        <f>(AV455-U455)</f>
        <v>12.319879133075631</v>
      </c>
      <c r="AX455">
        <f>IF(D455,P455,(O455+P455)/2)</f>
        <v>27.438250541687012</v>
      </c>
      <c r="AY455">
        <f>0.61365*EXP(17.502*AX455/(240.97+AX455))</f>
        <v>3.6723271516751668</v>
      </c>
      <c r="AZ455">
        <f>IF(AW455&lt;&gt;0,(1000-(AV455+U455)/2)/AW455*AP455,0)</f>
        <v>8.2043211823667177E-3</v>
      </c>
      <c r="BA455">
        <f>U455*AA455/1000</f>
        <v>2.449895594019734</v>
      </c>
      <c r="BB455">
        <f>(AY455-BA455)</f>
        <v>1.2224315576554328</v>
      </c>
      <c r="BC455">
        <f>1/(1.6/F455+1.37/N455)</f>
        <v>5.1304306556216612E-3</v>
      </c>
      <c r="BD455">
        <f>G455*AA455*0.001</f>
        <v>83.041258151883838</v>
      </c>
      <c r="BE455">
        <f>G455/S455</f>
        <v>1.989212911379346</v>
      </c>
      <c r="BF455">
        <f>(1-AP455*AA455/AU455/F455)*100</f>
        <v>65.376539957939656</v>
      </c>
      <c r="BG455">
        <f>(S455-E455/(N455/1.35))</f>
        <v>414.40321993708494</v>
      </c>
      <c r="BH455">
        <f>E455*BF455/100/BG455</f>
        <v>-3.4089166894566126E-3</v>
      </c>
    </row>
    <row r="456" spans="1:60" x14ac:dyDescent="0.25">
      <c r="A456" s="1" t="s">
        <v>9</v>
      </c>
      <c r="B456" s="1" t="s">
        <v>518</v>
      </c>
    </row>
    <row r="457" spans="1:60" x14ac:dyDescent="0.25">
      <c r="A457" s="1" t="s">
        <v>9</v>
      </c>
      <c r="B457" s="1" t="s">
        <v>519</v>
      </c>
    </row>
    <row r="458" spans="1:60" x14ac:dyDescent="0.25">
      <c r="A458" s="1" t="s">
        <v>9</v>
      </c>
      <c r="B458" s="1" t="s">
        <v>520</v>
      </c>
    </row>
    <row r="459" spans="1:60" x14ac:dyDescent="0.25">
      <c r="A459" s="1" t="s">
        <v>9</v>
      </c>
      <c r="B459" s="1" t="s">
        <v>521</v>
      </c>
    </row>
    <row r="460" spans="1:60" x14ac:dyDescent="0.25">
      <c r="A460" s="1" t="s">
        <v>9</v>
      </c>
      <c r="B460" s="1" t="s">
        <v>522</v>
      </c>
    </row>
    <row r="461" spans="1:60" x14ac:dyDescent="0.25">
      <c r="A461" s="1" t="s">
        <v>9</v>
      </c>
      <c r="B461" s="1" t="s">
        <v>523</v>
      </c>
    </row>
    <row r="462" spans="1:60" x14ac:dyDescent="0.25">
      <c r="A462" s="1" t="s">
        <v>9</v>
      </c>
      <c r="B462" s="1" t="s">
        <v>524</v>
      </c>
    </row>
    <row r="463" spans="1:60" x14ac:dyDescent="0.25">
      <c r="A463" s="1" t="s">
        <v>9</v>
      </c>
      <c r="B463" s="1" t="s">
        <v>525</v>
      </c>
    </row>
    <row r="464" spans="1:60" x14ac:dyDescent="0.25">
      <c r="A464" s="1" t="s">
        <v>9</v>
      </c>
      <c r="B464" s="1" t="s">
        <v>526</v>
      </c>
    </row>
    <row r="465" spans="1:60" x14ac:dyDescent="0.25">
      <c r="A465" s="1" t="s">
        <v>9</v>
      </c>
      <c r="B465" s="1" t="s">
        <v>527</v>
      </c>
    </row>
    <row r="466" spans="1:60" x14ac:dyDescent="0.25">
      <c r="A466" s="1" t="s">
        <v>9</v>
      </c>
      <c r="B466" s="1" t="s">
        <v>528</v>
      </c>
    </row>
    <row r="467" spans="1:60" x14ac:dyDescent="0.25">
      <c r="A467" s="1">
        <v>139</v>
      </c>
      <c r="B467" s="1" t="s">
        <v>529</v>
      </c>
      <c r="C467" s="1">
        <v>20244.499999988824</v>
      </c>
      <c r="D467" s="1">
        <v>0</v>
      </c>
      <c r="E467">
        <f>(R467-S467*(1000-T467)/(1000-U467))*AO467</f>
        <v>-1.6274070802142424</v>
      </c>
      <c r="F467">
        <f>IF(AZ467&lt;&gt;0,1/(1/AZ467-1/N467),0)</f>
        <v>1.5312923186348823E-2</v>
      </c>
      <c r="G467">
        <f>((BC467-AP467/2)*S467-E467)/(BC467+AP467/2)</f>
        <v>579.11403262956037</v>
      </c>
      <c r="H467">
        <f>AP467*1000</f>
        <v>0.18754123334137221</v>
      </c>
      <c r="I467">
        <f>(AU467-BA467)</f>
        <v>1.2480230606987166</v>
      </c>
      <c r="J467">
        <f>(P467+AT467*D467)</f>
        <v>27.636501312255859</v>
      </c>
      <c r="K467" s="1">
        <v>11.600000381469727</v>
      </c>
      <c r="L467">
        <f>(K467*AI467+AJ467)</f>
        <v>0.19043457476988124</v>
      </c>
      <c r="M467" s="1">
        <v>1</v>
      </c>
      <c r="N467">
        <f>L467*(M467+1)*(M467+1)/(M467*M467+1)</f>
        <v>0.38086914953976247</v>
      </c>
      <c r="O467" s="1">
        <v>27.361156463623047</v>
      </c>
      <c r="P467" s="1">
        <v>27.636501312255859</v>
      </c>
      <c r="Q467" s="1">
        <v>27.068675994873047</v>
      </c>
      <c r="R467" s="1">
        <v>409.68133544921875</v>
      </c>
      <c r="S467" s="1">
        <v>413.27542114257813</v>
      </c>
      <c r="T467" s="1">
        <v>23.989616394042969</v>
      </c>
      <c r="U467" s="1">
        <v>24.413890838623047</v>
      </c>
      <c r="V467" s="1">
        <v>66.357223510742188</v>
      </c>
      <c r="W467" s="1">
        <v>67.488021850585937</v>
      </c>
      <c r="X467" s="1">
        <v>500.23434448242187</v>
      </c>
      <c r="Y467" s="1">
        <v>6.5390844829380512E-3</v>
      </c>
      <c r="Z467" s="1">
        <v>0.16516885161399841</v>
      </c>
      <c r="AA467" s="1">
        <v>101.05479431152344</v>
      </c>
      <c r="AB467" s="1">
        <v>0.43281805515289307</v>
      </c>
      <c r="AC467" s="1">
        <v>-0.12420195341110229</v>
      </c>
      <c r="AD467" s="1">
        <v>4.7452308237552643E-2</v>
      </c>
      <c r="AE467" s="1">
        <v>1.9271251512691379E-3</v>
      </c>
      <c r="AF467" s="1">
        <v>3.5784479230642319E-2</v>
      </c>
      <c r="AG467" s="1">
        <v>1.7070462927222252E-3</v>
      </c>
      <c r="AH467" s="1">
        <v>0.66666668653488159</v>
      </c>
      <c r="AI467" s="1">
        <v>-0.21956524252891541</v>
      </c>
      <c r="AJ467" s="1">
        <v>2.737391471862793</v>
      </c>
      <c r="AK467" s="1">
        <v>1</v>
      </c>
      <c r="AL467" s="1">
        <v>0</v>
      </c>
      <c r="AM467" s="1">
        <v>0.15999999642372131</v>
      </c>
      <c r="AN467" s="1">
        <v>111115</v>
      </c>
      <c r="AO467">
        <f>X467*0.000001/(K467*0.0001)</f>
        <v>0.43123648968280626</v>
      </c>
      <c r="AP467">
        <f>(U467-T467)/(1000-U467)*AO467</f>
        <v>1.8754123334137221E-4</v>
      </c>
      <c r="AQ467">
        <f>(P467+273.15)</f>
        <v>300.78650131225584</v>
      </c>
      <c r="AR467">
        <f>(O467+273.15)</f>
        <v>300.51115646362302</v>
      </c>
      <c r="AS467">
        <f>(Y467*AK467+Z467*AL467)*AM467</f>
        <v>1.0462534938844997E-3</v>
      </c>
      <c r="AT467">
        <f>((AS467+0.00000010773*(AR467^4-AQ467^4))-AP467*44100)/(L467*0.92*2*29.3+0.00000043092*AQ467^3)</f>
        <v>-0.52261136002156949</v>
      </c>
      <c r="AU467">
        <f>0.61365*EXP(17.502*J467/(240.97+J467))</f>
        <v>3.7151637777397553</v>
      </c>
      <c r="AV467">
        <f>AU467*1000/AA467</f>
        <v>36.763854729019123</v>
      </c>
      <c r="AW467">
        <f>(AV467-U467)</f>
        <v>12.349963890396076</v>
      </c>
      <c r="AX467">
        <f>IF(D467,P467,(O467+P467)/2)</f>
        <v>27.498828887939453</v>
      </c>
      <c r="AY467">
        <f>0.61365*EXP(17.502*AX467/(240.97+AX467))</f>
        <v>3.6853705221198236</v>
      </c>
      <c r="AZ467">
        <f>IF(AW467&lt;&gt;0,(1000-(AV467+U467)/2)/AW467*AP467,0)</f>
        <v>1.4721059917782595E-2</v>
      </c>
      <c r="BA467">
        <f>U467*AA467/1000</f>
        <v>2.4671407170410387</v>
      </c>
      <c r="BB467">
        <f>(AY467-BA467)</f>
        <v>1.218229805078785</v>
      </c>
      <c r="BC467">
        <f>1/(1.6/F467+1.37/N467)</f>
        <v>9.2520679918800669E-3</v>
      </c>
      <c r="BD467">
        <f>G467*AA467*0.001</f>
        <v>58.522249450297096</v>
      </c>
      <c r="BE467">
        <f>G467/S467</f>
        <v>1.4012786703561755</v>
      </c>
      <c r="BF467">
        <f>(1-AP467*AA467/AU467/F467)*100</f>
        <v>66.686702561644211</v>
      </c>
      <c r="BG467">
        <f>(S467-E467/(N467/1.35))</f>
        <v>419.04380527383177</v>
      </c>
      <c r="BH467">
        <f>E467*BF467/100/BG467</f>
        <v>-2.5898583999838039E-3</v>
      </c>
    </row>
    <row r="468" spans="1:60" x14ac:dyDescent="0.25">
      <c r="A468" s="1">
        <v>140</v>
      </c>
      <c r="B468" s="1" t="s">
        <v>530</v>
      </c>
      <c r="C468" s="1">
        <v>20249.499999877065</v>
      </c>
      <c r="D468" s="1">
        <v>0</v>
      </c>
      <c r="E468">
        <f>(R468-S468*(1000-T468)/(1000-U468))*AO468</f>
        <v>-1.6208778483276749</v>
      </c>
      <c r="F468">
        <f>IF(AZ468&lt;&gt;0,1/(1/AZ468-1/N468),0)</f>
        <v>1.6104548125694097E-2</v>
      </c>
      <c r="G468">
        <f>((BC468-AP468/2)*S468-E468)/(BC468+AP468/2)</f>
        <v>570.1586523431439</v>
      </c>
      <c r="H468">
        <f>AP468*1000</f>
        <v>0.19661293618007944</v>
      </c>
      <c r="I468">
        <f>(AU468-BA468)</f>
        <v>1.2465648027749197</v>
      </c>
      <c r="J468">
        <f>(P468+AT468*D468)</f>
        <v>27.631721496582031</v>
      </c>
      <c r="K468" s="1">
        <v>11.600000381469727</v>
      </c>
      <c r="L468">
        <f>(K468*AI468+AJ468)</f>
        <v>0.19043457476988124</v>
      </c>
      <c r="M468" s="1">
        <v>1</v>
      </c>
      <c r="N468">
        <f>L468*(M468+1)*(M468+1)/(M468*M468+1)</f>
        <v>0.38086914953976247</v>
      </c>
      <c r="O468" s="1">
        <v>27.368267059326172</v>
      </c>
      <c r="P468" s="1">
        <v>27.631721496582031</v>
      </c>
      <c r="Q468" s="1">
        <v>27.076766967773438</v>
      </c>
      <c r="R468" s="1">
        <v>409.67483520507812</v>
      </c>
      <c r="S468" s="1">
        <v>413.2452392578125</v>
      </c>
      <c r="T468" s="1">
        <v>23.973287582397461</v>
      </c>
      <c r="U468" s="1">
        <v>24.418100357055664</v>
      </c>
      <c r="V468" s="1">
        <v>66.252998352050781</v>
      </c>
      <c r="W468" s="1">
        <v>67.474258422851563</v>
      </c>
      <c r="X468" s="1">
        <v>500.21484375</v>
      </c>
      <c r="Y468" s="1">
        <v>7.2717281000223011E-5</v>
      </c>
      <c r="Z468" s="1">
        <v>0.20699277520179749</v>
      </c>
      <c r="AA468" s="1">
        <v>101.05458831787109</v>
      </c>
      <c r="AB468" s="1">
        <v>0.43281805515289307</v>
      </c>
      <c r="AC468" s="1">
        <v>-0.12420195341110229</v>
      </c>
      <c r="AD468" s="1">
        <v>4.7452308237552643E-2</v>
      </c>
      <c r="AE468" s="1">
        <v>1.9271251512691379E-3</v>
      </c>
      <c r="AF468" s="1">
        <v>3.5784479230642319E-2</v>
      </c>
      <c r="AG468" s="1">
        <v>1.7070462927222252E-3</v>
      </c>
      <c r="AH468" s="1">
        <v>1</v>
      </c>
      <c r="AI468" s="1">
        <v>-0.21956524252891541</v>
      </c>
      <c r="AJ468" s="1">
        <v>2.737391471862793</v>
      </c>
      <c r="AK468" s="1">
        <v>1</v>
      </c>
      <c r="AL468" s="1">
        <v>0</v>
      </c>
      <c r="AM468" s="1">
        <v>0.15999999642372131</v>
      </c>
      <c r="AN468" s="1">
        <v>111115</v>
      </c>
      <c r="AO468">
        <f>X468*0.000001/(K468*0.0001)</f>
        <v>0.43121967870713335</v>
      </c>
      <c r="AP468">
        <f>(U468-T468)/(1000-U468)*AO468</f>
        <v>1.9661293618007943E-4</v>
      </c>
      <c r="AQ468">
        <f>(P468+273.15)</f>
        <v>300.78172149658201</v>
      </c>
      <c r="AR468">
        <f>(O468+273.15)</f>
        <v>300.51826705932615</v>
      </c>
      <c r="AS468">
        <f>(Y468*AK468+Z468*AL468)*AM468</f>
        <v>1.163476469997842E-5</v>
      </c>
      <c r="AT468">
        <f>((AS468+0.00000010773*(AR468^4-AQ468^4))-AP468*44100)/(L468*0.92*2*29.3+0.00000043092*AQ468^3)</f>
        <v>-0.53453266232702179</v>
      </c>
      <c r="AU468">
        <f>0.61365*EXP(17.502*J468/(240.97+J468))</f>
        <v>3.7141258818616412</v>
      </c>
      <c r="AV468">
        <f>AU468*1000/AA468</f>
        <v>36.753659024157471</v>
      </c>
      <c r="AW468">
        <f>(AV468-U468)</f>
        <v>12.335558667101807</v>
      </c>
      <c r="AX468">
        <f>IF(D468,P468,(O468+P468)/2)</f>
        <v>27.499994277954102</v>
      </c>
      <c r="AY468">
        <f>0.61365*EXP(17.502*AX468/(240.97+AX468))</f>
        <v>3.685621842838775</v>
      </c>
      <c r="AZ468">
        <f>IF(AW468&lt;&gt;0,(1000-(AV468+U468)/2)/AW468*AP468,0)</f>
        <v>1.5451213983260898E-2</v>
      </c>
      <c r="BA468">
        <f>U468*AA468/1000</f>
        <v>2.4675610790867215</v>
      </c>
      <c r="BB468">
        <f>(AY468-BA468)</f>
        <v>1.2180607637520535</v>
      </c>
      <c r="BC468">
        <f>1/(1.6/F468+1.37/N468)</f>
        <v>9.7136557995173099E-3</v>
      </c>
      <c r="BD468">
        <f>G468*AA468*0.001</f>
        <v>57.617147888408596</v>
      </c>
      <c r="BE468">
        <f>G468/S468</f>
        <v>1.3797101531457387</v>
      </c>
      <c r="BF468">
        <f>(1-AP468*AA468/AU468/F468)*100</f>
        <v>66.782804430912805</v>
      </c>
      <c r="BG468">
        <f>(S468-E468/(N468/1.35))</f>
        <v>418.99048036722377</v>
      </c>
      <c r="BH468">
        <f>E468*BF468/100/BG468</f>
        <v>-2.5835137890577631E-3</v>
      </c>
    </row>
    <row r="469" spans="1:60" x14ac:dyDescent="0.25">
      <c r="A469" s="1">
        <v>141</v>
      </c>
      <c r="B469" s="1" t="s">
        <v>531</v>
      </c>
      <c r="C469" s="1">
        <v>20254.999999754131</v>
      </c>
      <c r="D469" s="1">
        <v>0</v>
      </c>
      <c r="E469">
        <f>(R469-S469*(1000-T469)/(1000-U469))*AO469</f>
        <v>-1.5805174112514824</v>
      </c>
      <c r="F469">
        <f>IF(AZ469&lt;&gt;0,1/(1/AZ469-1/N469),0)</f>
        <v>1.6467853988480517E-2</v>
      </c>
      <c r="G469">
        <f>((BC469-AP469/2)*S469-E469)/(BC469+AP469/2)</f>
        <v>562.64439375931488</v>
      </c>
      <c r="H469">
        <f>AP469*1000</f>
        <v>0.20077206092527108</v>
      </c>
      <c r="I469">
        <f>(AU469-BA469)</f>
        <v>1.2459917618953602</v>
      </c>
      <c r="J469">
        <f>(P469+AT469*D469)</f>
        <v>27.630012512207031</v>
      </c>
      <c r="K469" s="1">
        <v>11.600000381469727</v>
      </c>
      <c r="L469">
        <f>(K469*AI469+AJ469)</f>
        <v>0.19043457476988124</v>
      </c>
      <c r="M469" s="1">
        <v>1</v>
      </c>
      <c r="N469">
        <f>L469*(M469+1)*(M469+1)/(M469*M469+1)</f>
        <v>0.38086914953976247</v>
      </c>
      <c r="O469" s="1">
        <v>27.372915267944336</v>
      </c>
      <c r="P469" s="1">
        <v>27.630012512207031</v>
      </c>
      <c r="Q469" s="1">
        <v>27.062986373901367</v>
      </c>
      <c r="R469" s="1">
        <v>409.79568481445312</v>
      </c>
      <c r="S469" s="1">
        <v>413.26861572265625</v>
      </c>
      <c r="T469" s="1">
        <v>23.965866088867188</v>
      </c>
      <c r="U469" s="1">
        <v>24.420103073120117</v>
      </c>
      <c r="V469" s="1">
        <v>66.208786010742187</v>
      </c>
      <c r="W469" s="1">
        <v>67.457138061523438</v>
      </c>
      <c r="X469" s="1">
        <v>500.1976318359375</v>
      </c>
      <c r="Y469" s="1">
        <v>1.527358777821064E-2</v>
      </c>
      <c r="Z469" s="1">
        <v>0.2229621410369873</v>
      </c>
      <c r="AA469" s="1">
        <v>101.05457305908203</v>
      </c>
      <c r="AB469" s="1">
        <v>0.43281805515289307</v>
      </c>
      <c r="AC469" s="1">
        <v>-0.12420195341110229</v>
      </c>
      <c r="AD469" s="1">
        <v>4.7452308237552643E-2</v>
      </c>
      <c r="AE469" s="1">
        <v>1.9271251512691379E-3</v>
      </c>
      <c r="AF469" s="1">
        <v>3.5784479230642319E-2</v>
      </c>
      <c r="AG469" s="1">
        <v>1.7070462927222252E-3</v>
      </c>
      <c r="AH469" s="1">
        <v>1</v>
      </c>
      <c r="AI469" s="1">
        <v>-0.21956524252891541</v>
      </c>
      <c r="AJ469" s="1">
        <v>2.737391471862793</v>
      </c>
      <c r="AK469" s="1">
        <v>1</v>
      </c>
      <c r="AL469" s="1">
        <v>0</v>
      </c>
      <c r="AM469" s="1">
        <v>0.15999999642372131</v>
      </c>
      <c r="AN469" s="1">
        <v>111115</v>
      </c>
      <c r="AO469">
        <f>X469*0.000001/(K469*0.0001)</f>
        <v>0.43120484085067085</v>
      </c>
      <c r="AP469">
        <f>(U469-T469)/(1000-U469)*AO469</f>
        <v>2.0077206092527109E-4</v>
      </c>
      <c r="AQ469">
        <f>(P469+273.15)</f>
        <v>300.78001251220701</v>
      </c>
      <c r="AR469">
        <f>(O469+273.15)</f>
        <v>300.52291526794431</v>
      </c>
      <c r="AS469">
        <f>(Y469*AK469+Z469*AL469)*AM469</f>
        <v>2.443773989891096E-3</v>
      </c>
      <c r="AT469">
        <f>((AS469+0.00000010773*(AR469^4-AQ469^4))-AP469*44100)/(L469*0.92*2*29.3+0.00000043092*AQ469^3)</f>
        <v>-0.53938382940397744</v>
      </c>
      <c r="AU469">
        <f>0.61365*EXP(17.502*J469/(240.97+J469))</f>
        <v>3.7137548520082908</v>
      </c>
      <c r="AV469">
        <f>AU469*1000/AA469</f>
        <v>36.749992994745789</v>
      </c>
      <c r="AW469">
        <f>(AV469-U469)</f>
        <v>12.329889921625671</v>
      </c>
      <c r="AX469">
        <f>IF(D469,P469,(O469+P469)/2)</f>
        <v>27.501463890075684</v>
      </c>
      <c r="AY469">
        <f>0.61365*EXP(17.502*AX469/(240.97+AX469))</f>
        <v>3.6859387915165827</v>
      </c>
      <c r="AZ469">
        <f>IF(AW469&lt;&gt;0,(1000-(AV469+U469)/2)/AW469*AP469,0)</f>
        <v>1.5785334584101314E-2</v>
      </c>
      <c r="BA469">
        <f>U469*AA469/1000</f>
        <v>2.4677630901129306</v>
      </c>
      <c r="BB469">
        <f>(AY469-BA469)</f>
        <v>1.2181757014036521</v>
      </c>
      <c r="BC469">
        <f>1/(1.6/F469+1.37/N469)</f>
        <v>9.9249650621997584E-3</v>
      </c>
      <c r="BD469">
        <f>G469*AA469*0.001</f>
        <v>56.857788995433609</v>
      </c>
      <c r="BE469">
        <f>G469/S469</f>
        <v>1.3614496053020015</v>
      </c>
      <c r="BF469">
        <f>(1-AP469*AA469/AU469/F469)*100</f>
        <v>66.825146880039895</v>
      </c>
      <c r="BG469">
        <f>(S469-E469/(N469/1.35))</f>
        <v>418.8707982773941</v>
      </c>
      <c r="BH469">
        <f>E469*BF469/100/BG469</f>
        <v>-2.5215008682318266E-3</v>
      </c>
    </row>
    <row r="470" spans="1:60" x14ac:dyDescent="0.25">
      <c r="A470" s="1">
        <v>142</v>
      </c>
      <c r="B470" s="1" t="s">
        <v>532</v>
      </c>
      <c r="C470" s="1">
        <v>20259.999999642372</v>
      </c>
      <c r="D470" s="1">
        <v>0</v>
      </c>
      <c r="E470">
        <f>(R470-S470*(1000-T470)/(1000-U470))*AO470</f>
        <v>-1.5487941752573831</v>
      </c>
      <c r="F470">
        <f>IF(AZ470&lt;&gt;0,1/(1/AZ470-1/N470),0)</f>
        <v>1.6617450666165646E-2</v>
      </c>
      <c r="G470">
        <f>((BC470-AP470/2)*S470-E470)/(BC470+AP470/2)</f>
        <v>558.18794328457841</v>
      </c>
      <c r="H470">
        <f>AP470*1000</f>
        <v>0.20233716222837467</v>
      </c>
      <c r="I470">
        <f>(AU470-BA470)</f>
        <v>1.2448763253177266</v>
      </c>
      <c r="J470">
        <f>(P470+AT470*D470)</f>
        <v>27.624843597412109</v>
      </c>
      <c r="K470" s="1">
        <v>11.600000381469727</v>
      </c>
      <c r="L470">
        <f>(K470*AI470+AJ470)</f>
        <v>0.19043457476988124</v>
      </c>
      <c r="M470" s="1">
        <v>1</v>
      </c>
      <c r="N470">
        <f>L470*(M470+1)*(M470+1)/(M470*M470+1)</f>
        <v>0.38086914953976247</v>
      </c>
      <c r="O470" s="1">
        <v>27.365432739257813</v>
      </c>
      <c r="P470" s="1">
        <v>27.624843597412109</v>
      </c>
      <c r="Q470" s="1">
        <v>27.027454376220703</v>
      </c>
      <c r="R470" s="1">
        <v>409.91116333007812</v>
      </c>
      <c r="S470" s="1">
        <v>413.30911254882812</v>
      </c>
      <c r="T470" s="1">
        <v>23.962242126464844</v>
      </c>
      <c r="U470" s="1">
        <v>24.420034408569336</v>
      </c>
      <c r="V470" s="1">
        <v>66.219017028808594</v>
      </c>
      <c r="W470" s="1">
        <v>67.481277465820313</v>
      </c>
      <c r="X470" s="1">
        <v>500.1820068359375</v>
      </c>
      <c r="Y470" s="1">
        <v>1.9395573064684868E-2</v>
      </c>
      <c r="Z470" s="1">
        <v>0.14398743212223053</v>
      </c>
      <c r="AA470" s="1">
        <v>101.05458831787109</v>
      </c>
      <c r="AB470" s="1">
        <v>0.43281805515289307</v>
      </c>
      <c r="AC470" s="1">
        <v>-0.12420195341110229</v>
      </c>
      <c r="AD470" s="1">
        <v>4.7452308237552643E-2</v>
      </c>
      <c r="AE470" s="1">
        <v>1.9271251512691379E-3</v>
      </c>
      <c r="AF470" s="1">
        <v>3.5784479230642319E-2</v>
      </c>
      <c r="AG470" s="1">
        <v>1.7070462927222252E-3</v>
      </c>
      <c r="AH470" s="1">
        <v>1</v>
      </c>
      <c r="AI470" s="1">
        <v>-0.21956524252891541</v>
      </c>
      <c r="AJ470" s="1">
        <v>2.737391471862793</v>
      </c>
      <c r="AK470" s="1">
        <v>1</v>
      </c>
      <c r="AL470" s="1">
        <v>0</v>
      </c>
      <c r="AM470" s="1">
        <v>0.15999999642372131</v>
      </c>
      <c r="AN470" s="1">
        <v>111115</v>
      </c>
      <c r="AO470">
        <f>X470*0.000001/(K470*0.0001)</f>
        <v>0.43119137102352756</v>
      </c>
      <c r="AP470">
        <f>(U470-T470)/(1000-U470)*AO470</f>
        <v>2.0233716222837467E-4</v>
      </c>
      <c r="AQ470">
        <f>(P470+273.15)</f>
        <v>300.77484359741209</v>
      </c>
      <c r="AR470">
        <f>(O470+273.15)</f>
        <v>300.51543273925779</v>
      </c>
      <c r="AS470">
        <f>(Y470*AK470+Z470*AL470)*AM470</f>
        <v>3.1032916209856043E-3</v>
      </c>
      <c r="AT470">
        <f>((AS470+0.00000010773*(AR470^4-AQ470^4))-AP470*44100)/(L470*0.92*2*29.3+0.00000043092*AQ470^3)</f>
        <v>-0.54373042558037632</v>
      </c>
      <c r="AU470">
        <f>0.61365*EXP(17.502*J470/(240.97+J470))</f>
        <v>3.7126328491839478</v>
      </c>
      <c r="AV470">
        <f>AU470*1000/AA470</f>
        <v>36.738884507705066</v>
      </c>
      <c r="AW470">
        <f>(AV470-U470)</f>
        <v>12.31885009913573</v>
      </c>
      <c r="AX470">
        <f>IF(D470,P470,(O470+P470)/2)</f>
        <v>27.495138168334961</v>
      </c>
      <c r="AY470">
        <f>0.61365*EXP(17.502*AX470/(240.97+AX470))</f>
        <v>3.6845747032997482</v>
      </c>
      <c r="AZ470">
        <f>IF(AW470&lt;&gt;0,(1000-(AV470+U470)/2)/AW470*AP470,0)</f>
        <v>1.592273626195834E-2</v>
      </c>
      <c r="BA470">
        <f>U470*AA470/1000</f>
        <v>2.4677565238662211</v>
      </c>
      <c r="BB470">
        <f>(AY470-BA470)</f>
        <v>1.2168181794335271</v>
      </c>
      <c r="BC470">
        <f>1/(1.6/F470+1.37/N470)</f>
        <v>1.0011878127369367E-2</v>
      </c>
      <c r="BD470">
        <f>G470*AA470*0.001</f>
        <v>56.407452812622253</v>
      </c>
      <c r="BE470">
        <f>G470/S470</f>
        <v>1.3505338409847771</v>
      </c>
      <c r="BF470">
        <f>(1-AP470*AA470/AU470/F470)*100</f>
        <v>66.85749802687539</v>
      </c>
      <c r="BG470">
        <f>(S470-E470/(N470/1.35))</f>
        <v>418.79885131901744</v>
      </c>
      <c r="BH470">
        <f>E470*BF470/100/BG470</f>
        <v>-2.4725116410939997E-3</v>
      </c>
    </row>
    <row r="471" spans="1:60" x14ac:dyDescent="0.25">
      <c r="A471" s="1">
        <v>143</v>
      </c>
      <c r="B471" s="1" t="s">
        <v>533</v>
      </c>
      <c r="C471" s="1">
        <v>20264.999999530613</v>
      </c>
      <c r="D471" s="1">
        <v>0</v>
      </c>
      <c r="E471">
        <f>(R471-S471*(1000-T471)/(1000-U471))*AO471</f>
        <v>-1.558488906412681</v>
      </c>
      <c r="F471">
        <f>IF(AZ471&lt;&gt;0,1/(1/AZ471-1/N471),0)</f>
        <v>1.6777888617174854E-2</v>
      </c>
      <c r="G471">
        <f>((BC471-AP471/2)*S471-E471)/(BC471+AP471/2)</f>
        <v>557.76145256381869</v>
      </c>
      <c r="H471">
        <f>AP471*1000</f>
        <v>0.20399264380730509</v>
      </c>
      <c r="I471">
        <f>(AU471-BA471)</f>
        <v>1.2435638831184059</v>
      </c>
      <c r="J471">
        <f>(P471+AT471*D471)</f>
        <v>27.618711471557617</v>
      </c>
      <c r="K471" s="1">
        <v>11.600000381469727</v>
      </c>
      <c r="L471">
        <f>(K471*AI471+AJ471)</f>
        <v>0.19043457476988124</v>
      </c>
      <c r="M471" s="1">
        <v>1</v>
      </c>
      <c r="N471">
        <f>L471*(M471+1)*(M471+1)/(M471*M471+1)</f>
        <v>0.38086914953976247</v>
      </c>
      <c r="O471" s="1">
        <v>27.354877471923828</v>
      </c>
      <c r="P471" s="1">
        <v>27.618711471557617</v>
      </c>
      <c r="Q471" s="1">
        <v>27.021991729736328</v>
      </c>
      <c r="R471" s="1">
        <v>409.91543579101562</v>
      </c>
      <c r="S471" s="1">
        <v>413.33425903320312</v>
      </c>
      <c r="T471" s="1">
        <v>23.958442687988281</v>
      </c>
      <c r="U471" s="1">
        <v>24.419979095458984</v>
      </c>
      <c r="V471" s="1">
        <v>66.245460510253906</v>
      </c>
      <c r="W471" s="1">
        <v>67.519279479980469</v>
      </c>
      <c r="X471" s="1">
        <v>500.18359375</v>
      </c>
      <c r="Y471" s="1">
        <v>2.3567117750644684E-2</v>
      </c>
      <c r="Z471" s="1">
        <v>0.1181410625576973</v>
      </c>
      <c r="AA471" s="1">
        <v>101.05406951904297</v>
      </c>
      <c r="AB471" s="1">
        <v>0.43281805515289307</v>
      </c>
      <c r="AC471" s="1">
        <v>-0.12420195341110229</v>
      </c>
      <c r="AD471" s="1">
        <v>4.7452308237552643E-2</v>
      </c>
      <c r="AE471" s="1">
        <v>1.9271251512691379E-3</v>
      </c>
      <c r="AF471" s="1">
        <v>3.5784479230642319E-2</v>
      </c>
      <c r="AG471" s="1">
        <v>1.7070462927222252E-3</v>
      </c>
      <c r="AH471" s="1">
        <v>1</v>
      </c>
      <c r="AI471" s="1">
        <v>-0.21956524252891541</v>
      </c>
      <c r="AJ471" s="1">
        <v>2.737391471862793</v>
      </c>
      <c r="AK471" s="1">
        <v>1</v>
      </c>
      <c r="AL471" s="1">
        <v>0</v>
      </c>
      <c r="AM471" s="1">
        <v>0.15999999642372131</v>
      </c>
      <c r="AN471" s="1">
        <v>111115</v>
      </c>
      <c r="AO471">
        <f>X471*0.000001/(K471*0.0001)</f>
        <v>0.43119273905284683</v>
      </c>
      <c r="AP471">
        <f>(U471-T471)/(1000-U471)*AO471</f>
        <v>2.0399264380730508E-4</v>
      </c>
      <c r="AQ471">
        <f>(P471+273.15)</f>
        <v>300.76871147155759</v>
      </c>
      <c r="AR471">
        <f>(O471+273.15)</f>
        <v>300.50487747192381</v>
      </c>
      <c r="AS471">
        <f>(Y471*AK471+Z471*AL471)*AM471</f>
        <v>3.7707387558205685E-3</v>
      </c>
      <c r="AT471">
        <f>((AS471+0.00000010773*(AR471^4-AQ471^4))-AP471*44100)/(L471*0.92*2*29.3+0.00000043092*AQ471^3)</f>
        <v>-0.54938119497058047</v>
      </c>
      <c r="AU471">
        <f>0.61365*EXP(17.502*J471/(240.97+J471))</f>
        <v>3.7113021482844943</v>
      </c>
      <c r="AV471">
        <f>AU471*1000/AA471</f>
        <v>36.725904913558416</v>
      </c>
      <c r="AW471">
        <f>(AV471-U471)</f>
        <v>12.305925818099432</v>
      </c>
      <c r="AX471">
        <f>IF(D471,P471,(O471+P471)/2)</f>
        <v>27.486794471740723</v>
      </c>
      <c r="AY471">
        <f>0.61365*EXP(17.502*AX471/(240.97+AX471))</f>
        <v>3.6827761297201866</v>
      </c>
      <c r="AZ471">
        <f>IF(AW471&lt;&gt;0,(1000-(AV471+U471)/2)/AW471*AP471,0)</f>
        <v>1.6069980549369183E-2</v>
      </c>
      <c r="BA471">
        <f>U471*AA471/1000</f>
        <v>2.4677382651660884</v>
      </c>
      <c r="BB471">
        <f>(AY471-BA471)</f>
        <v>1.2150378645540982</v>
      </c>
      <c r="BC471">
        <f>1/(1.6/F471+1.37/N471)</f>
        <v>1.0105027176229128E-2</v>
      </c>
      <c r="BD471">
        <f>G471*AA471*0.001</f>
        <v>56.364064602426524</v>
      </c>
      <c r="BE471">
        <f>G471/S471</f>
        <v>1.3494198469501018</v>
      </c>
      <c r="BF471">
        <f>(1-AP471*AA471/AU471/F471)*100</f>
        <v>66.894153718056486</v>
      </c>
      <c r="BG471">
        <f>(S471-E471/(N471/1.35))</f>
        <v>418.85836101468288</v>
      </c>
      <c r="BH471">
        <f>E471*BF471/100/BG471</f>
        <v>-2.4889988162323218E-3</v>
      </c>
    </row>
    <row r="472" spans="1:60" x14ac:dyDescent="0.25">
      <c r="A472" s="1" t="s">
        <v>9</v>
      </c>
      <c r="B472" s="1" t="s">
        <v>534</v>
      </c>
    </row>
    <row r="473" spans="1:60" x14ac:dyDescent="0.25">
      <c r="A473" s="1" t="s">
        <v>9</v>
      </c>
      <c r="B473" s="1" t="s">
        <v>535</v>
      </c>
    </row>
    <row r="474" spans="1:60" x14ac:dyDescent="0.25">
      <c r="A474" s="1" t="s">
        <v>9</v>
      </c>
      <c r="B474" s="1" t="s">
        <v>536</v>
      </c>
    </row>
    <row r="475" spans="1:60" x14ac:dyDescent="0.25">
      <c r="A475" s="1" t="s">
        <v>9</v>
      </c>
      <c r="B475" s="1" t="s">
        <v>537</v>
      </c>
    </row>
    <row r="476" spans="1:60" x14ac:dyDescent="0.25">
      <c r="A476" s="1" t="s">
        <v>9</v>
      </c>
      <c r="B476" s="1" t="s">
        <v>538</v>
      </c>
    </row>
    <row r="477" spans="1:60" x14ac:dyDescent="0.25">
      <c r="A477" s="1" t="s">
        <v>9</v>
      </c>
      <c r="B477" s="1" t="s">
        <v>539</v>
      </c>
    </row>
    <row r="478" spans="1:60" x14ac:dyDescent="0.25">
      <c r="A478" s="1" t="s">
        <v>9</v>
      </c>
      <c r="B478" s="1" t="s">
        <v>540</v>
      </c>
    </row>
    <row r="479" spans="1:60" x14ac:dyDescent="0.25">
      <c r="A479" s="1" t="s">
        <v>9</v>
      </c>
      <c r="B479" s="1" t="s">
        <v>541</v>
      </c>
    </row>
    <row r="480" spans="1:60" x14ac:dyDescent="0.25">
      <c r="A480" s="1" t="s">
        <v>9</v>
      </c>
      <c r="B480" s="1" t="s">
        <v>542</v>
      </c>
    </row>
    <row r="481" spans="1:60" x14ac:dyDescent="0.25">
      <c r="A481" s="1" t="s">
        <v>9</v>
      </c>
      <c r="B481" s="1" t="s">
        <v>543</v>
      </c>
    </row>
    <row r="482" spans="1:60" x14ac:dyDescent="0.25">
      <c r="A482" s="1" t="s">
        <v>9</v>
      </c>
      <c r="B482" s="1" t="s">
        <v>544</v>
      </c>
    </row>
    <row r="483" spans="1:60" x14ac:dyDescent="0.25">
      <c r="A483" s="1">
        <v>144</v>
      </c>
      <c r="B483" s="1" t="s">
        <v>545</v>
      </c>
      <c r="C483" s="1">
        <v>20764.499999988824</v>
      </c>
      <c r="D483" s="1">
        <v>0</v>
      </c>
      <c r="E483">
        <f>(R483-S483*(1000-T483)/(1000-U483))*AO483</f>
        <v>-1.6563425962894345</v>
      </c>
      <c r="F483">
        <f>IF(AZ483&lt;&gt;0,1/(1/AZ483-1/N483),0)</f>
        <v>1.2024029889022695E-3</v>
      </c>
      <c r="G483">
        <f>((BC483-AP483/2)*S483-E483)/(BC483+AP483/2)</f>
        <v>2586.779406413305</v>
      </c>
      <c r="H483">
        <f>AP483*1000</f>
        <v>1.60848797016615E-2</v>
      </c>
      <c r="I483">
        <f>(AU483-BA483)</f>
        <v>1.3123163436882335</v>
      </c>
      <c r="J483">
        <f>(P483+AT483*D483)</f>
        <v>27.645000457763672</v>
      </c>
      <c r="K483" s="1">
        <v>9.7399997711181641</v>
      </c>
      <c r="L483">
        <f>(K483*AI483+AJ483)</f>
        <v>0.59882605988565274</v>
      </c>
      <c r="M483" s="1">
        <v>1</v>
      </c>
      <c r="N483">
        <f>L483*(M483+1)*(M483+1)/(M483*M483+1)</f>
        <v>1.1976521197713055</v>
      </c>
      <c r="O483" s="1">
        <v>27.342252731323242</v>
      </c>
      <c r="P483" s="1">
        <v>27.645000457763672</v>
      </c>
      <c r="Q483" s="1">
        <v>26.998092651367187</v>
      </c>
      <c r="R483" s="1">
        <v>409.7596435546875</v>
      </c>
      <c r="S483" s="1">
        <v>412.97189331054687</v>
      </c>
      <c r="T483" s="1">
        <v>23.763463973999023</v>
      </c>
      <c r="U483" s="1">
        <v>23.794038772583008</v>
      </c>
      <c r="V483" s="1">
        <v>65.764381408691406</v>
      </c>
      <c r="W483" s="1">
        <v>65.848800659179688</v>
      </c>
      <c r="X483" s="1">
        <v>500.21258544921875</v>
      </c>
      <c r="Y483" s="1">
        <v>3.4805789589881897E-2</v>
      </c>
      <c r="Z483" s="1">
        <v>0.13038721680641174</v>
      </c>
      <c r="AA483" s="1">
        <v>101.06285858154297</v>
      </c>
      <c r="AB483" s="1">
        <v>0.45494329929351807</v>
      </c>
      <c r="AC483" s="1">
        <v>-0.13138017058372498</v>
      </c>
      <c r="AD483" s="1">
        <v>2.5550447404384613E-2</v>
      </c>
      <c r="AE483" s="1">
        <v>2.040875842794776E-3</v>
      </c>
      <c r="AF483" s="1">
        <v>2.8632862493395805E-2</v>
      </c>
      <c r="AG483" s="1">
        <v>2.2550991270691156E-3</v>
      </c>
      <c r="AH483" s="1">
        <v>0.66666668653488159</v>
      </c>
      <c r="AI483" s="1">
        <v>-0.21956524252891541</v>
      </c>
      <c r="AJ483" s="1">
        <v>2.737391471862793</v>
      </c>
      <c r="AK483" s="1">
        <v>1</v>
      </c>
      <c r="AL483" s="1">
        <v>0</v>
      </c>
      <c r="AM483" s="1">
        <v>0.15999999642372131</v>
      </c>
      <c r="AN483" s="1">
        <v>111115</v>
      </c>
      <c r="AO483">
        <f>X483*0.000001/(K483*0.0001)</f>
        <v>0.51356529487042646</v>
      </c>
      <c r="AP483">
        <f>(U483-T483)/(1000-U483)*AO483</f>
        <v>1.6084879701661499E-5</v>
      </c>
      <c r="AQ483">
        <f>(P483+273.15)</f>
        <v>300.79500045776365</v>
      </c>
      <c r="AR483">
        <f>(O483+273.15)</f>
        <v>300.49225273132322</v>
      </c>
      <c r="AS483">
        <f>(Y483*AK483+Z483*AL483)*AM483</f>
        <v>5.5689262099059E-3</v>
      </c>
      <c r="AT483">
        <f>((AS483+0.00000010773*(AR483^4-AQ483^4))-AP483*44100)/(L483*0.92*2*29.3+0.00000043092*AQ483^3)</f>
        <v>-9.6541065961320005E-2</v>
      </c>
      <c r="AU483">
        <f>0.61365*EXP(17.502*J483/(240.97+J483))</f>
        <v>3.7170099192455401</v>
      </c>
      <c r="AV483">
        <f>AU483*1000/AA483</f>
        <v>36.779188431984196</v>
      </c>
      <c r="AW483">
        <f>(AV483-U483)</f>
        <v>12.985149659401188</v>
      </c>
      <c r="AX483">
        <f>IF(D483,P483,(O483+P483)/2)</f>
        <v>27.493626594543457</v>
      </c>
      <c r="AY483">
        <f>0.61365*EXP(17.502*AX483/(240.97+AX483))</f>
        <v>3.6842488104596662</v>
      </c>
      <c r="AZ483">
        <f>IF(AW483&lt;&gt;0,(1000-(AV483+U483)/2)/AW483*AP483,0)</f>
        <v>1.2011970269441895E-3</v>
      </c>
      <c r="BA483">
        <f>U483*AA483/1000</f>
        <v>2.4046935755573067</v>
      </c>
      <c r="BB483">
        <f>(AY483-BA483)</f>
        <v>1.2795552349023596</v>
      </c>
      <c r="BC483">
        <f>1/(1.6/F483+1.37/N483)</f>
        <v>7.5085639692367627E-4</v>
      </c>
      <c r="BD483">
        <f>G483*AA483*0.001</f>
        <v>261.42732133199553</v>
      </c>
      <c r="BE483">
        <f>G483/S483</f>
        <v>6.2638146767729221</v>
      </c>
      <c r="BF483">
        <f>(1-AP483*AA483/AU483/F483)*100</f>
        <v>63.62813016870922</v>
      </c>
      <c r="BG483">
        <f>(S483-E483/(N483/1.35))</f>
        <v>414.83893171683945</v>
      </c>
      <c r="BH483">
        <f>E483*BF483/100/BG483</f>
        <v>-2.5405036572753248E-3</v>
      </c>
    </row>
    <row r="484" spans="1:60" x14ac:dyDescent="0.25">
      <c r="A484" s="1">
        <v>145</v>
      </c>
      <c r="B484" s="1" t="s">
        <v>546</v>
      </c>
      <c r="C484" s="1">
        <v>20769.499999877065</v>
      </c>
      <c r="D484" s="1">
        <v>0</v>
      </c>
      <c r="E484">
        <f>(R484-S484*(1000-T484)/(1000-U484))*AO484</f>
        <v>-1.568579552833822</v>
      </c>
      <c r="F484">
        <f>IF(AZ484&lt;&gt;0,1/(1/AZ484-1/N484),0)</f>
        <v>1.24361089864894E-3</v>
      </c>
      <c r="G484">
        <f>((BC484-AP484/2)*S484-E484)/(BC484+AP484/2)</f>
        <v>2402.679029729899</v>
      </c>
      <c r="H484">
        <f>AP484*1000</f>
        <v>1.6631468068000393E-2</v>
      </c>
      <c r="I484">
        <f>(AU484-BA484)</f>
        <v>1.3120074287506123</v>
      </c>
      <c r="J484">
        <f>(P484+AT484*D484)</f>
        <v>27.641021728515625</v>
      </c>
      <c r="K484" s="1">
        <v>9.7399997711181641</v>
      </c>
      <c r="L484">
        <f>(K484*AI484+AJ484)</f>
        <v>0.59882605988565274</v>
      </c>
      <c r="M484" s="1">
        <v>1</v>
      </c>
      <c r="N484">
        <f>L484*(M484+1)*(M484+1)/(M484*M484+1)</f>
        <v>1.1976521197713055</v>
      </c>
      <c r="O484" s="1">
        <v>27.331785202026367</v>
      </c>
      <c r="P484" s="1">
        <v>27.641021728515625</v>
      </c>
      <c r="Q484" s="1">
        <v>26.983388900756836</v>
      </c>
      <c r="R484" s="1">
        <v>409.89764404296875</v>
      </c>
      <c r="S484" s="1">
        <v>412.93841552734375</v>
      </c>
      <c r="T484" s="1">
        <v>23.756856918334961</v>
      </c>
      <c r="U484" s="1">
        <v>23.788469314575195</v>
      </c>
      <c r="V484" s="1">
        <v>65.784591674804687</v>
      </c>
      <c r="W484" s="1">
        <v>65.871940612792969</v>
      </c>
      <c r="X484" s="1">
        <v>500.23727416992188</v>
      </c>
      <c r="Y484" s="1">
        <v>2.4802371859550476E-2</v>
      </c>
      <c r="Z484" s="1">
        <v>0.12231262773275375</v>
      </c>
      <c r="AA484" s="1">
        <v>101.06317138671875</v>
      </c>
      <c r="AB484" s="1">
        <v>0.45494329929351807</v>
      </c>
      <c r="AC484" s="1">
        <v>-0.13138017058372498</v>
      </c>
      <c r="AD484" s="1">
        <v>2.5550447404384613E-2</v>
      </c>
      <c r="AE484" s="1">
        <v>2.040875842794776E-3</v>
      </c>
      <c r="AF484" s="1">
        <v>2.8632862493395805E-2</v>
      </c>
      <c r="AG484" s="1">
        <v>2.2550991270691156E-3</v>
      </c>
      <c r="AH484" s="1">
        <v>1</v>
      </c>
      <c r="AI484" s="1">
        <v>-0.21956524252891541</v>
      </c>
      <c r="AJ484" s="1">
        <v>2.737391471862793</v>
      </c>
      <c r="AK484" s="1">
        <v>1</v>
      </c>
      <c r="AL484" s="1">
        <v>0</v>
      </c>
      <c r="AM484" s="1">
        <v>0.15999999642372131</v>
      </c>
      <c r="AN484" s="1">
        <v>111115</v>
      </c>
      <c r="AO484">
        <f>X484*0.000001/(K484*0.0001)</f>
        <v>0.51359064263355103</v>
      </c>
      <c r="AP484">
        <f>(U484-T484)/(1000-U484)*AO484</f>
        <v>1.6631468068000392E-5</v>
      </c>
      <c r="AQ484">
        <f>(P484+273.15)</f>
        <v>300.7910217285156</v>
      </c>
      <c r="AR484">
        <f>(O484+273.15)</f>
        <v>300.48178520202634</v>
      </c>
      <c r="AS484">
        <f>(Y484*AK484+Z484*AL484)*AM484</f>
        <v>3.9683794088278823E-3</v>
      </c>
      <c r="AT484">
        <f>((AS484+0.00000010773*(AR484^4-AQ484^4))-AP484*44100)/(L484*0.92*2*29.3+0.00000043092*AQ484^3)</f>
        <v>-9.8846674358265704E-2</v>
      </c>
      <c r="AU484">
        <f>0.61365*EXP(17.502*J484/(240.97+J484))</f>
        <v>3.716145580117225</v>
      </c>
      <c r="AV484">
        <f>AU484*1000/AA484</f>
        <v>36.770522131127024</v>
      </c>
      <c r="AW484">
        <f>(AV484-U484)</f>
        <v>12.982052816551828</v>
      </c>
      <c r="AX484">
        <f>IF(D484,P484,(O484+P484)/2)</f>
        <v>27.486403465270996</v>
      </c>
      <c r="AY484">
        <f>0.61365*EXP(17.502*AX484/(240.97+AX484))</f>
        <v>3.6826918628655343</v>
      </c>
      <c r="AZ484">
        <f>IF(AW484&lt;&gt;0,(1000-(AV484+U484)/2)/AW484*AP484,0)</f>
        <v>1.242320904842411E-3</v>
      </c>
      <c r="BA484">
        <f>U484*AA484/1000</f>
        <v>2.4041381513666127</v>
      </c>
      <c r="BB484">
        <f>(AY484-BA484)</f>
        <v>1.2785537114989216</v>
      </c>
      <c r="BC484">
        <f>1/(1.6/F484+1.37/N484)</f>
        <v>7.7656636045339035E-4</v>
      </c>
      <c r="BD484">
        <f>G484*AA484*0.001</f>
        <v>242.8223625688679</v>
      </c>
      <c r="BE484">
        <f>G484/S484</f>
        <v>5.818492393500259</v>
      </c>
      <c r="BF484">
        <f>(1-AP484*AA484/AU484/F484)*100</f>
        <v>63.629751355574051</v>
      </c>
      <c r="BG484">
        <f>(S484-E484/(N484/1.35))</f>
        <v>414.70652695249618</v>
      </c>
      <c r="BH484">
        <f>E484*BF484/100/BG484</f>
        <v>-2.4067218729761268E-3</v>
      </c>
    </row>
    <row r="485" spans="1:60" x14ac:dyDescent="0.25">
      <c r="A485" s="1">
        <v>146</v>
      </c>
      <c r="B485" s="1" t="s">
        <v>547</v>
      </c>
      <c r="C485" s="1">
        <v>20774.999999754131</v>
      </c>
      <c r="D485" s="1">
        <v>0</v>
      </c>
      <c r="E485">
        <f>(R485-S485*(1000-T485)/(1000-U485))*AO485</f>
        <v>-1.4827724648760876</v>
      </c>
      <c r="F485">
        <f>IF(AZ485&lt;&gt;0,1/(1/AZ485-1/N485),0)</f>
        <v>1.2156997038116762E-3</v>
      </c>
      <c r="G485">
        <f>((BC485-AP485/2)*S485-E485)/(BC485+AP485/2)</f>
        <v>2336.703558961769</v>
      </c>
      <c r="H485">
        <f>AP485*1000</f>
        <v>1.6253758722271385E-2</v>
      </c>
      <c r="I485">
        <f>(AU485-BA485)</f>
        <v>1.3116313631187126</v>
      </c>
      <c r="J485">
        <f>(P485+AT485*D485)</f>
        <v>27.636165618896484</v>
      </c>
      <c r="K485" s="1">
        <v>9.7399997711181641</v>
      </c>
      <c r="L485">
        <f>(K485*AI485+AJ485)</f>
        <v>0.59882605988565274</v>
      </c>
      <c r="M485" s="1">
        <v>1</v>
      </c>
      <c r="N485">
        <f>L485*(M485+1)*(M485+1)/(M485*M485+1)</f>
        <v>1.1976521197713055</v>
      </c>
      <c r="O485" s="1">
        <v>27.323787689208984</v>
      </c>
      <c r="P485" s="1">
        <v>27.636165618896484</v>
      </c>
      <c r="Q485" s="1">
        <v>26.996192932128906</v>
      </c>
      <c r="R485" s="1">
        <v>410.070556640625</v>
      </c>
      <c r="S485" s="1">
        <v>412.94461059570312</v>
      </c>
      <c r="T485" s="1">
        <v>23.75084114074707</v>
      </c>
      <c r="U485" s="1">
        <v>23.781736373901367</v>
      </c>
      <c r="V485" s="1">
        <v>65.799575805664063</v>
      </c>
      <c r="W485" s="1">
        <v>65.885124206542969</v>
      </c>
      <c r="X485" s="1">
        <v>500.22824096679687</v>
      </c>
      <c r="Y485" s="1">
        <v>-2.040850929915905E-3</v>
      </c>
      <c r="Z485" s="1">
        <v>7.4354231357574463E-2</v>
      </c>
      <c r="AA485" s="1">
        <v>101.06324768066406</v>
      </c>
      <c r="AB485" s="1">
        <v>0.45494329929351807</v>
      </c>
      <c r="AC485" s="1">
        <v>-0.13138017058372498</v>
      </c>
      <c r="AD485" s="1">
        <v>2.5550447404384613E-2</v>
      </c>
      <c r="AE485" s="1">
        <v>2.040875842794776E-3</v>
      </c>
      <c r="AF485" s="1">
        <v>2.8632862493395805E-2</v>
      </c>
      <c r="AG485" s="1">
        <v>2.2550991270691156E-3</v>
      </c>
      <c r="AH485" s="1">
        <v>1</v>
      </c>
      <c r="AI485" s="1">
        <v>-0.21956524252891541</v>
      </c>
      <c r="AJ485" s="1">
        <v>2.737391471862793</v>
      </c>
      <c r="AK485" s="1">
        <v>1</v>
      </c>
      <c r="AL485" s="1">
        <v>0</v>
      </c>
      <c r="AM485" s="1">
        <v>0.15999999642372131</v>
      </c>
      <c r="AN485" s="1">
        <v>111115</v>
      </c>
      <c r="AO485">
        <f>X485*0.000001/(K485*0.0001)</f>
        <v>0.5135813682974758</v>
      </c>
      <c r="AP485">
        <f>(U485-T485)/(1000-U485)*AO485</f>
        <v>1.6253758722271386E-5</v>
      </c>
      <c r="AQ485">
        <f>(P485+273.15)</f>
        <v>300.78616561889646</v>
      </c>
      <c r="AR485">
        <f>(O485+273.15)</f>
        <v>300.47378768920896</v>
      </c>
      <c r="AS485">
        <f>(Y485*AK485+Z485*AL485)*AM485</f>
        <v>-3.2653614148789312E-4</v>
      </c>
      <c r="AT485">
        <f>((AS485+0.00000010773*(AR485^4-AQ485^4))-AP485*44100)/(L485*0.92*2*29.3+0.00000043092*AQ485^3)</f>
        <v>-9.9397506120043333E-2</v>
      </c>
      <c r="AU485">
        <f>0.61365*EXP(17.502*J485/(240.97+J485))</f>
        <v>3.7150908765505641</v>
      </c>
      <c r="AV485">
        <f>AU485*1000/AA485</f>
        <v>36.76005829823886</v>
      </c>
      <c r="AW485">
        <f>(AV485-U485)</f>
        <v>12.978321924337493</v>
      </c>
      <c r="AX485">
        <f>IF(D485,P485,(O485+P485)/2)</f>
        <v>27.479976654052734</v>
      </c>
      <c r="AY485">
        <f>0.61365*EXP(17.502*AX485/(240.97+AX485))</f>
        <v>3.6813070446205627</v>
      </c>
      <c r="AZ485">
        <f>IF(AW485&lt;&gt;0,(1000-(AV485+U485)/2)/AW485*AP485,0)</f>
        <v>1.2144669359069585E-3</v>
      </c>
      <c r="BA485">
        <f>U485*AA485/1000</f>
        <v>2.4034595134318515</v>
      </c>
      <c r="BB485">
        <f>(AY485-BA485)</f>
        <v>1.2778475311887112</v>
      </c>
      <c r="BC485">
        <f>1/(1.6/F485+1.37/N485)</f>
        <v>7.5915249525255319E-4</v>
      </c>
      <c r="BD485">
        <f>G485*AA485*0.001</f>
        <v>236.15485053564248</v>
      </c>
      <c r="BE485">
        <f>G485/S485</f>
        <v>5.6586367735636536</v>
      </c>
      <c r="BF485">
        <f>(1-AP485*AA485/AU485/F485)*100</f>
        <v>63.629329598017407</v>
      </c>
      <c r="BG485">
        <f>(S485-E485/(N485/1.35))</f>
        <v>414.61599980341811</v>
      </c>
      <c r="BH485">
        <f>E485*BF485/100/BG485</f>
        <v>-2.2755469622783107E-3</v>
      </c>
    </row>
    <row r="486" spans="1:60" x14ac:dyDescent="0.25">
      <c r="A486" s="1">
        <v>147</v>
      </c>
      <c r="B486" s="1" t="s">
        <v>548</v>
      </c>
      <c r="C486" s="1">
        <v>20779.999999642372</v>
      </c>
      <c r="D486" s="1">
        <v>0</v>
      </c>
      <c r="E486">
        <f>(R486-S486*(1000-T486)/(1000-U486))*AO486</f>
        <v>-1.4351165397893872</v>
      </c>
      <c r="F486">
        <f>IF(AZ486&lt;&gt;0,1/(1/AZ486-1/N486),0)</f>
        <v>1.2268121687998542E-3</v>
      </c>
      <c r="G486">
        <f>((BC486-AP486/2)*S486-E486)/(BC486+AP486/2)</f>
        <v>2257.6787681684846</v>
      </c>
      <c r="H486">
        <f>AP486*1000</f>
        <v>1.6408385818997499E-2</v>
      </c>
      <c r="I486">
        <f>(AU486-BA486)</f>
        <v>1.3121252434206174</v>
      </c>
      <c r="J486">
        <f>(P486+AT486*D486)</f>
        <v>27.636672973632812</v>
      </c>
      <c r="K486" s="1">
        <v>9.7399997711181641</v>
      </c>
      <c r="L486">
        <f>(K486*AI486+AJ486)</f>
        <v>0.59882605988565274</v>
      </c>
      <c r="M486" s="1">
        <v>1</v>
      </c>
      <c r="N486">
        <f>L486*(M486+1)*(M486+1)/(M486*M486+1)</f>
        <v>1.1976521197713055</v>
      </c>
      <c r="O486" s="1">
        <v>27.326135635375977</v>
      </c>
      <c r="P486" s="1">
        <v>27.636672973632812</v>
      </c>
      <c r="Q486" s="1">
        <v>27.0362548828125</v>
      </c>
      <c r="R486" s="1">
        <v>410.18731689453125</v>
      </c>
      <c r="S486" s="1">
        <v>412.96859741210937</v>
      </c>
      <c r="T486" s="1">
        <v>23.746824264526367</v>
      </c>
      <c r="U486" s="1">
        <v>23.77801513671875</v>
      </c>
      <c r="V486" s="1">
        <v>65.785781860351563</v>
      </c>
      <c r="W486" s="1">
        <v>65.872016906738281</v>
      </c>
      <c r="X486" s="1">
        <v>500.2025146484375</v>
      </c>
      <c r="Y486" s="1">
        <v>-1.0658573359251022E-2</v>
      </c>
      <c r="Z486" s="1">
        <v>7.8710757195949554E-2</v>
      </c>
      <c r="AA486" s="1">
        <v>101.06292724609375</v>
      </c>
      <c r="AB486" s="1">
        <v>0.45494329929351807</v>
      </c>
      <c r="AC486" s="1">
        <v>-0.13138017058372498</v>
      </c>
      <c r="AD486" s="1">
        <v>2.5550447404384613E-2</v>
      </c>
      <c r="AE486" s="1">
        <v>2.040875842794776E-3</v>
      </c>
      <c r="AF486" s="1">
        <v>2.8632862493395805E-2</v>
      </c>
      <c r="AG486" s="1">
        <v>2.2550991270691156E-3</v>
      </c>
      <c r="AH486" s="1">
        <v>1</v>
      </c>
      <c r="AI486" s="1">
        <v>-0.21956524252891541</v>
      </c>
      <c r="AJ486" s="1">
        <v>2.737391471862793</v>
      </c>
      <c r="AK486" s="1">
        <v>1</v>
      </c>
      <c r="AL486" s="1">
        <v>0</v>
      </c>
      <c r="AM486" s="1">
        <v>0.15999999642372131</v>
      </c>
      <c r="AN486" s="1">
        <v>111115</v>
      </c>
      <c r="AO486">
        <f>X486*0.000001/(K486*0.0001)</f>
        <v>0.51355495523899131</v>
      </c>
      <c r="AP486">
        <f>(U486-T486)/(1000-U486)*AO486</f>
        <v>1.6408385818997498E-5</v>
      </c>
      <c r="AQ486">
        <f>(P486+273.15)</f>
        <v>300.78667297363279</v>
      </c>
      <c r="AR486">
        <f>(O486+273.15)</f>
        <v>300.47613563537595</v>
      </c>
      <c r="AS486">
        <f>(Y486*AK486+Z486*AL486)*AM486</f>
        <v>-1.7053716993621348E-3</v>
      </c>
      <c r="AT486">
        <f>((AS486+0.00000010773*(AR486^4-AQ486^4))-AP486*44100)/(L486*0.92*2*29.3+0.00000043092*AQ486^3)</f>
        <v>-9.9095160084810882E-2</v>
      </c>
      <c r="AU486">
        <f>0.61365*EXP(17.502*J486/(240.97+J486))</f>
        <v>3.7152010572393404</v>
      </c>
      <c r="AV486">
        <f>AU486*1000/AA486</f>
        <v>36.761265069956096</v>
      </c>
      <c r="AW486">
        <f>(AV486-U486)</f>
        <v>12.983249933237346</v>
      </c>
      <c r="AX486">
        <f>IF(D486,P486,(O486+P486)/2)</f>
        <v>27.481404304504395</v>
      </c>
      <c r="AY486">
        <f>0.61365*EXP(17.502*AX486/(240.97+AX486))</f>
        <v>3.6816146285763995</v>
      </c>
      <c r="AZ486">
        <f>IF(AW486&lt;&gt;0,(1000-(AV486+U486)/2)/AW486*AP486,0)</f>
        <v>1.2255567725647399E-3</v>
      </c>
      <c r="BA486">
        <f>U486*AA486/1000</f>
        <v>2.4030758138187229</v>
      </c>
      <c r="BB486">
        <f>(AY486-BA486)</f>
        <v>1.2785388147576766</v>
      </c>
      <c r="BC486">
        <f>1/(1.6/F486+1.37/N486)</f>
        <v>7.6608567351773801E-4</v>
      </c>
      <c r="BD486">
        <f>G486*AA486*0.001</f>
        <v>228.16762509246212</v>
      </c>
      <c r="BE486">
        <f>G486/S486</f>
        <v>5.4669502289432028</v>
      </c>
      <c r="BF486">
        <f>(1-AP486*AA486/AU486/F486)*100</f>
        <v>63.617098072891821</v>
      </c>
      <c r="BG486">
        <f>(S486-E486/(N486/1.35))</f>
        <v>414.58626860120694</v>
      </c>
      <c r="BH486">
        <f>E486*BF486/100/BG486</f>
        <v>-2.2021460084977068E-3</v>
      </c>
    </row>
    <row r="487" spans="1:60" x14ac:dyDescent="0.25">
      <c r="A487" s="1">
        <v>148</v>
      </c>
      <c r="B487" s="1" t="s">
        <v>549</v>
      </c>
      <c r="C487" s="1">
        <v>20784.999999530613</v>
      </c>
      <c r="D487" s="1">
        <v>0</v>
      </c>
      <c r="E487">
        <f>(R487-S487*(1000-T487)/(1000-U487))*AO487</f>
        <v>-1.4505591390816244</v>
      </c>
      <c r="F487">
        <f>IF(AZ487&lt;&gt;0,1/(1/AZ487-1/N487),0)</f>
        <v>1.2322878456219515E-3</v>
      </c>
      <c r="G487">
        <f>((BC487-AP487/2)*S487-E487)/(BC487+AP487/2)</f>
        <v>2269.3566340401908</v>
      </c>
      <c r="H487">
        <f>AP487*1000</f>
        <v>1.6478746316798232E-2</v>
      </c>
      <c r="I487">
        <f>(AU487-BA487)</f>
        <v>1.3119017302652809</v>
      </c>
      <c r="J487">
        <f>(P487+AT487*D487)</f>
        <v>27.633859634399414</v>
      </c>
      <c r="K487" s="1">
        <v>9.7399997711181641</v>
      </c>
      <c r="L487">
        <f>(K487*AI487+AJ487)</f>
        <v>0.59882605988565274</v>
      </c>
      <c r="M487" s="1">
        <v>1</v>
      </c>
      <c r="N487">
        <f>L487*(M487+1)*(M487+1)/(M487*M487+1)</f>
        <v>1.1976521197713055</v>
      </c>
      <c r="O487" s="1">
        <v>27.333253860473633</v>
      </c>
      <c r="P487" s="1">
        <v>27.633859634399414</v>
      </c>
      <c r="Q487" s="1">
        <v>27.046352386474609</v>
      </c>
      <c r="R487" s="1">
        <v>410.20416259765625</v>
      </c>
      <c r="S487" s="1">
        <v>413.01559448242187</v>
      </c>
      <c r="T487" s="1">
        <v>23.742982864379883</v>
      </c>
      <c r="U487" s="1">
        <v>23.774309158325195</v>
      </c>
      <c r="V487" s="1">
        <v>65.751068115234375</v>
      </c>
      <c r="W487" s="1">
        <v>65.837387084960937</v>
      </c>
      <c r="X487" s="1">
        <v>500.17770385742188</v>
      </c>
      <c r="Y487" s="1">
        <v>2.3873031139373779E-2</v>
      </c>
      <c r="Z487" s="1">
        <v>9.3388855457305908E-2</v>
      </c>
      <c r="AA487" s="1">
        <v>101.06238555908203</v>
      </c>
      <c r="AB487" s="1">
        <v>0.45494329929351807</v>
      </c>
      <c r="AC487" s="1">
        <v>-0.13138017058372498</v>
      </c>
      <c r="AD487" s="1">
        <v>2.5550447404384613E-2</v>
      </c>
      <c r="AE487" s="1">
        <v>2.040875842794776E-3</v>
      </c>
      <c r="AF487" s="1">
        <v>2.8632862493395805E-2</v>
      </c>
      <c r="AG487" s="1">
        <v>2.2550991270691156E-3</v>
      </c>
      <c r="AH487" s="1">
        <v>1</v>
      </c>
      <c r="AI487" s="1">
        <v>-0.21956524252891541</v>
      </c>
      <c r="AJ487" s="1">
        <v>2.737391471862793</v>
      </c>
      <c r="AK487" s="1">
        <v>1</v>
      </c>
      <c r="AL487" s="1">
        <v>0</v>
      </c>
      <c r="AM487" s="1">
        <v>0.15999999642372131</v>
      </c>
      <c r="AN487" s="1">
        <v>111115</v>
      </c>
      <c r="AO487">
        <f>X487*0.000001/(K487*0.0001)</f>
        <v>0.51352948214700089</v>
      </c>
      <c r="AP487">
        <f>(U487-T487)/(1000-U487)*AO487</f>
        <v>1.6478746316798231E-5</v>
      </c>
      <c r="AQ487">
        <f>(P487+273.15)</f>
        <v>300.78385963439939</v>
      </c>
      <c r="AR487">
        <f>(O487+273.15)</f>
        <v>300.48325386047361</v>
      </c>
      <c r="AS487">
        <f>(Y487*AK487+Z487*AL487)*AM487</f>
        <v>3.8196848969231922E-3</v>
      </c>
      <c r="AT487">
        <f>((AS487+0.00000010773*(AR487^4-AQ487^4))-AP487*44100)/(L487*0.92*2*29.3+0.00000043092*AQ487^3)</f>
        <v>-9.6400390010161194E-2</v>
      </c>
      <c r="AU487">
        <f>0.61365*EXP(17.502*J487/(240.97+J487))</f>
        <v>3.7145901288247569</v>
      </c>
      <c r="AV487">
        <f>AU487*1000/AA487</f>
        <v>36.755417045377108</v>
      </c>
      <c r="AW487">
        <f>(AV487-U487)</f>
        <v>12.981107887051913</v>
      </c>
      <c r="AX487">
        <f>IF(D487,P487,(O487+P487)/2)</f>
        <v>27.483556747436523</v>
      </c>
      <c r="AY487">
        <f>0.61365*EXP(17.502*AX487/(240.97+AX487))</f>
        <v>3.6820784097770303</v>
      </c>
      <c r="AZ487">
        <f>IF(AW487&lt;&gt;0,(1000-(AV487+U487)/2)/AW487*AP487,0)</f>
        <v>1.2310212236483736E-3</v>
      </c>
      <c r="BA487">
        <f>U487*AA487/1000</f>
        <v>2.402688398559476</v>
      </c>
      <c r="BB487">
        <f>(AY487-BA487)</f>
        <v>1.2793900112175542</v>
      </c>
      <c r="BC487">
        <f>1/(1.6/F487+1.37/N487)</f>
        <v>7.6950196267890395E-4</v>
      </c>
      <c r="BD487">
        <f>G487*AA487*0.001</f>
        <v>229.34659512043038</v>
      </c>
      <c r="BE487">
        <f>G487/S487</f>
        <v>5.4946027810017126</v>
      </c>
      <c r="BF487">
        <f>(1-AP487*AA487/AU487/F487)*100</f>
        <v>63.617658313714152</v>
      </c>
      <c r="BG487">
        <f>(S487-E487/(N487/1.35))</f>
        <v>414.65067265364752</v>
      </c>
      <c r="BH487">
        <f>E487*BF487/100/BG487</f>
        <v>-2.225516121398203E-3</v>
      </c>
    </row>
    <row r="488" spans="1:60" x14ac:dyDescent="0.25">
      <c r="A488" s="1" t="s">
        <v>9</v>
      </c>
      <c r="B488" s="1" t="s">
        <v>550</v>
      </c>
    </row>
    <row r="489" spans="1:60" x14ac:dyDescent="0.25">
      <c r="A489" s="1" t="s">
        <v>9</v>
      </c>
      <c r="B489" s="1" t="s">
        <v>551</v>
      </c>
    </row>
    <row r="490" spans="1:60" x14ac:dyDescent="0.25">
      <c r="A490" s="1" t="s">
        <v>9</v>
      </c>
      <c r="B490" s="1" t="s">
        <v>552</v>
      </c>
    </row>
    <row r="491" spans="1:60" x14ac:dyDescent="0.25">
      <c r="A491" s="1" t="s">
        <v>9</v>
      </c>
      <c r="B491" s="1" t="s">
        <v>553</v>
      </c>
    </row>
    <row r="492" spans="1:60" x14ac:dyDescent="0.25">
      <c r="A492" s="1" t="s">
        <v>9</v>
      </c>
      <c r="B492" s="1" t="s">
        <v>554</v>
      </c>
    </row>
    <row r="493" spans="1:60" x14ac:dyDescent="0.25">
      <c r="A493" s="1" t="s">
        <v>9</v>
      </c>
      <c r="B493" s="1" t="s">
        <v>555</v>
      </c>
    </row>
    <row r="494" spans="1:60" x14ac:dyDescent="0.25">
      <c r="A494" s="1" t="s">
        <v>9</v>
      </c>
      <c r="B494" s="1" t="s">
        <v>556</v>
      </c>
    </row>
    <row r="495" spans="1:60" x14ac:dyDescent="0.25">
      <c r="A495" s="1" t="s">
        <v>9</v>
      </c>
      <c r="B495" s="1" t="s">
        <v>557</v>
      </c>
    </row>
    <row r="496" spans="1:60" x14ac:dyDescent="0.25">
      <c r="A496" s="1" t="s">
        <v>9</v>
      </c>
      <c r="B496" s="1" t="s">
        <v>558</v>
      </c>
    </row>
    <row r="497" spans="1:60" x14ac:dyDescent="0.25">
      <c r="A497" s="1" t="s">
        <v>9</v>
      </c>
      <c r="B497" s="1" t="s">
        <v>559</v>
      </c>
    </row>
    <row r="498" spans="1:60" x14ac:dyDescent="0.25">
      <c r="A498" s="1" t="s">
        <v>9</v>
      </c>
      <c r="B498" s="1" t="s">
        <v>560</v>
      </c>
    </row>
    <row r="499" spans="1:60" x14ac:dyDescent="0.25">
      <c r="A499" s="1">
        <v>149</v>
      </c>
      <c r="B499" s="1" t="s">
        <v>561</v>
      </c>
      <c r="C499" s="1">
        <v>21271.499999988824</v>
      </c>
      <c r="D499" s="1">
        <v>0</v>
      </c>
      <c r="E499">
        <f>(R499-S499*(1000-T499)/(1000-U499))*AO499</f>
        <v>-1.418773398785877</v>
      </c>
      <c r="F499">
        <f>IF(AZ499&lt;&gt;0,1/(1/AZ499-1/N499),0)</f>
        <v>1.869601611228241E-3</v>
      </c>
      <c r="G499">
        <f>((BC499-AP499/2)*S499-E499)/(BC499+AP499/2)</f>
        <v>1605.0240885332346</v>
      </c>
      <c r="H499">
        <f>AP499*1000</f>
        <v>2.5270140967039299E-2</v>
      </c>
      <c r="I499">
        <f>(AU499-BA499)</f>
        <v>1.3255443509535989</v>
      </c>
      <c r="J499">
        <f>(P499+AT499*D499)</f>
        <v>27.621374130249023</v>
      </c>
      <c r="K499" s="1">
        <v>5.190000057220459</v>
      </c>
      <c r="L499">
        <f>(K499*AI499+AJ499)</f>
        <v>1.5978478505740981</v>
      </c>
      <c r="M499" s="1">
        <v>1</v>
      </c>
      <c r="N499">
        <f>L499*(M499+1)*(M499+1)/(M499*M499+1)</f>
        <v>3.1956957011481961</v>
      </c>
      <c r="O499" s="1">
        <v>27.341062545776367</v>
      </c>
      <c r="P499" s="1">
        <v>27.621374130249023</v>
      </c>
      <c r="Q499" s="1">
        <v>27.056915283203125</v>
      </c>
      <c r="R499" s="1">
        <v>410.5938720703125</v>
      </c>
      <c r="S499" s="1">
        <v>412.05514526367187</v>
      </c>
      <c r="T499" s="1">
        <v>23.587070465087891</v>
      </c>
      <c r="U499" s="1">
        <v>23.6126708984375</v>
      </c>
      <c r="V499" s="1">
        <v>65.286911010742188</v>
      </c>
      <c r="W499" s="1">
        <v>65.354682922363281</v>
      </c>
      <c r="X499" s="1">
        <v>500.20709228515625</v>
      </c>
      <c r="Y499" s="1">
        <v>4.4764339923858643E-2</v>
      </c>
      <c r="Z499" s="1">
        <v>0.1223372146487236</v>
      </c>
      <c r="AA499" s="1">
        <v>101.06165313720703</v>
      </c>
      <c r="AB499" s="1">
        <v>0.37382909655570984</v>
      </c>
      <c r="AC499" s="1">
        <v>-0.13260182738304138</v>
      </c>
      <c r="AD499" s="1">
        <v>3.95159050822258E-2</v>
      </c>
      <c r="AE499" s="1">
        <v>1.8718894571065903E-3</v>
      </c>
      <c r="AF499" s="1">
        <v>2.8126692399382591E-2</v>
      </c>
      <c r="AG499" s="1">
        <v>1.109947101213038E-3</v>
      </c>
      <c r="AH499" s="1">
        <v>0.66666668653488159</v>
      </c>
      <c r="AI499" s="1">
        <v>-0.21956524252891541</v>
      </c>
      <c r="AJ499" s="1">
        <v>2.737391471862793</v>
      </c>
      <c r="AK499" s="1">
        <v>1</v>
      </c>
      <c r="AL499" s="1">
        <v>0</v>
      </c>
      <c r="AM499" s="1">
        <v>0.15999999642372131</v>
      </c>
      <c r="AN499" s="1">
        <v>111115</v>
      </c>
      <c r="AO499">
        <f>X499*0.000001/(K499*0.0001)</f>
        <v>0.96379014791966222</v>
      </c>
      <c r="AP499">
        <f>(U499-T499)/(1000-U499)*AO499</f>
        <v>2.5270140967039298E-5</v>
      </c>
      <c r="AQ499">
        <f>(P499+273.15)</f>
        <v>300.771374130249</v>
      </c>
      <c r="AR499">
        <f>(O499+273.15)</f>
        <v>300.49106254577634</v>
      </c>
      <c r="AS499">
        <f>(Y499*AK499+Z499*AL499)*AM499</f>
        <v>7.162294227727628E-3</v>
      </c>
      <c r="AT499">
        <f>((AS499+0.00000010773*(AR499^4-AQ499^4))-AP499*44100)/(L499*0.92*2*29.3+0.00000043092*AQ499^3)</f>
        <v>-4.4848798255663673E-2</v>
      </c>
      <c r="AU499">
        <f>0.61365*EXP(17.502*J499/(240.97+J499))</f>
        <v>3.7118799069345121</v>
      </c>
      <c r="AV499">
        <f>AU499*1000/AA499</f>
        <v>36.728865912128448</v>
      </c>
      <c r="AW499">
        <f>(AV499-U499)</f>
        <v>13.116195013690948</v>
      </c>
      <c r="AX499">
        <f>IF(D499,P499,(O499+P499)/2)</f>
        <v>27.481218338012695</v>
      </c>
      <c r="AY499">
        <f>0.61365*EXP(17.502*AX499/(240.97+AX499))</f>
        <v>3.6815745612596347</v>
      </c>
      <c r="AZ499">
        <f>IF(AW499&lt;&gt;0,(1000-(AV499+U499)/2)/AW499*AP499,0)</f>
        <v>1.8685084638320984E-3</v>
      </c>
      <c r="BA499">
        <f>U499*AA499/1000</f>
        <v>2.3863355559809132</v>
      </c>
      <c r="BB499">
        <f>(AY499-BA499)</f>
        <v>1.2952390052787215</v>
      </c>
      <c r="BC499">
        <f>1/(1.6/F499+1.37/N499)</f>
        <v>1.167915953182683E-3</v>
      </c>
      <c r="BD499">
        <f>G499*AA499*0.001</f>
        <v>162.20638771220763</v>
      </c>
      <c r="BE499">
        <f>G499/S499</f>
        <v>3.8951681758668206</v>
      </c>
      <c r="BF499">
        <f>(1-AP499*AA499/AU499/F499)*100</f>
        <v>63.199724309233908</v>
      </c>
      <c r="BG499">
        <f>(S499-E499/(N499/1.35))</f>
        <v>412.65449647463754</v>
      </c>
      <c r="BH499">
        <f>E499*BF499/100/BG499</f>
        <v>-2.1729095024184048E-3</v>
      </c>
    </row>
    <row r="500" spans="1:60" x14ac:dyDescent="0.25">
      <c r="A500" s="1">
        <v>150</v>
      </c>
      <c r="B500" s="1" t="s">
        <v>562</v>
      </c>
      <c r="C500" s="1">
        <v>21276.99999986589</v>
      </c>
      <c r="D500" s="1">
        <v>0</v>
      </c>
      <c r="E500">
        <f>(R500-S500*(1000-T500)/(1000-U500))*AO500</f>
        <v>-1.5771896200833719</v>
      </c>
      <c r="F500">
        <f>IF(AZ500&lt;&gt;0,1/(1/AZ500-1/N500),0)</f>
        <v>2.2328051096699528E-3</v>
      </c>
      <c r="G500">
        <f>((BC500-AP500/2)*S500-E500)/(BC500+AP500/2)</f>
        <v>1522.0425952485539</v>
      </c>
      <c r="H500">
        <f>AP500*1000</f>
        <v>3.0166140473773414E-2</v>
      </c>
      <c r="I500">
        <f>(AU500-BA500)</f>
        <v>1.3251186996977102</v>
      </c>
      <c r="J500">
        <f>(P500+AT500*D500)</f>
        <v>27.617996215820313</v>
      </c>
      <c r="K500" s="1">
        <v>5.190000057220459</v>
      </c>
      <c r="L500">
        <f>(K500*AI500+AJ500)</f>
        <v>1.5978478505740981</v>
      </c>
      <c r="M500" s="1">
        <v>1</v>
      </c>
      <c r="N500">
        <f>L500*(M500+1)*(M500+1)/(M500*M500+1)</f>
        <v>3.1956957011481961</v>
      </c>
      <c r="O500" s="1">
        <v>27.346393585205078</v>
      </c>
      <c r="P500" s="1">
        <v>27.617996215820313</v>
      </c>
      <c r="Q500" s="1">
        <v>27.070390701293945</v>
      </c>
      <c r="R500" s="1">
        <v>410.46591186523437</v>
      </c>
      <c r="S500" s="1">
        <v>412.08950805664062</v>
      </c>
      <c r="T500" s="1">
        <v>23.579145431518555</v>
      </c>
      <c r="U500" s="1">
        <v>23.609706878662109</v>
      </c>
      <c r="V500" s="1">
        <v>65.245834350585937</v>
      </c>
      <c r="W500" s="1">
        <v>65.328369140625</v>
      </c>
      <c r="X500" s="1">
        <v>500.19189453125</v>
      </c>
      <c r="Y500" s="1">
        <v>2.3865394294261932E-2</v>
      </c>
      <c r="Z500" s="1">
        <v>0.10102427005767822</v>
      </c>
      <c r="AA500" s="1">
        <v>101.06132507324219</v>
      </c>
      <c r="AB500" s="1">
        <v>0.37382909655570984</v>
      </c>
      <c r="AC500" s="1">
        <v>-0.13260182738304138</v>
      </c>
      <c r="AD500" s="1">
        <v>3.95159050822258E-2</v>
      </c>
      <c r="AE500" s="1">
        <v>1.8718894571065903E-3</v>
      </c>
      <c r="AF500" s="1">
        <v>2.8126692399382591E-2</v>
      </c>
      <c r="AG500" s="1">
        <v>1.109947101213038E-3</v>
      </c>
      <c r="AH500" s="1">
        <v>1</v>
      </c>
      <c r="AI500" s="1">
        <v>-0.21956524252891541</v>
      </c>
      <c r="AJ500" s="1">
        <v>2.737391471862793</v>
      </c>
      <c r="AK500" s="1">
        <v>1</v>
      </c>
      <c r="AL500" s="1">
        <v>0</v>
      </c>
      <c r="AM500" s="1">
        <v>0.15999999642372131</v>
      </c>
      <c r="AN500" s="1">
        <v>111115</v>
      </c>
      <c r="AO500">
        <f>X500*0.000001/(K500*0.0001)</f>
        <v>0.96376086515715997</v>
      </c>
      <c r="AP500">
        <f>(U500-T500)/(1000-U500)*AO500</f>
        <v>3.0166140473773414E-5</v>
      </c>
      <c r="AQ500">
        <f>(P500+273.15)</f>
        <v>300.76799621582029</v>
      </c>
      <c r="AR500">
        <f>(O500+273.15)</f>
        <v>300.49639358520506</v>
      </c>
      <c r="AS500">
        <f>(Y500*AK500+Z500*AL500)*AM500</f>
        <v>3.8184630017326082E-3</v>
      </c>
      <c r="AT500">
        <f>((AS500+0.00000010773*(AR500^4-AQ500^4))-AP500*44100)/(L500*0.92*2*29.3+0.00000043092*AQ500^3)</f>
        <v>-4.6047742821207709E-2</v>
      </c>
      <c r="AU500">
        <f>0.61365*EXP(17.502*J500/(240.97+J500))</f>
        <v>3.7111469614461439</v>
      </c>
      <c r="AV500">
        <f>AU500*1000/AA500</f>
        <v>36.721732658428571</v>
      </c>
      <c r="AW500">
        <f>(AV500-U500)</f>
        <v>13.112025779766462</v>
      </c>
      <c r="AX500">
        <f>IF(D500,P500,(O500+P500)/2)</f>
        <v>27.482194900512695</v>
      </c>
      <c r="AY500">
        <f>0.61365*EXP(17.502*AX500/(240.97+AX500))</f>
        <v>3.6817849702888443</v>
      </c>
      <c r="AZ500">
        <f>IF(AW500&lt;&gt;0,(1000-(AV500+U500)/2)/AW500*AP500,0)</f>
        <v>2.2312461571642878E-3</v>
      </c>
      <c r="BA500">
        <f>U500*AA500/1000</f>
        <v>2.3860282617484336</v>
      </c>
      <c r="BB500">
        <f>(AY500-BA500)</f>
        <v>1.2957567085404107</v>
      </c>
      <c r="BC500">
        <f>1/(1.6/F500+1.37/N500)</f>
        <v>1.3946688266241532E-3</v>
      </c>
      <c r="BD500">
        <f>G500*AA500*0.001</f>
        <v>153.81964149373528</v>
      </c>
      <c r="BE500">
        <f>G500/S500</f>
        <v>3.6934757267330212</v>
      </c>
      <c r="BF500">
        <f>(1-AP500*AA500/AU500/F500)*100</f>
        <v>63.208646328369113</v>
      </c>
      <c r="BG500">
        <f>(S500-E500/(N500/1.35))</f>
        <v>412.75578112711713</v>
      </c>
      <c r="BH500">
        <f>E500*BF500/100/BG500</f>
        <v>-2.4152786089729505E-3</v>
      </c>
    </row>
    <row r="501" spans="1:60" x14ac:dyDescent="0.25">
      <c r="A501" s="1">
        <v>151</v>
      </c>
      <c r="B501" s="1" t="s">
        <v>563</v>
      </c>
      <c r="C501" s="1">
        <v>21281.999999754131</v>
      </c>
      <c r="D501" s="1">
        <v>0</v>
      </c>
      <c r="E501">
        <f>(R501-S501*(1000-T501)/(1000-U501))*AO501</f>
        <v>-1.7241265228730407</v>
      </c>
      <c r="F501">
        <f>IF(AZ501&lt;&gt;0,1/(1/AZ501-1/N501),0)</f>
        <v>2.5357347476823609E-3</v>
      </c>
      <c r="G501">
        <f>((BC501-AP501/2)*S501-E501)/(BC501+AP501/2)</f>
        <v>1480.2584569950359</v>
      </c>
      <c r="H501">
        <f>AP501*1000</f>
        <v>3.4238780194427818E-2</v>
      </c>
      <c r="I501">
        <f>(AU501-BA501)</f>
        <v>1.3244756743398316</v>
      </c>
      <c r="J501">
        <f>(P501+AT501*D501)</f>
        <v>27.614051818847656</v>
      </c>
      <c r="K501" s="1">
        <v>5.190000057220459</v>
      </c>
      <c r="L501">
        <f>(K501*AI501+AJ501)</f>
        <v>1.5978478505740981</v>
      </c>
      <c r="M501" s="1">
        <v>1</v>
      </c>
      <c r="N501">
        <f>L501*(M501+1)*(M501+1)/(M501*M501+1)</f>
        <v>3.1956957011481961</v>
      </c>
      <c r="O501" s="1">
        <v>27.350400924682617</v>
      </c>
      <c r="P501" s="1">
        <v>27.614051818847656</v>
      </c>
      <c r="Q501" s="1">
        <v>27.065099716186523</v>
      </c>
      <c r="R501" s="1">
        <v>410.30923461914062</v>
      </c>
      <c r="S501" s="1">
        <v>412.08352661132812</v>
      </c>
      <c r="T501" s="1">
        <v>23.572906494140625</v>
      </c>
      <c r="U501" s="1">
        <v>23.607593536376953</v>
      </c>
      <c r="V501" s="1">
        <v>65.212364196777344</v>
      </c>
      <c r="W501" s="1">
        <v>65.306800842285156</v>
      </c>
      <c r="X501" s="1">
        <v>500.19894409179687</v>
      </c>
      <c r="Y501" s="1">
        <v>1.9628467038273811E-2</v>
      </c>
      <c r="Z501" s="1">
        <v>8.3591818809509277E-2</v>
      </c>
      <c r="AA501" s="1">
        <v>101.06136322021484</v>
      </c>
      <c r="AB501" s="1">
        <v>0.37382909655570984</v>
      </c>
      <c r="AC501" s="1">
        <v>-0.13260182738304138</v>
      </c>
      <c r="AD501" s="1">
        <v>3.95159050822258E-2</v>
      </c>
      <c r="AE501" s="1">
        <v>1.8718894571065903E-3</v>
      </c>
      <c r="AF501" s="1">
        <v>2.8126692399382591E-2</v>
      </c>
      <c r="AG501" s="1">
        <v>1.109947101213038E-3</v>
      </c>
      <c r="AH501" s="1">
        <v>1</v>
      </c>
      <c r="AI501" s="1">
        <v>-0.21956524252891541</v>
      </c>
      <c r="AJ501" s="1">
        <v>2.737391471862793</v>
      </c>
      <c r="AK501" s="1">
        <v>1</v>
      </c>
      <c r="AL501" s="1">
        <v>0</v>
      </c>
      <c r="AM501" s="1">
        <v>0.15999999642372131</v>
      </c>
      <c r="AN501" s="1">
        <v>111115</v>
      </c>
      <c r="AO501">
        <f>X501*0.000001/(K501*0.0001)</f>
        <v>0.96377444812530855</v>
      </c>
      <c r="AP501">
        <f>(U501-T501)/(1000-U501)*AO501</f>
        <v>3.4238780194427814E-5</v>
      </c>
      <c r="AQ501">
        <f>(P501+273.15)</f>
        <v>300.76405181884763</v>
      </c>
      <c r="AR501">
        <f>(O501+273.15)</f>
        <v>300.50040092468259</v>
      </c>
      <c r="AS501">
        <f>(Y501*AK501+Z501*AL501)*AM501</f>
        <v>3.1405546559269415E-3</v>
      </c>
      <c r="AT501">
        <f>((AS501+0.00000010773*(AR501^4-AQ501^4))-AP501*44100)/(L501*0.92*2*29.3+0.00000043092*AQ501^3)</f>
        <v>-4.6938748468820735E-2</v>
      </c>
      <c r="AU501">
        <f>0.61365*EXP(17.502*J501/(240.97+J501))</f>
        <v>3.7102912594748192</v>
      </c>
      <c r="AV501">
        <f>AU501*1000/AA501</f>
        <v>36.713251644844888</v>
      </c>
      <c r="AW501">
        <f>(AV501-U501)</f>
        <v>13.105658108467935</v>
      </c>
      <c r="AX501">
        <f>IF(D501,P501,(O501+P501)/2)</f>
        <v>27.482226371765137</v>
      </c>
      <c r="AY501">
        <f>0.61365*EXP(17.502*AX501/(240.97+AX501))</f>
        <v>3.6817917512231189</v>
      </c>
      <c r="AZ501">
        <f>IF(AW501&lt;&gt;0,(1000-(AV501+U501)/2)/AW501*AP501,0)</f>
        <v>2.5337242769458042E-3</v>
      </c>
      <c r="BA501">
        <f>U501*AA501/1000</f>
        <v>2.3858155851349876</v>
      </c>
      <c r="BB501">
        <f>(AY501-BA501)</f>
        <v>1.2959761660881313</v>
      </c>
      <c r="BC501">
        <f>1/(1.6/F501+1.37/N501)</f>
        <v>1.58375817868207E-3</v>
      </c>
      <c r="BD501">
        <f>G501*AA501*0.001</f>
        <v>149.59693758217009</v>
      </c>
      <c r="BE501">
        <f>G501/S501</f>
        <v>3.5921320834336496</v>
      </c>
      <c r="BF501">
        <f>(1-AP501*AA501/AU501/F501)*100</f>
        <v>63.221703396157295</v>
      </c>
      <c r="BG501">
        <f>(S501-E501/(N501/1.35))</f>
        <v>412.81187218097745</v>
      </c>
      <c r="BH501">
        <f>E501*BF501/100/BG501</f>
        <v>-2.6404816089867838E-3</v>
      </c>
    </row>
    <row r="502" spans="1:60" x14ac:dyDescent="0.25">
      <c r="A502" s="1">
        <v>152</v>
      </c>
      <c r="B502" s="1" t="s">
        <v>564</v>
      </c>
      <c r="C502" s="1">
        <v>21286.999999642372</v>
      </c>
      <c r="D502" s="1">
        <v>0</v>
      </c>
      <c r="E502">
        <f>(R502-S502*(1000-T502)/(1000-U502))*AO502</f>
        <v>-1.9323791471370504</v>
      </c>
      <c r="F502">
        <f>IF(AZ502&lt;&gt;0,1/(1/AZ502-1/N502),0)</f>
        <v>2.6409879478804764E-3</v>
      </c>
      <c r="G502">
        <f>((BC502-AP502/2)*S502-E502)/(BC502+AP502/2)</f>
        <v>1562.2509025455558</v>
      </c>
      <c r="H502">
        <f>AP502*1000</f>
        <v>3.5634831010077646E-2</v>
      </c>
      <c r="I502">
        <f>(AU502-BA502)</f>
        <v>1.3235990529465402</v>
      </c>
      <c r="J502">
        <f>(P502+AT502*D502)</f>
        <v>27.608457565307617</v>
      </c>
      <c r="K502" s="1">
        <v>5.190000057220459</v>
      </c>
      <c r="L502">
        <f>(K502*AI502+AJ502)</f>
        <v>1.5978478505740981</v>
      </c>
      <c r="M502" s="1">
        <v>1</v>
      </c>
      <c r="N502">
        <f>L502*(M502+1)*(M502+1)/(M502*M502+1)</f>
        <v>3.1956957011481961</v>
      </c>
      <c r="O502" s="1">
        <v>27.346818923950195</v>
      </c>
      <c r="P502" s="1">
        <v>27.608457565307617</v>
      </c>
      <c r="Q502" s="1">
        <v>27.032749176025391</v>
      </c>
      <c r="R502" s="1">
        <v>410.05844116210937</v>
      </c>
      <c r="S502" s="1">
        <v>412.04815673828125</v>
      </c>
      <c r="T502" s="1">
        <v>23.568113327026367</v>
      </c>
      <c r="U502" s="1">
        <v>23.604213714599609</v>
      </c>
      <c r="V502" s="1">
        <v>65.207794189453125</v>
      </c>
      <c r="W502" s="1">
        <v>65.306221008300781</v>
      </c>
      <c r="X502" s="1">
        <v>500.21429443359375</v>
      </c>
      <c r="Y502" s="1">
        <v>2.4855826050043106E-2</v>
      </c>
      <c r="Z502" s="1">
        <v>8.6935698986053467E-2</v>
      </c>
      <c r="AA502" s="1">
        <v>101.06156921386719</v>
      </c>
      <c r="AB502" s="1">
        <v>0.37382909655570984</v>
      </c>
      <c r="AC502" s="1">
        <v>-0.13260182738304138</v>
      </c>
      <c r="AD502" s="1">
        <v>3.95159050822258E-2</v>
      </c>
      <c r="AE502" s="1">
        <v>1.8718894571065903E-3</v>
      </c>
      <c r="AF502" s="1">
        <v>2.8126692399382591E-2</v>
      </c>
      <c r="AG502" s="1">
        <v>1.109947101213038E-3</v>
      </c>
      <c r="AH502" s="1">
        <v>1</v>
      </c>
      <c r="AI502" s="1">
        <v>-0.21956524252891541</v>
      </c>
      <c r="AJ502" s="1">
        <v>2.737391471862793</v>
      </c>
      <c r="AK502" s="1">
        <v>1</v>
      </c>
      <c r="AL502" s="1">
        <v>0</v>
      </c>
      <c r="AM502" s="1">
        <v>0.15999999642372131</v>
      </c>
      <c r="AN502" s="1">
        <v>111115</v>
      </c>
      <c r="AO502">
        <f>X502*0.000001/(K502*0.0001)</f>
        <v>0.96380402489145056</v>
      </c>
      <c r="AP502">
        <f>(U502-T502)/(1000-U502)*AO502</f>
        <v>3.5634831010077643E-5</v>
      </c>
      <c r="AQ502">
        <f>(P502+273.15)</f>
        <v>300.75845756530759</v>
      </c>
      <c r="AR502">
        <f>(O502+273.15)</f>
        <v>300.49681892395017</v>
      </c>
      <c r="AS502">
        <f>(Y502*AK502+Z502*AL502)*AM502</f>
        <v>3.976932079115536E-3</v>
      </c>
      <c r="AT502">
        <f>((AS502+0.00000010773*(AR502^4-AQ502^4))-AP502*44100)/(L502*0.92*2*29.3+0.00000043092*AQ502^3)</f>
        <v>-4.7317420827144102E-2</v>
      </c>
      <c r="AU502">
        <f>0.61365*EXP(17.502*J502/(240.97+J502))</f>
        <v>3.7090779310034616</v>
      </c>
      <c r="AV502">
        <f>AU502*1000/AA502</f>
        <v>36.701170977805475</v>
      </c>
      <c r="AW502">
        <f>(AV502-U502)</f>
        <v>13.096957263205866</v>
      </c>
      <c r="AX502">
        <f>IF(D502,P502,(O502+P502)/2)</f>
        <v>27.477638244628906</v>
      </c>
      <c r="AY502">
        <f>0.61365*EXP(17.502*AX502/(240.97+AX502))</f>
        <v>3.6808032882200612</v>
      </c>
      <c r="AZ502">
        <f>IF(AW502&lt;&gt;0,(1000-(AV502+U502)/2)/AW502*AP502,0)</f>
        <v>2.6388071839338195E-3</v>
      </c>
      <c r="BA502">
        <f>U502*AA502/1000</f>
        <v>2.3854788780569214</v>
      </c>
      <c r="BB502">
        <f>(AY502-BA502)</f>
        <v>1.2953244101631398</v>
      </c>
      <c r="BC502">
        <f>1/(1.6/F502+1.37/N502)</f>
        <v>1.6494502794244538E-3</v>
      </c>
      <c r="BD502">
        <f>G502*AA502*0.001</f>
        <v>157.88352771703418</v>
      </c>
      <c r="BE502">
        <f>G502/S502</f>
        <v>3.7914279605377379</v>
      </c>
      <c r="BF502">
        <f>(1-AP502*AA502/AU502/F502)*100</f>
        <v>63.235525445419405</v>
      </c>
      <c r="BG502">
        <f>(S502-E502/(N502/1.35))</f>
        <v>412.86447721826238</v>
      </c>
      <c r="BH502">
        <f>E502*BF502/100/BG502</f>
        <v>-2.9596881657702884E-3</v>
      </c>
    </row>
    <row r="503" spans="1:60" x14ac:dyDescent="0.25">
      <c r="A503" s="1">
        <v>153</v>
      </c>
      <c r="B503" s="1" t="s">
        <v>565</v>
      </c>
      <c r="C503" s="1">
        <v>21292.499999519438</v>
      </c>
      <c r="D503" s="1">
        <v>0</v>
      </c>
      <c r="E503">
        <f>(R503-S503*(1000-T503)/(1000-U503))*AO503</f>
        <v>-1.9687967691178909</v>
      </c>
      <c r="F503">
        <f>IF(AZ503&lt;&gt;0,1/(1/AZ503-1/N503),0)</f>
        <v>2.7644659657587258E-3</v>
      </c>
      <c r="G503">
        <f>((BC503-AP503/2)*S503-E503)/(BC503+AP503/2)</f>
        <v>1531.3253514909861</v>
      </c>
      <c r="H503">
        <f>AP503*1000</f>
        <v>3.7282740197439823E-2</v>
      </c>
      <c r="I503">
        <f>(AU503-BA503)</f>
        <v>1.3230181344420355</v>
      </c>
      <c r="J503">
        <f>(P503+AT503*D503)</f>
        <v>27.604024887084961</v>
      </c>
      <c r="K503" s="1">
        <v>5.190000057220459</v>
      </c>
      <c r="L503">
        <f>(K503*AI503+AJ503)</f>
        <v>1.5978478505740981</v>
      </c>
      <c r="M503" s="1">
        <v>1</v>
      </c>
      <c r="N503">
        <f>L503*(M503+1)*(M503+1)/(M503*M503+1)</f>
        <v>3.1956957011481961</v>
      </c>
      <c r="O503" s="1">
        <v>27.33837890625</v>
      </c>
      <c r="P503" s="1">
        <v>27.604024887084961</v>
      </c>
      <c r="Q503" s="1">
        <v>27.024406433105469</v>
      </c>
      <c r="R503" s="1">
        <v>409.948974609375</v>
      </c>
      <c r="S503" s="1">
        <v>411.97573852539062</v>
      </c>
      <c r="T503" s="1">
        <v>23.562612533569336</v>
      </c>
      <c r="U503" s="1">
        <v>23.600381851196289</v>
      </c>
      <c r="V503" s="1">
        <v>65.221885681152344</v>
      </c>
      <c r="W503" s="1">
        <v>65.325492858886719</v>
      </c>
      <c r="X503" s="1">
        <v>500.22299194335937</v>
      </c>
      <c r="Y503" s="1">
        <v>3.3090118318796158E-2</v>
      </c>
      <c r="Z503" s="1">
        <v>0.11066991835832596</v>
      </c>
      <c r="AA503" s="1">
        <v>101.06186676025391</v>
      </c>
      <c r="AB503" s="1">
        <v>0.37382909655570984</v>
      </c>
      <c r="AC503" s="1">
        <v>-0.13260182738304138</v>
      </c>
      <c r="AD503" s="1">
        <v>3.95159050822258E-2</v>
      </c>
      <c r="AE503" s="1">
        <v>1.8718894571065903E-3</v>
      </c>
      <c r="AF503" s="1">
        <v>2.8126692399382591E-2</v>
      </c>
      <c r="AG503" s="1">
        <v>1.109947101213038E-3</v>
      </c>
      <c r="AH503" s="1">
        <v>1</v>
      </c>
      <c r="AI503" s="1">
        <v>-0.21956524252891541</v>
      </c>
      <c r="AJ503" s="1">
        <v>2.737391471862793</v>
      </c>
      <c r="AK503" s="1">
        <v>1</v>
      </c>
      <c r="AL503" s="1">
        <v>0</v>
      </c>
      <c r="AM503" s="1">
        <v>0.15999999642372131</v>
      </c>
      <c r="AN503" s="1">
        <v>111115</v>
      </c>
      <c r="AO503">
        <f>X503*0.000001/(K503*0.0001)</f>
        <v>0.96382078309890662</v>
      </c>
      <c r="AP503">
        <f>(U503-T503)/(1000-U503)*AO503</f>
        <v>3.7282740197439827E-5</v>
      </c>
      <c r="AQ503">
        <f>(P503+273.15)</f>
        <v>300.75402488708494</v>
      </c>
      <c r="AR503">
        <f>(O503+273.15)</f>
        <v>300.48837890624998</v>
      </c>
      <c r="AS503">
        <f>(Y503*AK503+Z503*AL503)*AM503</f>
        <v>5.2944188126679004E-3</v>
      </c>
      <c r="AT503">
        <f>((AS503+0.00000010773*(AR503^4-AQ503^4))-AP503*44100)/(L503*0.92*2*29.3+0.00000043092*AQ503^3)</f>
        <v>-4.8524153978970454E-2</v>
      </c>
      <c r="AU503">
        <f>0.61365*EXP(17.502*J503/(240.97+J503))</f>
        <v>3.7081167805787492</v>
      </c>
      <c r="AV503">
        <f>AU503*1000/AA503</f>
        <v>36.691552406956873</v>
      </c>
      <c r="AW503">
        <f>(AV503-U503)</f>
        <v>13.091170555760584</v>
      </c>
      <c r="AX503">
        <f>IF(D503,P503,(O503+P503)/2)</f>
        <v>27.47120189666748</v>
      </c>
      <c r="AY503">
        <f>0.61365*EXP(17.502*AX503/(240.97+AX503))</f>
        <v>3.6794170360977811</v>
      </c>
      <c r="AZ503">
        <f>IF(AW503&lt;&gt;0,(1000-(AV503+U503)/2)/AW503*AP503,0)</f>
        <v>2.7620766059804126E-3</v>
      </c>
      <c r="BA503">
        <f>U503*AA503/1000</f>
        <v>2.3850986461367136</v>
      </c>
      <c r="BB503">
        <f>(AY503-BA503)</f>
        <v>1.2943183899610675</v>
      </c>
      <c r="BC503">
        <f>1/(1.6/F503+1.37/N503)</f>
        <v>1.7265123888911816E-3</v>
      </c>
      <c r="BD503">
        <f>G503*AA503*0.001</f>
        <v>154.75859863898103</v>
      </c>
      <c r="BE503">
        <f>G503/S503</f>
        <v>3.7170279904640755</v>
      </c>
      <c r="BF503">
        <f>(1-AP503*AA503/AU503/F503)*100</f>
        <v>63.243809818382182</v>
      </c>
      <c r="BG503">
        <f>(S503-E503/(N503/1.35))</f>
        <v>412.80744338306971</v>
      </c>
      <c r="BH503">
        <f>E503*BF503/100/BG503</f>
        <v>-3.0162781808561697E-3</v>
      </c>
    </row>
    <row r="504" spans="1:60" x14ac:dyDescent="0.25">
      <c r="A504" s="1" t="s">
        <v>9</v>
      </c>
      <c r="B504" s="1" t="s">
        <v>566</v>
      </c>
    </row>
    <row r="505" spans="1:60" x14ac:dyDescent="0.25">
      <c r="A505" s="1" t="s">
        <v>9</v>
      </c>
      <c r="B505" s="1" t="s">
        <v>567</v>
      </c>
    </row>
    <row r="506" spans="1:60" x14ac:dyDescent="0.25">
      <c r="A506" s="1" t="s">
        <v>9</v>
      </c>
      <c r="B506" s="1" t="s">
        <v>568</v>
      </c>
    </row>
    <row r="507" spans="1:60" x14ac:dyDescent="0.25">
      <c r="A507" s="1" t="s">
        <v>9</v>
      </c>
      <c r="B507" s="1" t="s">
        <v>569</v>
      </c>
    </row>
    <row r="508" spans="1:60" x14ac:dyDescent="0.25">
      <c r="A508" s="1" t="s">
        <v>9</v>
      </c>
      <c r="B508" s="1" t="s">
        <v>570</v>
      </c>
    </row>
    <row r="509" spans="1:60" x14ac:dyDescent="0.25">
      <c r="A509" s="1" t="s">
        <v>9</v>
      </c>
      <c r="B509" s="1" t="s">
        <v>571</v>
      </c>
    </row>
    <row r="510" spans="1:60" x14ac:dyDescent="0.25">
      <c r="A510" s="1" t="s">
        <v>9</v>
      </c>
      <c r="B510" s="1" t="s">
        <v>572</v>
      </c>
    </row>
    <row r="511" spans="1:60" x14ac:dyDescent="0.25">
      <c r="A511" s="1" t="s">
        <v>9</v>
      </c>
      <c r="B511" s="1" t="s">
        <v>573</v>
      </c>
    </row>
    <row r="512" spans="1:60" x14ac:dyDescent="0.25">
      <c r="A512" s="1" t="s">
        <v>9</v>
      </c>
      <c r="B512" s="1" t="s">
        <v>574</v>
      </c>
    </row>
    <row r="513" spans="1:60" x14ac:dyDescent="0.25">
      <c r="A513" s="1" t="s">
        <v>9</v>
      </c>
      <c r="B513" s="1" t="s">
        <v>575</v>
      </c>
    </row>
    <row r="514" spans="1:60" x14ac:dyDescent="0.25">
      <c r="A514" s="1" t="s">
        <v>9</v>
      </c>
      <c r="B514" s="1" t="s">
        <v>576</v>
      </c>
    </row>
    <row r="515" spans="1:60" x14ac:dyDescent="0.25">
      <c r="A515" s="1">
        <v>154</v>
      </c>
      <c r="B515" s="1" t="s">
        <v>577</v>
      </c>
      <c r="C515" s="1">
        <v>21675.499999988824</v>
      </c>
      <c r="D515" s="1">
        <v>0</v>
      </c>
      <c r="E515">
        <f>(R515-S515*(1000-T515)/(1000-U515))*AO515</f>
        <v>-1.4700819578287612</v>
      </c>
      <c r="F515">
        <f>IF(AZ515&lt;&gt;0,1/(1/AZ515-1/N515),0)</f>
        <v>4.8814059308774993E-3</v>
      </c>
      <c r="G515">
        <f>((BC515-AP515/2)*S515-E515)/(BC515+AP515/2)</f>
        <v>882.01992131476686</v>
      </c>
      <c r="H515">
        <f>AP515*1000</f>
        <v>6.5905483550167052E-2</v>
      </c>
      <c r="I515">
        <f>(AU515-BA515)</f>
        <v>1.3201964653629474</v>
      </c>
      <c r="J515">
        <f>(P515+AT515*D515)</f>
        <v>27.563758850097656</v>
      </c>
      <c r="K515" s="1">
        <v>17.069999694824219</v>
      </c>
      <c r="L515">
        <f>(K515*AI515+AJ515)</f>
        <v>-1.0105871510997986</v>
      </c>
      <c r="M515" s="1">
        <v>1</v>
      </c>
      <c r="N515">
        <f>L515*(M515+1)*(M515+1)/(M515*M515+1)</f>
        <v>-2.0211743021995972</v>
      </c>
      <c r="O515" s="1">
        <v>27.316755294799805</v>
      </c>
      <c r="P515" s="1">
        <v>27.563758850097656</v>
      </c>
      <c r="Q515" s="1">
        <v>26.996753692626953</v>
      </c>
      <c r="R515" s="1">
        <v>410.21923828125</v>
      </c>
      <c r="S515" s="1">
        <v>415.14288330078125</v>
      </c>
      <c r="T515" s="1">
        <v>23.3231201171875</v>
      </c>
      <c r="U515" s="1">
        <v>23.542743682861328</v>
      </c>
      <c r="V515" s="1">
        <v>64.639762878417969</v>
      </c>
      <c r="W515" s="1">
        <v>65.247222900390625</v>
      </c>
      <c r="X515" s="1">
        <v>500.18350219726562</v>
      </c>
      <c r="Y515" s="1">
        <v>1.9502153620123863E-2</v>
      </c>
      <c r="Z515" s="1">
        <v>0.23354358971118927</v>
      </c>
      <c r="AA515" s="1">
        <v>101.05870819091797</v>
      </c>
      <c r="AB515" s="1">
        <v>0.79753518104553223</v>
      </c>
      <c r="AC515" s="1">
        <v>-0.11184816062450409</v>
      </c>
      <c r="AD515" s="1">
        <v>1.3715582899749279E-2</v>
      </c>
      <c r="AE515" s="1">
        <v>8.60121741425246E-4</v>
      </c>
      <c r="AF515" s="1">
        <v>2.216838113963604E-2</v>
      </c>
      <c r="AG515" s="1">
        <v>1.3528648996725678E-3</v>
      </c>
      <c r="AH515" s="1">
        <v>1</v>
      </c>
      <c r="AI515" s="1">
        <v>-0.21956524252891541</v>
      </c>
      <c r="AJ515" s="1">
        <v>2.737391471862793</v>
      </c>
      <c r="AK515" s="1">
        <v>1</v>
      </c>
      <c r="AL515" s="1">
        <v>0</v>
      </c>
      <c r="AM515" s="1">
        <v>0.15999999642372131</v>
      </c>
      <c r="AN515" s="1">
        <v>111115</v>
      </c>
      <c r="AO515">
        <f>X515*0.000001/(K515*0.0001)</f>
        <v>0.29301904577592103</v>
      </c>
      <c r="AP515">
        <f>(U515-T515)/(1000-U515)*AO515</f>
        <v>6.5905483550167057E-5</v>
      </c>
      <c r="AQ515">
        <f>(P515+273.15)</f>
        <v>300.71375885009763</v>
      </c>
      <c r="AR515">
        <f>(O515+273.15)</f>
        <v>300.46675529479978</v>
      </c>
      <c r="AS515">
        <f>(Y515*AK515+Z515*AL515)*AM515</f>
        <v>3.1203445094746818E-3</v>
      </c>
      <c r="AT515">
        <f>((AS515+0.00000010773*(AR515^4-AQ515^4))-AP515*44100)/(L515*0.92*2*29.3+0.00000043092*AQ515^3)</f>
        <v>0.13548923227439055</v>
      </c>
      <c r="AU515">
        <f>0.61365*EXP(17.502*J515/(240.97+J515))</f>
        <v>3.6993957292228079</v>
      </c>
      <c r="AV515">
        <f>AU515*1000/AA515</f>
        <v>36.60640231254478</v>
      </c>
      <c r="AW515">
        <f>(AV515-U515)</f>
        <v>13.063658629683452</v>
      </c>
      <c r="AX515">
        <f>IF(D515,P515,(O515+P515)/2)</f>
        <v>27.44025707244873</v>
      </c>
      <c r="AY515">
        <f>0.61365*EXP(17.502*AX515/(240.97+AX515))</f>
        <v>3.6727585399936058</v>
      </c>
      <c r="AZ515">
        <f>IF(AW515&lt;&gt;0,(1000-(AV515+U515)/2)/AW515*AP515,0)</f>
        <v>4.8932237198039503E-3</v>
      </c>
      <c r="BA515">
        <f>U515*AA515/1000</f>
        <v>2.3791992638598605</v>
      </c>
      <c r="BB515">
        <f>(AY515-BA515)</f>
        <v>1.2935592761337453</v>
      </c>
      <c r="BC515">
        <f>1/(1.6/F515+1.37/N515)</f>
        <v>3.0572008701898628E-3</v>
      </c>
      <c r="BD515">
        <f>G515*AA515*0.001</f>
        <v>89.135793846725463</v>
      </c>
      <c r="BE515">
        <f>G515/S515</f>
        <v>2.1246177082499127</v>
      </c>
      <c r="BF515">
        <f>(1-AP515*AA515/AU515/F515)*100</f>
        <v>63.117565659966687</v>
      </c>
      <c r="BG515">
        <f>(S515-E515/(N515/1.35))</f>
        <v>414.16097360555653</v>
      </c>
      <c r="BH515">
        <f>E515*BF515/100/BG515</f>
        <v>-2.2403847878520716E-3</v>
      </c>
    </row>
    <row r="516" spans="1:60" x14ac:dyDescent="0.25">
      <c r="A516" s="1">
        <v>155</v>
      </c>
      <c r="B516" s="1" t="s">
        <v>578</v>
      </c>
      <c r="C516" s="1">
        <v>21680.499999877065</v>
      </c>
      <c r="D516" s="1">
        <v>0</v>
      </c>
      <c r="E516">
        <f>(R516-S516*(1000-T516)/(1000-U516))*AO516</f>
        <v>-1.4902456840186307</v>
      </c>
      <c r="F516">
        <f>IF(AZ516&lt;&gt;0,1/(1/AZ516-1/N516),0)</f>
        <v>4.9823004031525923E-3</v>
      </c>
      <c r="G516">
        <f>((BC516-AP516/2)*S516-E516)/(BC516+AP516/2)</f>
        <v>878.81375632374613</v>
      </c>
      <c r="H516">
        <f>AP516*1000</f>
        <v>6.7191117508679579E-2</v>
      </c>
      <c r="I516">
        <f>(AU516-BA516)</f>
        <v>1.3186374020434903</v>
      </c>
      <c r="J516">
        <f>(P516+AT516*D516)</f>
        <v>27.55579948425293</v>
      </c>
      <c r="K516" s="1">
        <v>17.069999694824219</v>
      </c>
      <c r="L516">
        <f>(K516*AI516+AJ516)</f>
        <v>-1.0105871510997986</v>
      </c>
      <c r="M516" s="1">
        <v>1</v>
      </c>
      <c r="N516">
        <f>L516*(M516+1)*(M516+1)/(M516*M516+1)</f>
        <v>-2.0211743021995972</v>
      </c>
      <c r="O516" s="1">
        <v>27.306507110595703</v>
      </c>
      <c r="P516" s="1">
        <v>27.55579948425293</v>
      </c>
      <c r="Q516" s="1">
        <v>26.983310699462891</v>
      </c>
      <c r="R516" s="1">
        <v>410.19174194335937</v>
      </c>
      <c r="S516" s="1">
        <v>415.18231201171875</v>
      </c>
      <c r="T516" s="1">
        <v>23.317277908325195</v>
      </c>
      <c r="U516" s="1">
        <v>23.541183471679688</v>
      </c>
      <c r="V516" s="1">
        <v>64.660110473632812</v>
      </c>
      <c r="W516" s="1">
        <v>65.279449462890625</v>
      </c>
      <c r="X516" s="1">
        <v>500.1893310546875</v>
      </c>
      <c r="Y516" s="1">
        <v>3.0684951692819595E-2</v>
      </c>
      <c r="Z516" s="1">
        <v>0.19264177978038788</v>
      </c>
      <c r="AA516" s="1">
        <v>101.05849456787109</v>
      </c>
      <c r="AB516" s="1">
        <v>0.79753518104553223</v>
      </c>
      <c r="AC516" s="1">
        <v>-0.11184816062450409</v>
      </c>
      <c r="AD516" s="1">
        <v>1.3715582899749279E-2</v>
      </c>
      <c r="AE516" s="1">
        <v>8.60121741425246E-4</v>
      </c>
      <c r="AF516" s="1">
        <v>2.216838113963604E-2</v>
      </c>
      <c r="AG516" s="1">
        <v>1.3528648996725678E-3</v>
      </c>
      <c r="AH516" s="1">
        <v>1</v>
      </c>
      <c r="AI516" s="1">
        <v>-0.21956524252891541</v>
      </c>
      <c r="AJ516" s="1">
        <v>2.737391471862793</v>
      </c>
      <c r="AK516" s="1">
        <v>1</v>
      </c>
      <c r="AL516" s="1">
        <v>0</v>
      </c>
      <c r="AM516" s="1">
        <v>0.15999999642372131</v>
      </c>
      <c r="AN516" s="1">
        <v>111115</v>
      </c>
      <c r="AO516">
        <f>X516*0.000001/(K516*0.0001)</f>
        <v>0.2930224604551982</v>
      </c>
      <c r="AP516">
        <f>(U516-T516)/(1000-U516)*AO516</f>
        <v>6.7191117508679573E-5</v>
      </c>
      <c r="AQ516">
        <f>(P516+273.15)</f>
        <v>300.70579948425291</v>
      </c>
      <c r="AR516">
        <f>(O516+273.15)</f>
        <v>300.45650711059568</v>
      </c>
      <c r="AS516">
        <f>(Y516*AK516+Z516*AL516)*AM516</f>
        <v>4.9095921611131965E-3</v>
      </c>
      <c r="AT516">
        <f>((AS516+0.00000010773*(AR516^4-AQ516^4))-AP516*44100)/(L516*0.92*2*29.3+0.00000043092*AQ516^3)</f>
        <v>0.13739037620573186</v>
      </c>
      <c r="AU516">
        <f>0.61365*EXP(17.502*J516/(240.97+J516))</f>
        <v>3.6976739640374889</v>
      </c>
      <c r="AV516">
        <f>AU516*1000/AA516</f>
        <v>36.58944238036441</v>
      </c>
      <c r="AW516">
        <f>(AV516-U516)</f>
        <v>13.048258908684723</v>
      </c>
      <c r="AX516">
        <f>IF(D516,P516,(O516+P516)/2)</f>
        <v>27.431153297424316</v>
      </c>
      <c r="AY516">
        <f>0.61365*EXP(17.502*AX516/(240.97+AX516))</f>
        <v>3.6708016548261733</v>
      </c>
      <c r="AZ516">
        <f>IF(AW516&lt;&gt;0,(1000-(AV516+U516)/2)/AW516*AP516,0)</f>
        <v>4.9946123839982341E-3</v>
      </c>
      <c r="BA516">
        <f>U516*AA516/1000</f>
        <v>2.3790365619939986</v>
      </c>
      <c r="BB516">
        <f>(AY516-BA516)</f>
        <v>1.2917650928321747</v>
      </c>
      <c r="BC516">
        <f>1/(1.6/F516+1.37/N516)</f>
        <v>3.1205242457698632E-3</v>
      </c>
      <c r="BD516">
        <f>G516*AA516*0.001</f>
        <v>88.811595219613693</v>
      </c>
      <c r="BE516">
        <f>G516/S516</f>
        <v>2.1166936328899801</v>
      </c>
      <c r="BF516">
        <f>(1-AP516*AA516/AU516/F516)*100</f>
        <v>63.142475410802625</v>
      </c>
      <c r="BG516">
        <f>(S516-E516/(N516/1.35))</f>
        <v>414.18693438830661</v>
      </c>
      <c r="BH516">
        <f>E516*BF516/100/BG516</f>
        <v>-2.2718679332116012E-3</v>
      </c>
    </row>
    <row r="517" spans="1:60" x14ac:dyDescent="0.25">
      <c r="A517" s="1">
        <v>156</v>
      </c>
      <c r="B517" s="1" t="s">
        <v>579</v>
      </c>
      <c r="C517" s="1">
        <v>21685.999999754131</v>
      </c>
      <c r="D517" s="1">
        <v>0</v>
      </c>
      <c r="E517">
        <f>(R517-S517*(1000-T517)/(1000-U517))*AO517</f>
        <v>-1.5128360008155233</v>
      </c>
      <c r="F517">
        <f>IF(AZ517&lt;&gt;0,1/(1/AZ517-1/N517),0)</f>
        <v>5.0758108913730162E-3</v>
      </c>
      <c r="G517">
        <f>((BC517-AP517/2)*S517-E517)/(BC517+AP517/2)</f>
        <v>877.14626411568076</v>
      </c>
      <c r="H517">
        <f>AP517*1000</f>
        <v>6.8401592358515242E-2</v>
      </c>
      <c r="I517">
        <f>(AU517-BA517)</f>
        <v>1.31760865008237</v>
      </c>
      <c r="J517">
        <f>(P517+AT517*D517)</f>
        <v>27.549610137939453</v>
      </c>
      <c r="K517" s="1">
        <v>17.069999694824219</v>
      </c>
      <c r="L517">
        <f>(K517*AI517+AJ517)</f>
        <v>-1.0105871510997986</v>
      </c>
      <c r="M517" s="1">
        <v>1</v>
      </c>
      <c r="N517">
        <f>L517*(M517+1)*(M517+1)/(M517*M517+1)</f>
        <v>-2.0211743021995972</v>
      </c>
      <c r="O517" s="1">
        <v>27.299322128295898</v>
      </c>
      <c r="P517" s="1">
        <v>27.549610137939453</v>
      </c>
      <c r="Q517" s="1">
        <v>26.995082855224609</v>
      </c>
      <c r="R517" s="1">
        <v>410.1312255859375</v>
      </c>
      <c r="S517" s="1">
        <v>415.19720458984375</v>
      </c>
      <c r="T517" s="1">
        <v>23.310245513916016</v>
      </c>
      <c r="U517" s="1">
        <v>23.538187026977539</v>
      </c>
      <c r="V517" s="1">
        <v>64.669380187988281</v>
      </c>
      <c r="W517" s="1">
        <v>65.300010681152344</v>
      </c>
      <c r="X517" s="1">
        <v>500.18603515625</v>
      </c>
      <c r="Y517" s="1">
        <v>2.3455509915947914E-2</v>
      </c>
      <c r="Z517" s="1">
        <v>0.16226710379123688</v>
      </c>
      <c r="AA517" s="1">
        <v>101.05820465087891</v>
      </c>
      <c r="AB517" s="1">
        <v>0.79753518104553223</v>
      </c>
      <c r="AC517" s="1">
        <v>-0.11184816062450409</v>
      </c>
      <c r="AD517" s="1">
        <v>1.3715582899749279E-2</v>
      </c>
      <c r="AE517" s="1">
        <v>8.60121741425246E-4</v>
      </c>
      <c r="AF517" s="1">
        <v>2.216838113963604E-2</v>
      </c>
      <c r="AG517" s="1">
        <v>1.3528648996725678E-3</v>
      </c>
      <c r="AH517" s="1">
        <v>1</v>
      </c>
      <c r="AI517" s="1">
        <v>-0.21956524252891541</v>
      </c>
      <c r="AJ517" s="1">
        <v>2.737391471862793</v>
      </c>
      <c r="AK517" s="1">
        <v>1</v>
      </c>
      <c r="AL517" s="1">
        <v>0</v>
      </c>
      <c r="AM517" s="1">
        <v>0.15999999642372131</v>
      </c>
      <c r="AN517" s="1">
        <v>111115</v>
      </c>
      <c r="AO517">
        <f>X517*0.000001/(K517*0.0001)</f>
        <v>0.29302052964178493</v>
      </c>
      <c r="AP517">
        <f>(U517-T517)/(1000-U517)*AO517</f>
        <v>6.8401592358515237E-5</v>
      </c>
      <c r="AQ517">
        <f>(P517+273.15)</f>
        <v>300.69961013793943</v>
      </c>
      <c r="AR517">
        <f>(O517+273.15)</f>
        <v>300.44932212829588</v>
      </c>
      <c r="AS517">
        <f>(Y517*AK517+Z517*AL517)*AM517</f>
        <v>3.7528815026682261E-3</v>
      </c>
      <c r="AT517">
        <f>((AS517+0.00000010773*(AR517^4-AQ517^4))-AP517*44100)/(L517*0.92*2*29.3+0.00000043092*AQ517^3)</f>
        <v>0.13893119729476258</v>
      </c>
      <c r="AU517">
        <f>0.61365*EXP(17.502*J517/(240.97+J517))</f>
        <v>3.6963355717653292</v>
      </c>
      <c r="AV517">
        <f>AU517*1000/AA517</f>
        <v>36.576303572133391</v>
      </c>
      <c r="AW517">
        <f>(AV517-U517)</f>
        <v>13.038116545155852</v>
      </c>
      <c r="AX517">
        <f>IF(D517,P517,(O517+P517)/2)</f>
        <v>27.424466133117676</v>
      </c>
      <c r="AY517">
        <f>0.61365*EXP(17.502*AX517/(240.97+AX517))</f>
        <v>3.6693648074990857</v>
      </c>
      <c r="AZ517">
        <f>IF(AW517&lt;&gt;0,(1000-(AV517+U517)/2)/AW517*AP517,0)</f>
        <v>5.0885899576319582E-3</v>
      </c>
      <c r="BA517">
        <f>U517*AA517/1000</f>
        <v>2.3787269216829592</v>
      </c>
      <c r="BB517">
        <f>(AY517-BA517)</f>
        <v>1.2906378858161265</v>
      </c>
      <c r="BC517">
        <f>1/(1.6/F517+1.37/N517)</f>
        <v>3.1792181301466397E-3</v>
      </c>
      <c r="BD517">
        <f>G517*AA517*0.001</f>
        <v>88.642826667756353</v>
      </c>
      <c r="BE517">
        <f>G517/S517</f>
        <v>2.1126015647966065</v>
      </c>
      <c r="BF517">
        <f>(1-AP517*AA517/AU517/F517)*100</f>
        <v>63.156492738840598</v>
      </c>
      <c r="BG517">
        <f>(S517-E517/(N517/1.35))</f>
        <v>414.18673824912372</v>
      </c>
      <c r="BH517">
        <f>E517*BF517/100/BG517</f>
        <v>-2.3068197766171329E-3</v>
      </c>
    </row>
    <row r="518" spans="1:60" x14ac:dyDescent="0.25">
      <c r="A518" s="1">
        <v>157</v>
      </c>
      <c r="B518" s="1" t="s">
        <v>580</v>
      </c>
      <c r="C518" s="1">
        <v>21690.999999642372</v>
      </c>
      <c r="D518" s="1">
        <v>0</v>
      </c>
      <c r="E518">
        <f>(R518-S518*(1000-T518)/(1000-U518))*AO518</f>
        <v>-1.5233431347808701</v>
      </c>
      <c r="F518">
        <f>IF(AZ518&lt;&gt;0,1/(1/AZ518-1/N518),0)</f>
        <v>5.1406308168048184E-3</v>
      </c>
      <c r="G518">
        <f>((BC518-AP518/2)*S518-E518)/(BC518+AP518/2)</f>
        <v>874.4189988760121</v>
      </c>
      <c r="H518">
        <f>AP518*1000</f>
        <v>6.9281136601427179E-2</v>
      </c>
      <c r="I518">
        <f>(AU518-BA518)</f>
        <v>1.3176851343652904</v>
      </c>
      <c r="J518">
        <f>(P518+AT518*D518)</f>
        <v>27.549282073974609</v>
      </c>
      <c r="K518" s="1">
        <v>17.069999694824219</v>
      </c>
      <c r="L518">
        <f>(K518*AI518+AJ518)</f>
        <v>-1.0105871510997986</v>
      </c>
      <c r="M518" s="1">
        <v>1</v>
      </c>
      <c r="N518">
        <f>L518*(M518+1)*(M518+1)/(M518*M518+1)</f>
        <v>-2.0211743021995972</v>
      </c>
      <c r="O518" s="1">
        <v>27.302915573120117</v>
      </c>
      <c r="P518" s="1">
        <v>27.549282073974609</v>
      </c>
      <c r="Q518" s="1">
        <v>27.03516960144043</v>
      </c>
      <c r="R518" s="1">
        <v>410.09072875976562</v>
      </c>
      <c r="S518" s="1">
        <v>415.1912841796875</v>
      </c>
      <c r="T518" s="1">
        <v>23.305810928344727</v>
      </c>
      <c r="U518" s="1">
        <v>23.53668212890625</v>
      </c>
      <c r="V518" s="1">
        <v>64.650039672851563</v>
      </c>
      <c r="W518" s="1">
        <v>65.288909912109375</v>
      </c>
      <c r="X518" s="1">
        <v>500.18963623046875</v>
      </c>
      <c r="Y518" s="1">
        <v>3.1454481650143862E-3</v>
      </c>
      <c r="Z518" s="1">
        <v>8.4746912121772766E-2</v>
      </c>
      <c r="AA518" s="1">
        <v>101.05840301513672</v>
      </c>
      <c r="AB518" s="1">
        <v>0.79753518104553223</v>
      </c>
      <c r="AC518" s="1">
        <v>-0.11184816062450409</v>
      </c>
      <c r="AD518" s="1">
        <v>1.3715582899749279E-2</v>
      </c>
      <c r="AE518" s="1">
        <v>8.60121741425246E-4</v>
      </c>
      <c r="AF518" s="1">
        <v>2.216838113963604E-2</v>
      </c>
      <c r="AG518" s="1">
        <v>1.3528648996725678E-3</v>
      </c>
      <c r="AH518" s="1">
        <v>1</v>
      </c>
      <c r="AI518" s="1">
        <v>-0.21956524252891541</v>
      </c>
      <c r="AJ518" s="1">
        <v>2.737391471862793</v>
      </c>
      <c r="AK518" s="1">
        <v>1</v>
      </c>
      <c r="AL518" s="1">
        <v>0</v>
      </c>
      <c r="AM518" s="1">
        <v>0.15999999642372131</v>
      </c>
      <c r="AN518" s="1">
        <v>111115</v>
      </c>
      <c r="AO518">
        <f>X518*0.000001/(K518*0.0001)</f>
        <v>0.29302263923421795</v>
      </c>
      <c r="AP518">
        <f>(U518-T518)/(1000-U518)*AO518</f>
        <v>6.9281136601427181E-5</v>
      </c>
      <c r="AQ518">
        <f>(P518+273.15)</f>
        <v>300.69928207397459</v>
      </c>
      <c r="AR518">
        <f>(O518+273.15)</f>
        <v>300.45291557312009</v>
      </c>
      <c r="AS518">
        <f>(Y518*AK518+Z518*AL518)*AM518</f>
        <v>5.0327169515330256E-4</v>
      </c>
      <c r="AT518">
        <f>((AS518+0.00000010773*(AR518^4-AQ518^4))-AP518*44100)/(L518*0.92*2*29.3+0.00000043092*AQ518^3)</f>
        <v>0.13884211805939439</v>
      </c>
      <c r="AU518">
        <f>0.61365*EXP(17.502*J518/(240.97+J518))</f>
        <v>3.6962646425874643</v>
      </c>
      <c r="AV518">
        <f>AU518*1000/AA518</f>
        <v>36.575529914457789</v>
      </c>
      <c r="AW518">
        <f>(AV518-U518)</f>
        <v>13.038847785551539</v>
      </c>
      <c r="AX518">
        <f>IF(D518,P518,(O518+P518)/2)</f>
        <v>27.426098823547363</v>
      </c>
      <c r="AY518">
        <f>0.61365*EXP(17.502*AX518/(240.97+AX518))</f>
        <v>3.6697155726155768</v>
      </c>
      <c r="AZ518">
        <f>IF(AW518&lt;&gt;0,(1000-(AV518+U518)/2)/AW518*AP518,0)</f>
        <v>5.1537387750546218E-3</v>
      </c>
      <c r="BA518">
        <f>U518*AA518/1000</f>
        <v>2.3785795082221739</v>
      </c>
      <c r="BB518">
        <f>(AY518-BA518)</f>
        <v>1.2911360643934029</v>
      </c>
      <c r="BC518">
        <f>1/(1.6/F518+1.37/N518)</f>
        <v>3.2199064959900839E-3</v>
      </c>
      <c r="BD518">
        <f>G518*AA518*0.001</f>
        <v>88.367387592504414</v>
      </c>
      <c r="BE518">
        <f>G518/S518</f>
        <v>2.1060629935997861</v>
      </c>
      <c r="BF518">
        <f>(1-AP518*AA518/AU518/F518)*100</f>
        <v>63.152505596681422</v>
      </c>
      <c r="BG518">
        <f>(S518-E518/(N518/1.35))</f>
        <v>414.17379982432237</v>
      </c>
      <c r="BH518">
        <f>E518*BF518/100/BG518</f>
        <v>-2.3227672992767998E-3</v>
      </c>
    </row>
    <row r="519" spans="1:60" x14ac:dyDescent="0.25">
      <c r="A519" s="1">
        <v>158</v>
      </c>
      <c r="B519" s="1" t="s">
        <v>581</v>
      </c>
      <c r="C519" s="1">
        <v>21695.999999530613</v>
      </c>
      <c r="D519" s="1">
        <v>0</v>
      </c>
      <c r="E519">
        <f>(R519-S519*(1000-T519)/(1000-U519))*AO519</f>
        <v>-1.5196468792226636</v>
      </c>
      <c r="F519">
        <f>IF(AZ519&lt;&gt;0,1/(1/AZ519-1/N519),0)</f>
        <v>5.2046140559338086E-3</v>
      </c>
      <c r="G519">
        <f>((BC519-AP519/2)*S519-E519)/(BC519+AP519/2)</f>
        <v>867.52213307473596</v>
      </c>
      <c r="H519">
        <f>AP519*1000</f>
        <v>7.0175980742110969E-2</v>
      </c>
      <c r="I519">
        <f>(AU519-BA519)</f>
        <v>1.3182530409683837</v>
      </c>
      <c r="J519">
        <f>(P519+AT519*D519)</f>
        <v>27.551103591918945</v>
      </c>
      <c r="K519" s="1">
        <v>17.069999694824219</v>
      </c>
      <c r="L519">
        <f>(K519*AI519+AJ519)</f>
        <v>-1.0105871510997986</v>
      </c>
      <c r="M519" s="1">
        <v>1</v>
      </c>
      <c r="N519">
        <f>L519*(M519+1)*(M519+1)/(M519*M519+1)</f>
        <v>-2.0211743021995972</v>
      </c>
      <c r="O519" s="1">
        <v>27.310628890991211</v>
      </c>
      <c r="P519" s="1">
        <v>27.551103591918945</v>
      </c>
      <c r="Q519" s="1">
        <v>27.045473098754883</v>
      </c>
      <c r="R519" s="1">
        <v>410.10208129882812</v>
      </c>
      <c r="S519" s="1">
        <v>415.18881225585938</v>
      </c>
      <c r="T519" s="1">
        <v>23.301101684570312</v>
      </c>
      <c r="U519" s="1">
        <v>23.534957885742188</v>
      </c>
      <c r="V519" s="1">
        <v>64.611770629882813</v>
      </c>
      <c r="W519" s="1">
        <v>65.257942199707031</v>
      </c>
      <c r="X519" s="1">
        <v>500.18402099609375</v>
      </c>
      <c r="Y519" s="1">
        <v>9.6761845052242279E-3</v>
      </c>
      <c r="Z519" s="1">
        <v>6.3428498804569244E-2</v>
      </c>
      <c r="AA519" s="1">
        <v>101.05841064453125</v>
      </c>
      <c r="AB519" s="1">
        <v>0.79753518104553223</v>
      </c>
      <c r="AC519" s="1">
        <v>-0.11184816062450409</v>
      </c>
      <c r="AD519" s="1">
        <v>1.3715582899749279E-2</v>
      </c>
      <c r="AE519" s="1">
        <v>8.60121741425246E-4</v>
      </c>
      <c r="AF519" s="1">
        <v>2.216838113963604E-2</v>
      </c>
      <c r="AG519" s="1">
        <v>1.3528648996725678E-3</v>
      </c>
      <c r="AH519" s="1">
        <v>1</v>
      </c>
      <c r="AI519" s="1">
        <v>-0.21956524252891541</v>
      </c>
      <c r="AJ519" s="1">
        <v>2.737391471862793</v>
      </c>
      <c r="AK519" s="1">
        <v>1</v>
      </c>
      <c r="AL519" s="1">
        <v>0</v>
      </c>
      <c r="AM519" s="1">
        <v>0.15999999642372131</v>
      </c>
      <c r="AN519" s="1">
        <v>111115</v>
      </c>
      <c r="AO519">
        <f>X519*0.000001/(K519*0.0001)</f>
        <v>0.29301934970025462</v>
      </c>
      <c r="AP519">
        <f>(U519-T519)/(1000-U519)*AO519</f>
        <v>7.0175980742110975E-5</v>
      </c>
      <c r="AQ519">
        <f>(P519+273.15)</f>
        <v>300.70110359191892</v>
      </c>
      <c r="AR519">
        <f>(O519+273.15)</f>
        <v>300.46062889099119</v>
      </c>
      <c r="AS519">
        <f>(Y519*AK519+Z519*AL519)*AM519</f>
        <v>1.5481894862311441E-3</v>
      </c>
      <c r="AT519">
        <f>((AS519+0.00000010773*(AR519^4-AQ519^4))-AP519*44100)/(L519*0.92*2*29.3+0.00000043092*AQ519^3)</f>
        <v>0.13813210159502798</v>
      </c>
      <c r="AU519">
        <f>0.61365*EXP(17.502*J519/(240.97+J519))</f>
        <v>3.6966584794874668</v>
      </c>
      <c r="AV519">
        <f>AU519*1000/AA519</f>
        <v>36.579424274643593</v>
      </c>
      <c r="AW519">
        <f>(AV519-U519)</f>
        <v>13.044466388901405</v>
      </c>
      <c r="AX519">
        <f>IF(D519,P519,(O519+P519)/2)</f>
        <v>27.430866241455078</v>
      </c>
      <c r="AY519">
        <f>0.61365*EXP(17.502*AX519/(240.97+AX519))</f>
        <v>3.670739966040939</v>
      </c>
      <c r="AZ519">
        <f>IF(AW519&lt;&gt;0,(1000-(AV519+U519)/2)/AW519*AP519,0)</f>
        <v>5.2180507696059104E-3</v>
      </c>
      <c r="BA519">
        <f>U519*AA519/1000</f>
        <v>2.3784054385190831</v>
      </c>
      <c r="BB519">
        <f>(AY519-BA519)</f>
        <v>1.2923345275218558</v>
      </c>
      <c r="BC519">
        <f>1/(1.6/F519+1.37/N519)</f>
        <v>3.2600718586339372E-3</v>
      </c>
      <c r="BD519">
        <f>G519*AA519*0.001</f>
        <v>87.670407967486341</v>
      </c>
      <c r="BE519">
        <f>G519/S519</f>
        <v>2.0894641364761219</v>
      </c>
      <c r="BF519">
        <f>(1-AP519*AA519/AU519/F519)*100</f>
        <v>63.139341050845943</v>
      </c>
      <c r="BG519">
        <f>(S519-E519/(N519/1.35))</f>
        <v>414.17379673507128</v>
      </c>
      <c r="BH519">
        <f>E519*BF519/100/BG519</f>
        <v>-2.3166483090060891E-3</v>
      </c>
    </row>
    <row r="520" spans="1:60" x14ac:dyDescent="0.25">
      <c r="A520" s="1" t="s">
        <v>9</v>
      </c>
      <c r="B520" s="1" t="s">
        <v>582</v>
      </c>
    </row>
    <row r="521" spans="1:60" x14ac:dyDescent="0.25">
      <c r="A521" s="1" t="s">
        <v>9</v>
      </c>
      <c r="B521" s="1" t="s">
        <v>583</v>
      </c>
    </row>
    <row r="522" spans="1:60" x14ac:dyDescent="0.25">
      <c r="A522" s="1" t="s">
        <v>9</v>
      </c>
      <c r="B522" s="1" t="s">
        <v>584</v>
      </c>
    </row>
    <row r="523" spans="1:60" x14ac:dyDescent="0.25">
      <c r="A523" s="1" t="s">
        <v>9</v>
      </c>
      <c r="B523" s="1" t="s">
        <v>585</v>
      </c>
    </row>
    <row r="524" spans="1:60" x14ac:dyDescent="0.25">
      <c r="A524" s="1" t="s">
        <v>9</v>
      </c>
      <c r="B524" s="1" t="s">
        <v>586</v>
      </c>
    </row>
    <row r="525" spans="1:60" x14ac:dyDescent="0.25">
      <c r="A525" s="1" t="s">
        <v>9</v>
      </c>
      <c r="B525" s="1" t="s">
        <v>587</v>
      </c>
    </row>
    <row r="526" spans="1:60" x14ac:dyDescent="0.25">
      <c r="A526" s="1" t="s">
        <v>9</v>
      </c>
      <c r="B526" s="1" t="s">
        <v>588</v>
      </c>
    </row>
    <row r="527" spans="1:60" x14ac:dyDescent="0.25">
      <c r="A527" s="1" t="s">
        <v>9</v>
      </c>
      <c r="B527" s="1" t="s">
        <v>589</v>
      </c>
    </row>
    <row r="528" spans="1:60" x14ac:dyDescent="0.25">
      <c r="A528" s="1" t="s">
        <v>9</v>
      </c>
      <c r="B528" s="1" t="s">
        <v>590</v>
      </c>
    </row>
    <row r="529" spans="1:60" x14ac:dyDescent="0.25">
      <c r="A529" s="1" t="s">
        <v>9</v>
      </c>
      <c r="B529" s="1" t="s">
        <v>591</v>
      </c>
    </row>
    <row r="530" spans="1:60" x14ac:dyDescent="0.25">
      <c r="A530" s="1" t="s">
        <v>9</v>
      </c>
      <c r="B530" s="1" t="s">
        <v>592</v>
      </c>
    </row>
    <row r="531" spans="1:60" x14ac:dyDescent="0.25">
      <c r="A531" s="1">
        <v>159</v>
      </c>
      <c r="B531" s="1" t="s">
        <v>593</v>
      </c>
      <c r="C531" s="1">
        <v>22158.499999988824</v>
      </c>
      <c r="D531" s="1">
        <v>0</v>
      </c>
      <c r="E531">
        <f>(R531-S531*(1000-T531)/(1000-U531))*AO531</f>
        <v>-1.7413322207879705</v>
      </c>
      <c r="F531">
        <f>IF(AZ531&lt;&gt;0,1/(1/AZ531-1/N531),0)</f>
        <v>5.349987592630708E-3</v>
      </c>
      <c r="G531">
        <f>((BC531-AP531/2)*S531-E531)/(BC531+AP531/2)</f>
        <v>919.27396254761686</v>
      </c>
      <c r="H531">
        <f>AP531*1000</f>
        <v>7.4385447100467142E-2</v>
      </c>
      <c r="I531">
        <f>(AU531-BA531)</f>
        <v>1.3657167427474008</v>
      </c>
      <c r="J531">
        <f>(P531+AT531*D531)</f>
        <v>27.576774597167969</v>
      </c>
      <c r="K531" s="1">
        <v>6.2600002288818359</v>
      </c>
      <c r="L531">
        <f>(K531*AI531+AJ531)</f>
        <v>1.3629130033772867</v>
      </c>
      <c r="M531" s="1">
        <v>1</v>
      </c>
      <c r="N531">
        <f>L531*(M531+1)*(M531+1)/(M531*M531+1)</f>
        <v>2.7258260067545734</v>
      </c>
      <c r="O531" s="1">
        <v>27.315811157226562</v>
      </c>
      <c r="P531" s="1">
        <v>27.576774597167969</v>
      </c>
      <c r="Q531" s="1">
        <v>26.995870590209961</v>
      </c>
      <c r="R531" s="1">
        <v>410.32235717773437</v>
      </c>
      <c r="S531" s="1">
        <v>412.46322631835937</v>
      </c>
      <c r="T531" s="1">
        <v>23.030616760253906</v>
      </c>
      <c r="U531" s="1">
        <v>23.121557235717773</v>
      </c>
      <c r="V531" s="1">
        <v>63.829010009765625</v>
      </c>
      <c r="W531" s="1">
        <v>64.080635070800781</v>
      </c>
      <c r="X531" s="1">
        <v>500.20223999023437</v>
      </c>
      <c r="Y531" s="1">
        <v>9.1600231826305389E-3</v>
      </c>
      <c r="Z531" s="1">
        <v>0.11183825135231018</v>
      </c>
      <c r="AA531" s="1">
        <v>101.05271148681641</v>
      </c>
      <c r="AB531" s="1">
        <v>0.3349054753780365</v>
      </c>
      <c r="AC531" s="1">
        <v>-0.13390207290649414</v>
      </c>
      <c r="AD531" s="1">
        <v>2.7503564953804016E-2</v>
      </c>
      <c r="AE531" s="1">
        <v>9.7090197959914804E-4</v>
      </c>
      <c r="AF531" s="1">
        <v>1.1300607584416866E-2</v>
      </c>
      <c r="AG531" s="1">
        <v>1.4191865921020508E-3</v>
      </c>
      <c r="AH531" s="1">
        <v>0.66666668653488159</v>
      </c>
      <c r="AI531" s="1">
        <v>-0.21956524252891541</v>
      </c>
      <c r="AJ531" s="1">
        <v>2.737391471862793</v>
      </c>
      <c r="AK531" s="1">
        <v>1</v>
      </c>
      <c r="AL531" s="1">
        <v>0</v>
      </c>
      <c r="AM531" s="1">
        <v>0.15999999642372131</v>
      </c>
      <c r="AN531" s="1">
        <v>111115</v>
      </c>
      <c r="AO531">
        <f>X531*0.000001/(K531*0.0001)</f>
        <v>0.79904508259032558</v>
      </c>
      <c r="AP531">
        <f>(U531-T531)/(1000-U531)*AO531</f>
        <v>7.4385447100467137E-5</v>
      </c>
      <c r="AQ531">
        <f>(P531+273.15)</f>
        <v>300.72677459716795</v>
      </c>
      <c r="AR531">
        <f>(O531+273.15)</f>
        <v>300.46581115722654</v>
      </c>
      <c r="AS531">
        <f>(Y531*AK531+Z531*AL531)*AM531</f>
        <v>1.4656036764620906E-3</v>
      </c>
      <c r="AT531">
        <f>((AS531+0.00000010773*(AR531^4-AQ531^4))-AP531*44100)/(L531*0.92*2*29.3+0.00000043092*AQ531^3)</f>
        <v>-7.4337645153540105E-2</v>
      </c>
      <c r="AU531">
        <f>0.61365*EXP(17.502*J531/(240.97+J531))</f>
        <v>3.7022127952143014</v>
      </c>
      <c r="AV531">
        <f>AU531*1000/AA531</f>
        <v>36.636451815519088</v>
      </c>
      <c r="AW531">
        <f>(AV531-U531)</f>
        <v>13.514894579801314</v>
      </c>
      <c r="AX531">
        <f>IF(D531,P531,(O531+P531)/2)</f>
        <v>27.446292877197266</v>
      </c>
      <c r="AY531">
        <f>0.61365*EXP(17.502*AX531/(240.97+AX531))</f>
        <v>3.6740564571143643</v>
      </c>
      <c r="AZ531">
        <f>IF(AW531&lt;&gt;0,(1000-(AV531+U531)/2)/AW531*AP531,0)</f>
        <v>5.3395077234093379E-3</v>
      </c>
      <c r="BA531">
        <f>U531*AA531/1000</f>
        <v>2.3364960524669005</v>
      </c>
      <c r="BB531">
        <f>(AY531-BA531)</f>
        <v>1.3375604046474638</v>
      </c>
      <c r="BC531">
        <f>1/(1.6/F531+1.37/N531)</f>
        <v>3.3381322981990286E-3</v>
      </c>
      <c r="BD531">
        <f>G531*AA531*0.001</f>
        <v>92.895126514666799</v>
      </c>
      <c r="BE531">
        <f>G531/S531</f>
        <v>2.2287416280792898</v>
      </c>
      <c r="BF531">
        <f>(1-AP531*AA531/AU531/F531)*100</f>
        <v>62.049124727315373</v>
      </c>
      <c r="BG531">
        <f>(S531-E531/(N531/1.35))</f>
        <v>413.32564324894793</v>
      </c>
      <c r="BH531">
        <f>E531*BF531/100/BG531</f>
        <v>-2.6141165428317731E-3</v>
      </c>
    </row>
    <row r="532" spans="1:60" x14ac:dyDescent="0.25">
      <c r="A532" s="1">
        <v>160</v>
      </c>
      <c r="B532" s="1" t="s">
        <v>594</v>
      </c>
      <c r="C532" s="1">
        <v>22163.99999986589</v>
      </c>
      <c r="D532" s="1">
        <v>0</v>
      </c>
      <c r="E532">
        <f>(R532-S532*(1000-T532)/(1000-U532))*AO532</f>
        <v>-1.8425564219918444</v>
      </c>
      <c r="F532">
        <f>IF(AZ532&lt;&gt;0,1/(1/AZ532-1/N532),0)</f>
        <v>5.4817030177155774E-3</v>
      </c>
      <c r="G532">
        <f>((BC532-AP532/2)*S532-E532)/(BC532+AP532/2)</f>
        <v>936.16478789495852</v>
      </c>
      <c r="H532">
        <f>AP532*1000</f>
        <v>7.6183582014375389E-2</v>
      </c>
      <c r="I532">
        <f>(AU532-BA532)</f>
        <v>1.3651993697678226</v>
      </c>
      <c r="J532">
        <f>(P532+AT532*D532)</f>
        <v>27.571985244750977</v>
      </c>
      <c r="K532" s="1">
        <v>6.2600002288818359</v>
      </c>
      <c r="L532">
        <f>(K532*AI532+AJ532)</f>
        <v>1.3629130033772867</v>
      </c>
      <c r="M532" s="1">
        <v>1</v>
      </c>
      <c r="N532">
        <f>L532*(M532+1)*(M532+1)/(M532*M532+1)</f>
        <v>2.7258260067545734</v>
      </c>
      <c r="O532" s="1">
        <v>27.30561637878418</v>
      </c>
      <c r="P532" s="1">
        <v>27.571985244750977</v>
      </c>
      <c r="Q532" s="1">
        <v>26.983169555664062</v>
      </c>
      <c r="R532" s="1">
        <v>410.18661499023437</v>
      </c>
      <c r="S532" s="1">
        <v>412.4532470703125</v>
      </c>
      <c r="T532" s="1">
        <v>23.023258209228516</v>
      </c>
      <c r="U532" s="1">
        <v>23.116397857666016</v>
      </c>
      <c r="V532" s="1">
        <v>63.845218658447266</v>
      </c>
      <c r="W532" s="1">
        <v>64.102684020996094</v>
      </c>
      <c r="X532" s="1">
        <v>500.2003173828125</v>
      </c>
      <c r="Y532" s="1">
        <v>6.2334034591913223E-3</v>
      </c>
      <c r="Z532" s="1">
        <v>0.13538481295108795</v>
      </c>
      <c r="AA532" s="1">
        <v>101.05279541015625</v>
      </c>
      <c r="AB532" s="1">
        <v>0.3349054753780365</v>
      </c>
      <c r="AC532" s="1">
        <v>-0.13390207290649414</v>
      </c>
      <c r="AD532" s="1">
        <v>2.7503564953804016E-2</v>
      </c>
      <c r="AE532" s="1">
        <v>9.7090197959914804E-4</v>
      </c>
      <c r="AF532" s="1">
        <v>1.1300607584416866E-2</v>
      </c>
      <c r="AG532" s="1">
        <v>1.4191865921020508E-3</v>
      </c>
      <c r="AH532" s="1">
        <v>1</v>
      </c>
      <c r="AI532" s="1">
        <v>-0.21956524252891541</v>
      </c>
      <c r="AJ532" s="1">
        <v>2.737391471862793</v>
      </c>
      <c r="AK532" s="1">
        <v>1</v>
      </c>
      <c r="AL532" s="1">
        <v>0</v>
      </c>
      <c r="AM532" s="1">
        <v>0.15999999642372131</v>
      </c>
      <c r="AN532" s="1">
        <v>111115</v>
      </c>
      <c r="AO532">
        <f>X532*0.000001/(K532*0.0001)</f>
        <v>0.79904201133257535</v>
      </c>
      <c r="AP532">
        <f>(U532-T532)/(1000-U532)*AO532</f>
        <v>7.6183582014375387E-5</v>
      </c>
      <c r="AQ532">
        <f>(P532+273.15)</f>
        <v>300.72198524475095</v>
      </c>
      <c r="AR532">
        <f>(O532+273.15)</f>
        <v>300.45561637878416</v>
      </c>
      <c r="AS532">
        <f>(Y532*AK532+Z532*AL532)*AM532</f>
        <v>9.9734453117822364E-4</v>
      </c>
      <c r="AT532">
        <f>((AS532+0.00000010773*(AR532^4-AQ532^4))-AP532*44100)/(L532*0.92*2*29.3+0.00000043092*AQ532^3)</f>
        <v>-7.601426027008612E-2</v>
      </c>
      <c r="AU532">
        <f>0.61365*EXP(17.502*J532/(240.97+J532))</f>
        <v>3.7011759930983206</v>
      </c>
      <c r="AV532">
        <f>AU532*1000/AA532</f>
        <v>36.626161385005446</v>
      </c>
      <c r="AW532">
        <f>(AV532-U532)</f>
        <v>13.50976352733943</v>
      </c>
      <c r="AX532">
        <f>IF(D532,P532,(O532+P532)/2)</f>
        <v>27.438800811767578</v>
      </c>
      <c r="AY532">
        <f>0.61365*EXP(17.502*AX532/(240.97+AX532))</f>
        <v>3.6724454510099709</v>
      </c>
      <c r="AZ532">
        <f>IF(AW532&lt;&gt;0,(1000-(AV532+U532)/2)/AW532*AP532,0)</f>
        <v>5.470701303091143E-3</v>
      </c>
      <c r="BA532">
        <f>U532*AA532/1000</f>
        <v>2.3359766233304979</v>
      </c>
      <c r="BB532">
        <f>(AY532-BA532)</f>
        <v>1.3364688276794729</v>
      </c>
      <c r="BC532">
        <f>1/(1.6/F532+1.37/N532)</f>
        <v>3.4201750506299509E-3</v>
      </c>
      <c r="BD532">
        <f>G532*AA532*0.001</f>
        <v>94.602068781341558</v>
      </c>
      <c r="BE532">
        <f>G532/S532</f>
        <v>2.269747649084132</v>
      </c>
      <c r="BF532">
        <f>(1-AP532*AA532/AU532/F532)*100</f>
        <v>62.055006673052816</v>
      </c>
      <c r="BG532">
        <f>(S532-E532/(N532/1.35))</f>
        <v>413.36579657403178</v>
      </c>
      <c r="BH532">
        <f>E532*BF532/100/BG532</f>
        <v>-2.7660694718776163E-3</v>
      </c>
    </row>
    <row r="533" spans="1:60" x14ac:dyDescent="0.25">
      <c r="A533" s="1">
        <v>161</v>
      </c>
      <c r="B533" s="1" t="s">
        <v>595</v>
      </c>
      <c r="C533" s="1">
        <v>22168.999999754131</v>
      </c>
      <c r="D533" s="1">
        <v>0</v>
      </c>
      <c r="E533">
        <f>(R533-S533*(1000-T533)/(1000-U533))*AO533</f>
        <v>-1.9225533639691186</v>
      </c>
      <c r="F533">
        <f>IF(AZ533&lt;&gt;0,1/(1/AZ533-1/N533),0)</f>
        <v>5.627144964540017E-3</v>
      </c>
      <c r="G533">
        <f>((BC533-AP533/2)*S533-E533)/(BC533+AP533/2)</f>
        <v>944.91204797888179</v>
      </c>
      <c r="H533">
        <f>AP533*1000</f>
        <v>7.822157405745131E-2</v>
      </c>
      <c r="I533">
        <f>(AU533-BA533)</f>
        <v>1.3655652160413387</v>
      </c>
      <c r="J533">
        <f>(P533+AT533*D533)</f>
        <v>27.571769714355469</v>
      </c>
      <c r="K533" s="1">
        <v>6.2600002288818359</v>
      </c>
      <c r="L533">
        <f>(K533*AI533+AJ533)</f>
        <v>1.3629130033772867</v>
      </c>
      <c r="M533" s="1">
        <v>1</v>
      </c>
      <c r="N533">
        <f>L533*(M533+1)*(M533+1)/(M533*M533+1)</f>
        <v>2.7258260067545734</v>
      </c>
      <c r="O533" s="1">
        <v>27.299509048461914</v>
      </c>
      <c r="P533" s="1">
        <v>27.571769714355469</v>
      </c>
      <c r="Q533" s="1">
        <v>26.995029449462891</v>
      </c>
      <c r="R533" s="1">
        <v>410.04986572265625</v>
      </c>
      <c r="S533" s="1">
        <v>412.41558837890625</v>
      </c>
      <c r="T533" s="1">
        <v>23.016700744628906</v>
      </c>
      <c r="U533" s="1">
        <v>23.112333297729492</v>
      </c>
      <c r="V533" s="1">
        <v>63.851600646972656</v>
      </c>
      <c r="W533" s="1">
        <v>64.115875244140625</v>
      </c>
      <c r="X533" s="1">
        <v>500.19549560546875</v>
      </c>
      <c r="Y533" s="1">
        <v>1.7045194283127785E-2</v>
      </c>
      <c r="Z533" s="1">
        <v>0.13413968682289124</v>
      </c>
      <c r="AA533" s="1">
        <v>101.05271911621094</v>
      </c>
      <c r="AB533" s="1">
        <v>0.3349054753780365</v>
      </c>
      <c r="AC533" s="1">
        <v>-0.13390207290649414</v>
      </c>
      <c r="AD533" s="1">
        <v>2.7503564953804016E-2</v>
      </c>
      <c r="AE533" s="1">
        <v>9.7090197959914804E-4</v>
      </c>
      <c r="AF533" s="1">
        <v>1.1300607584416866E-2</v>
      </c>
      <c r="AG533" s="1">
        <v>1.4191865921020508E-3</v>
      </c>
      <c r="AH533" s="1">
        <v>1</v>
      </c>
      <c r="AI533" s="1">
        <v>-0.21956524252891541</v>
      </c>
      <c r="AJ533" s="1">
        <v>2.737391471862793</v>
      </c>
      <c r="AK533" s="1">
        <v>1</v>
      </c>
      <c r="AL533" s="1">
        <v>0</v>
      </c>
      <c r="AM533" s="1">
        <v>0.15999999642372131</v>
      </c>
      <c r="AN533" s="1">
        <v>111115</v>
      </c>
      <c r="AO533">
        <f>X533*0.000001/(K533*0.0001)</f>
        <v>0.79903430881313864</v>
      </c>
      <c r="AP533">
        <f>(U533-T533)/(1000-U533)*AO533</f>
        <v>7.822157405745131E-5</v>
      </c>
      <c r="AQ533">
        <f>(P533+273.15)</f>
        <v>300.72176971435545</v>
      </c>
      <c r="AR533">
        <f>(O533+273.15)</f>
        <v>300.44950904846189</v>
      </c>
      <c r="AS533">
        <f>(Y533*AK533+Z533*AL533)*AM533</f>
        <v>2.7272310243420805E-3</v>
      </c>
      <c r="AT533">
        <f>((AS533+0.00000010773*(AR533^4-AQ533^4))-AP533*44100)/(L533*0.92*2*29.3+0.00000043092*AQ533^3)</f>
        <v>-7.7857079639782931E-2</v>
      </c>
      <c r="AU533">
        <f>0.61365*EXP(17.502*J533/(240.97+J533))</f>
        <v>3.7011293408970465</v>
      </c>
      <c r="AV533">
        <f>AU533*1000/AA533</f>
        <v>36.625727375437926</v>
      </c>
      <c r="AW533">
        <f>(AV533-U533)</f>
        <v>13.513394077708433</v>
      </c>
      <c r="AX533">
        <f>IF(D533,P533,(O533+P533)/2)</f>
        <v>27.435639381408691</v>
      </c>
      <c r="AY533">
        <f>0.61365*EXP(17.502*AX533/(240.97+AX533))</f>
        <v>3.6717658389853112</v>
      </c>
      <c r="AZ533">
        <f>IF(AW533&lt;&gt;0,(1000-(AV533+U533)/2)/AW533*AP533,0)</f>
        <v>5.6155523218355211E-3</v>
      </c>
      <c r="BA533">
        <f>U533*AA533/1000</f>
        <v>2.3355641248557077</v>
      </c>
      <c r="BB533">
        <f>(AY533-BA533)</f>
        <v>1.3362017141296034</v>
      </c>
      <c r="BC533">
        <f>1/(1.6/F533+1.37/N533)</f>
        <v>3.510759889858639E-3</v>
      </c>
      <c r="BD533">
        <f>G533*AA533*0.001</f>
        <v>95.485931773933572</v>
      </c>
      <c r="BE533">
        <f>G533/S533</f>
        <v>2.2911647246241942</v>
      </c>
      <c r="BF533">
        <f>(1-AP533*AA533/AU533/F533)*100</f>
        <v>62.046468774813391</v>
      </c>
      <c r="BG533">
        <f>(S533-E533/(N533/1.35))</f>
        <v>413.36775738563188</v>
      </c>
      <c r="BH533">
        <f>E533*BF533/100/BG533</f>
        <v>-2.8857511292091076E-3</v>
      </c>
    </row>
    <row r="534" spans="1:60" x14ac:dyDescent="0.25">
      <c r="A534" s="1">
        <v>162</v>
      </c>
      <c r="B534" s="1" t="s">
        <v>596</v>
      </c>
      <c r="C534" s="1">
        <v>22173.999999642372</v>
      </c>
      <c r="D534" s="1">
        <v>0</v>
      </c>
      <c r="E534">
        <f>(R534-S534*(1000-T534)/(1000-U534))*AO534</f>
        <v>-1.9866478771515261</v>
      </c>
      <c r="F534">
        <f>IF(AZ534&lt;&gt;0,1/(1/AZ534-1/N534),0)</f>
        <v>5.741478357350731E-3</v>
      </c>
      <c r="G534">
        <f>((BC534-AP534/2)*S534-E534)/(BC534+AP534/2)</f>
        <v>951.78807389160215</v>
      </c>
      <c r="H534">
        <f>AP534*1000</f>
        <v>7.9865011117551218E-2</v>
      </c>
      <c r="I534">
        <f>(AU534-BA534)</f>
        <v>1.366541760191617</v>
      </c>
      <c r="J534">
        <f>(P534+AT534*D534)</f>
        <v>27.57525634765625</v>
      </c>
      <c r="K534" s="1">
        <v>6.2600002288818359</v>
      </c>
      <c r="L534">
        <f>(K534*AI534+AJ534)</f>
        <v>1.3629130033772867</v>
      </c>
      <c r="M534" s="1">
        <v>1</v>
      </c>
      <c r="N534">
        <f>L534*(M534+1)*(M534+1)/(M534*M534+1)</f>
        <v>2.7258260067545734</v>
      </c>
      <c r="O534" s="1">
        <v>27.303945541381836</v>
      </c>
      <c r="P534" s="1">
        <v>27.57525634765625</v>
      </c>
      <c r="Q534" s="1">
        <v>27.037546157836914</v>
      </c>
      <c r="R534" s="1">
        <v>409.92559814453125</v>
      </c>
      <c r="S534" s="1">
        <v>412.37066650390625</v>
      </c>
      <c r="T534" s="1">
        <v>23.012544631958008</v>
      </c>
      <c r="U534" s="1">
        <v>23.110185623168945</v>
      </c>
      <c r="V534" s="1">
        <v>63.829643249511719</v>
      </c>
      <c r="W534" s="1">
        <v>64.099311828613281</v>
      </c>
      <c r="X534" s="1">
        <v>500.20071411132812</v>
      </c>
      <c r="Y534" s="1">
        <v>-4.1487449198029935E-4</v>
      </c>
      <c r="Z534" s="1">
        <v>0.10901065915822983</v>
      </c>
      <c r="AA534" s="1">
        <v>101.05251312255859</v>
      </c>
      <c r="AB534" s="1">
        <v>0.3349054753780365</v>
      </c>
      <c r="AC534" s="1">
        <v>-0.13390207290649414</v>
      </c>
      <c r="AD534" s="1">
        <v>2.7503564953804016E-2</v>
      </c>
      <c r="AE534" s="1">
        <v>9.7090197959914804E-4</v>
      </c>
      <c r="AF534" s="1">
        <v>1.1300607584416866E-2</v>
      </c>
      <c r="AG534" s="1">
        <v>1.4191865921020508E-3</v>
      </c>
      <c r="AH534" s="1">
        <v>1</v>
      </c>
      <c r="AI534" s="1">
        <v>-0.21956524252891541</v>
      </c>
      <c r="AJ534" s="1">
        <v>2.737391471862793</v>
      </c>
      <c r="AK534" s="1">
        <v>1</v>
      </c>
      <c r="AL534" s="1">
        <v>0</v>
      </c>
      <c r="AM534" s="1">
        <v>0.15999999642372131</v>
      </c>
      <c r="AN534" s="1">
        <v>111115</v>
      </c>
      <c r="AO534">
        <f>X534*0.000001/(K534*0.0001)</f>
        <v>0.79904264508417477</v>
      </c>
      <c r="AP534">
        <f>(U534-T534)/(1000-U534)*AO534</f>
        <v>7.9865011117551224E-5</v>
      </c>
      <c r="AQ534">
        <f>(P534+273.15)</f>
        <v>300.72525634765623</v>
      </c>
      <c r="AR534">
        <f>(O534+273.15)</f>
        <v>300.45394554138181</v>
      </c>
      <c r="AS534">
        <f>(Y534*AK534+Z534*AL534)*AM534</f>
        <v>-6.6379917233141093E-5</v>
      </c>
      <c r="AT534">
        <f>((AS534+0.00000010773*(AR534^4-AQ534^4))-AP534*44100)/(L534*0.92*2*29.3+0.00000043092*AQ534^3)</f>
        <v>-7.8611176957557594E-2</v>
      </c>
      <c r="AU534">
        <f>0.61365*EXP(17.502*J534/(240.97+J534))</f>
        <v>3.7018840961416619</v>
      </c>
      <c r="AV534">
        <f>AU534*1000/AA534</f>
        <v>36.633270977159562</v>
      </c>
      <c r="AW534">
        <f>(AV534-U534)</f>
        <v>13.523085353990616</v>
      </c>
      <c r="AX534">
        <f>IF(D534,P534,(O534+P534)/2)</f>
        <v>27.439600944519043</v>
      </c>
      <c r="AY534">
        <f>0.61365*EXP(17.502*AX534/(240.97+AX534))</f>
        <v>3.6726174727877057</v>
      </c>
      <c r="AZ534">
        <f>IF(AW534&lt;&gt;0,(1000-(AV534+U534)/2)/AW534*AP534,0)</f>
        <v>5.7294103510109294E-3</v>
      </c>
      <c r="BA534">
        <f>U534*AA534/1000</f>
        <v>2.3353423359500449</v>
      </c>
      <c r="BB534">
        <f>(AY534-BA534)</f>
        <v>1.3372751368376607</v>
      </c>
      <c r="BC534">
        <f>1/(1.6/F534+1.37/N534)</f>
        <v>3.5819637523839074E-3</v>
      </c>
      <c r="BD534">
        <f>G534*AA534*0.001</f>
        <v>96.180576826825899</v>
      </c>
      <c r="BE534">
        <f>G534/S534</f>
        <v>2.3080886959319793</v>
      </c>
      <c r="BF534">
        <f>(1-AP534*AA534/AU534/F534)*100</f>
        <v>62.028554875868224</v>
      </c>
      <c r="BG534">
        <f>(S534-E534/(N534/1.35))</f>
        <v>413.35457913351235</v>
      </c>
      <c r="BH534">
        <f>E534*BF534/100/BG534</f>
        <v>-2.9811910424516665E-3</v>
      </c>
    </row>
    <row r="535" spans="1:60" x14ac:dyDescent="0.25">
      <c r="A535" s="1">
        <v>163</v>
      </c>
      <c r="B535" s="1" t="s">
        <v>597</v>
      </c>
      <c r="C535" s="1">
        <v>22179.499999519438</v>
      </c>
      <c r="D535" s="1">
        <v>0</v>
      </c>
      <c r="E535">
        <f>(R535-S535*(1000-T535)/(1000-U535))*AO535</f>
        <v>-1.9455997296781249</v>
      </c>
      <c r="F535">
        <f>IF(AZ535&lt;&gt;0,1/(1/AZ535-1/N535),0)</f>
        <v>5.8208437669170273E-3</v>
      </c>
      <c r="G535">
        <f>((BC535-AP535/2)*S535-E535)/(BC535+AP535/2)</f>
        <v>933.07701116679425</v>
      </c>
      <c r="H535">
        <f>AP535*1000</f>
        <v>8.098230188876207E-2</v>
      </c>
      <c r="I535">
        <f>(AU535-BA535)</f>
        <v>1.3668080937658051</v>
      </c>
      <c r="J535">
        <f>(P535+AT535*D535)</f>
        <v>27.575212478637695</v>
      </c>
      <c r="K535" s="1">
        <v>6.2600002288818359</v>
      </c>
      <c r="L535">
        <f>(K535*AI535+AJ535)</f>
        <v>1.3629130033772867</v>
      </c>
      <c r="M535" s="1">
        <v>1</v>
      </c>
      <c r="N535">
        <f>L535*(M535+1)*(M535+1)/(M535*M535+1)</f>
        <v>2.7258260067545734</v>
      </c>
      <c r="O535" s="1">
        <v>27.313350677490234</v>
      </c>
      <c r="P535" s="1">
        <v>27.575212478637695</v>
      </c>
      <c r="Q535" s="1">
        <v>27.046260833740234</v>
      </c>
      <c r="R535" s="1">
        <v>409.91229248046875</v>
      </c>
      <c r="S535" s="1">
        <v>412.30535888671875</v>
      </c>
      <c r="T535" s="1">
        <v>23.008449554443359</v>
      </c>
      <c r="U535" s="1">
        <v>23.107454299926758</v>
      </c>
      <c r="V535" s="1">
        <v>63.785896301269531</v>
      </c>
      <c r="W535" s="1">
        <v>64.059715270996094</v>
      </c>
      <c r="X535" s="1">
        <v>500.21331787109375</v>
      </c>
      <c r="Y535" s="1">
        <v>-8.015856146812439E-3</v>
      </c>
      <c r="Z535" s="1">
        <v>9.2407822608947754E-2</v>
      </c>
      <c r="AA535" s="1">
        <v>101.05252075195312</v>
      </c>
      <c r="AB535" s="1">
        <v>0.3349054753780365</v>
      </c>
      <c r="AC535" s="1">
        <v>-0.13390207290649414</v>
      </c>
      <c r="AD535" s="1">
        <v>2.7503564953804016E-2</v>
      </c>
      <c r="AE535" s="1">
        <v>9.7090197959914804E-4</v>
      </c>
      <c r="AF535" s="1">
        <v>1.1300607584416866E-2</v>
      </c>
      <c r="AG535" s="1">
        <v>1.4191865921020508E-3</v>
      </c>
      <c r="AH535" s="1">
        <v>1</v>
      </c>
      <c r="AI535" s="1">
        <v>-0.21956524252891541</v>
      </c>
      <c r="AJ535" s="1">
        <v>2.737391471862793</v>
      </c>
      <c r="AK535" s="1">
        <v>1</v>
      </c>
      <c r="AL535" s="1">
        <v>0</v>
      </c>
      <c r="AM535" s="1">
        <v>0.15999999642372131</v>
      </c>
      <c r="AN535" s="1">
        <v>111115</v>
      </c>
      <c r="AO535">
        <f>X535*0.000001/(K535*0.0001)</f>
        <v>0.79906277888498101</v>
      </c>
      <c r="AP535">
        <f>(U535-T535)/(1000-U535)*AO535</f>
        <v>8.0982301888762068E-5</v>
      </c>
      <c r="AQ535">
        <f>(P535+273.15)</f>
        <v>300.72521247863767</v>
      </c>
      <c r="AR535">
        <f>(O535+273.15)</f>
        <v>300.46335067749021</v>
      </c>
      <c r="AS535">
        <f>(Y535*AK535+Z535*AL535)*AM535</f>
        <v>-1.2825369548230547E-3</v>
      </c>
      <c r="AT535">
        <f>((AS535+0.00000010773*(AR535^4-AQ535^4))-AP535*44100)/(L535*0.92*2*29.3+0.00000043092*AQ535^3)</f>
        <v>-7.7907453896443074E-2</v>
      </c>
      <c r="AU535">
        <f>0.61365*EXP(17.502*J535/(240.97+J535))</f>
        <v>3.7018745989339621</v>
      </c>
      <c r="AV535">
        <f>AU535*1000/AA535</f>
        <v>36.633174228485665</v>
      </c>
      <c r="AW535">
        <f>(AV535-U535)</f>
        <v>13.525719928558907</v>
      </c>
      <c r="AX535">
        <f>IF(D535,P535,(O535+P535)/2)</f>
        <v>27.444281578063965</v>
      </c>
      <c r="AY535">
        <f>0.61365*EXP(17.502*AX535/(240.97+AX535))</f>
        <v>3.6736239103282533</v>
      </c>
      <c r="AZ535">
        <f>IF(AW535&lt;&gt;0,(1000-(AV535+U535)/2)/AW535*AP535,0)</f>
        <v>5.808440178893785E-3</v>
      </c>
      <c r="BA535">
        <f>U535*AA535/1000</f>
        <v>2.3350665051681569</v>
      </c>
      <c r="BB535">
        <f>(AY535-BA535)</f>
        <v>1.3385574051600964</v>
      </c>
      <c r="BC535">
        <f>1/(1.6/F535+1.37/N535)</f>
        <v>3.6313874627671109E-3</v>
      </c>
      <c r="BD535">
        <f>G535*AA535*0.001</f>
        <v>94.28978403410288</v>
      </c>
      <c r="BE535">
        <f>G535/S535</f>
        <v>2.263072722814544</v>
      </c>
      <c r="BF535">
        <f>(1-AP535*AA535/AU535/F535)*100</f>
        <v>62.022215754151475</v>
      </c>
      <c r="BG535">
        <f>(S535-E535/(N535/1.35))</f>
        <v>413.26894189919165</v>
      </c>
      <c r="BH535">
        <f>E535*BF535/100/BG535</f>
        <v>-2.9199001901950442E-3</v>
      </c>
    </row>
    <row r="536" spans="1:60" x14ac:dyDescent="0.25">
      <c r="A536" s="1" t="s">
        <v>9</v>
      </c>
      <c r="B536" s="1" t="s">
        <v>598</v>
      </c>
    </row>
    <row r="537" spans="1:60" x14ac:dyDescent="0.25">
      <c r="A537" s="1" t="s">
        <v>9</v>
      </c>
      <c r="B537" s="1" t="s">
        <v>599</v>
      </c>
    </row>
    <row r="538" spans="1:60" x14ac:dyDescent="0.25">
      <c r="A538" s="1" t="s">
        <v>9</v>
      </c>
      <c r="B538" s="1" t="s">
        <v>600</v>
      </c>
    </row>
    <row r="539" spans="1:60" x14ac:dyDescent="0.25">
      <c r="A539" s="1" t="s">
        <v>9</v>
      </c>
      <c r="B539" s="1" t="s">
        <v>601</v>
      </c>
    </row>
    <row r="540" spans="1:60" x14ac:dyDescent="0.25">
      <c r="A540" s="1" t="s">
        <v>9</v>
      </c>
      <c r="B540" s="1" t="s">
        <v>602</v>
      </c>
    </row>
    <row r="541" spans="1:60" x14ac:dyDescent="0.25">
      <c r="A541" s="1" t="s">
        <v>9</v>
      </c>
      <c r="B541" s="1" t="s">
        <v>603</v>
      </c>
    </row>
    <row r="542" spans="1:60" x14ac:dyDescent="0.25">
      <c r="A542" s="1" t="s">
        <v>9</v>
      </c>
      <c r="B542" s="1" t="s">
        <v>604</v>
      </c>
    </row>
    <row r="543" spans="1:60" x14ac:dyDescent="0.25">
      <c r="A543" s="1" t="s">
        <v>9</v>
      </c>
      <c r="B543" s="1" t="s">
        <v>605</v>
      </c>
    </row>
    <row r="544" spans="1:60" x14ac:dyDescent="0.25">
      <c r="A544" s="1" t="s">
        <v>9</v>
      </c>
      <c r="B544" s="1" t="s">
        <v>606</v>
      </c>
    </row>
    <row r="545" spans="1:60" x14ac:dyDescent="0.25">
      <c r="A545" s="1" t="s">
        <v>9</v>
      </c>
      <c r="B545" s="1" t="s">
        <v>607</v>
      </c>
    </row>
    <row r="546" spans="1:60" x14ac:dyDescent="0.25">
      <c r="A546" s="1" t="s">
        <v>9</v>
      </c>
      <c r="B546" s="1" t="s">
        <v>608</v>
      </c>
    </row>
    <row r="547" spans="1:60" x14ac:dyDescent="0.25">
      <c r="A547" s="1">
        <v>164</v>
      </c>
      <c r="B547" s="1" t="s">
        <v>609</v>
      </c>
      <c r="C547" s="1">
        <v>22637.499999988824</v>
      </c>
      <c r="D547" s="1">
        <v>0</v>
      </c>
      <c r="E547">
        <f>(R547-S547*(1000-T547)/(1000-U547))*AO547</f>
        <v>-1.8102601986318199</v>
      </c>
      <c r="F547">
        <f>IF(AZ547&lt;&gt;0,1/(1/AZ547-1/N547),0)</f>
        <v>4.1635731537086086E-3</v>
      </c>
      <c r="G547">
        <f>((BC547-AP547/2)*S547-E547)/(BC547+AP547/2)</f>
        <v>1093.1972664873181</v>
      </c>
      <c r="H547">
        <f>AP547*1000</f>
        <v>5.903837436229234E-2</v>
      </c>
      <c r="I547">
        <f>(AU547-BA547)</f>
        <v>1.3931744868245763</v>
      </c>
      <c r="J547">
        <f>(P547+AT547*D547)</f>
        <v>27.58979606628418</v>
      </c>
      <c r="K547" s="1">
        <v>8.0500001907348633</v>
      </c>
      <c r="L547">
        <f>(K547*AI547+AJ547)</f>
        <v>0.96989122762627744</v>
      </c>
      <c r="M547" s="1">
        <v>1</v>
      </c>
      <c r="N547">
        <f>L547*(M547+1)*(M547+1)/(M547*M547+1)</f>
        <v>1.9397824552525549</v>
      </c>
      <c r="O547" s="1">
        <v>27.337808609008789</v>
      </c>
      <c r="P547" s="1">
        <v>27.58979606628418</v>
      </c>
      <c r="Q547" s="1">
        <v>27.062871932983398</v>
      </c>
      <c r="R547" s="1">
        <v>410.51007080078125</v>
      </c>
      <c r="S547" s="1">
        <v>413.38409423828125</v>
      </c>
      <c r="T547" s="1">
        <v>22.785730361938477</v>
      </c>
      <c r="U547" s="1">
        <v>22.878568649291992</v>
      </c>
      <c r="V547" s="1">
        <v>63.082000732421875</v>
      </c>
      <c r="W547" s="1">
        <v>63.328651428222656</v>
      </c>
      <c r="X547" s="1">
        <v>500.209228515625</v>
      </c>
      <c r="Y547" s="1">
        <v>1.8664192408323288E-2</v>
      </c>
      <c r="Z547" s="1">
        <v>0.13871178030967712</v>
      </c>
      <c r="AA547" s="1">
        <v>101.04908752441406</v>
      </c>
      <c r="AB547" s="1">
        <v>0.35935616493225098</v>
      </c>
      <c r="AC547" s="1">
        <v>-0.13135652244091034</v>
      </c>
      <c r="AD547" s="1">
        <v>2.4733714759349823E-2</v>
      </c>
      <c r="AE547" s="1">
        <v>1.0812405962496996E-3</v>
      </c>
      <c r="AF547" s="1">
        <v>2.377237007021904E-2</v>
      </c>
      <c r="AG547" s="1">
        <v>1.163707347586751E-3</v>
      </c>
      <c r="AH547" s="1">
        <v>1</v>
      </c>
      <c r="AI547" s="1">
        <v>-0.21956524252891541</v>
      </c>
      <c r="AJ547" s="1">
        <v>2.737391471862793</v>
      </c>
      <c r="AK547" s="1">
        <v>1</v>
      </c>
      <c r="AL547" s="1">
        <v>0</v>
      </c>
      <c r="AM547" s="1">
        <v>0.15999999642372131</v>
      </c>
      <c r="AN547" s="1">
        <v>111115</v>
      </c>
      <c r="AO547">
        <f>X547*0.000001/(K547*0.0001)</f>
        <v>0.62137790889910793</v>
      </c>
      <c r="AP547">
        <f>(U547-T547)/(1000-U547)*AO547</f>
        <v>5.9038374362292339E-5</v>
      </c>
      <c r="AQ547">
        <f>(P547+273.15)</f>
        <v>300.73979606628416</v>
      </c>
      <c r="AR547">
        <f>(O547+273.15)</f>
        <v>300.48780860900877</v>
      </c>
      <c r="AS547">
        <f>(Y547*AK547+Z547*AL547)*AM547</f>
        <v>2.9862707185833726E-3</v>
      </c>
      <c r="AT547">
        <f>((AS547+0.00000010773*(AR547^4-AQ547^4))-AP547*44100)/(L547*0.92*2*29.3+0.00000043092*AQ547^3)</f>
        <v>-8.6712721093763614E-2</v>
      </c>
      <c r="AU547">
        <f>0.61365*EXP(17.502*J547/(240.97+J547))</f>
        <v>3.7050329727001983</v>
      </c>
      <c r="AV547">
        <f>AU547*1000/AA547</f>
        <v>36.665674707899171</v>
      </c>
      <c r="AW547">
        <f>(AV547-U547)</f>
        <v>13.787106058607179</v>
      </c>
      <c r="AX547">
        <f>IF(D547,P547,(O547+P547)/2)</f>
        <v>27.463802337646484</v>
      </c>
      <c r="AY547">
        <f>0.61365*EXP(17.502*AX547/(240.97+AX547))</f>
        <v>3.6778238918726811</v>
      </c>
      <c r="AZ547">
        <f>IF(AW547&lt;&gt;0,(1000-(AV547+U547)/2)/AW547*AP547,0)</f>
        <v>4.1546555494372103E-3</v>
      </c>
      <c r="BA547">
        <f>U547*AA547/1000</f>
        <v>2.3118584858756219</v>
      </c>
      <c r="BB547">
        <f>(AY547-BA547)</f>
        <v>1.3659654059970592</v>
      </c>
      <c r="BC547">
        <f>1/(1.6/F547+1.37/N547)</f>
        <v>2.5974594396268517E-3</v>
      </c>
      <c r="BD547">
        <f>G547*AA547*0.001</f>
        <v>110.46658626272722</v>
      </c>
      <c r="BE547">
        <f>G547/S547</f>
        <v>2.6445073279892126</v>
      </c>
      <c r="BF547">
        <f>(1-AP547*AA547/AU547/F547)*100</f>
        <v>61.326942410528162</v>
      </c>
      <c r="BG547">
        <f>(S547-E547/(N547/1.35))</f>
        <v>414.64395266288733</v>
      </c>
      <c r="BH547">
        <f>E547*BF547/100/BG547</f>
        <v>-2.6774229368738485E-3</v>
      </c>
    </row>
    <row r="548" spans="1:60" x14ac:dyDescent="0.25">
      <c r="A548" s="1">
        <v>165</v>
      </c>
      <c r="B548" s="1" t="s">
        <v>610</v>
      </c>
      <c r="C548" s="1">
        <v>22642.499999877065</v>
      </c>
      <c r="D548" s="1">
        <v>0</v>
      </c>
      <c r="E548">
        <f>(R548-S548*(1000-T548)/(1000-U548))*AO548</f>
        <v>-1.9026937401108028</v>
      </c>
      <c r="F548">
        <f>IF(AZ548&lt;&gt;0,1/(1/AZ548-1/N548),0)</f>
        <v>4.5985829339061091E-3</v>
      </c>
      <c r="G548">
        <f>((BC548-AP548/2)*S548-E548)/(BC548+AP548/2)</f>
        <v>1060.0849285917684</v>
      </c>
      <c r="H548">
        <f>AP548*1000</f>
        <v>6.5154875964131651E-2</v>
      </c>
      <c r="I548">
        <f>(AU548-BA548)</f>
        <v>1.3923977005968373</v>
      </c>
      <c r="J548">
        <f>(P548+AT548*D548)</f>
        <v>27.584880828857422</v>
      </c>
      <c r="K548" s="1">
        <v>8.0500001907348633</v>
      </c>
      <c r="L548">
        <f>(K548*AI548+AJ548)</f>
        <v>0.96989122762627744</v>
      </c>
      <c r="M548" s="1">
        <v>1</v>
      </c>
      <c r="N548">
        <f>L548*(M548+1)*(M548+1)/(M548*M548+1)</f>
        <v>1.9397824552525549</v>
      </c>
      <c r="O548" s="1">
        <v>27.346591949462891</v>
      </c>
      <c r="P548" s="1">
        <v>27.584880828857422</v>
      </c>
      <c r="Q548" s="1">
        <v>27.069818496704102</v>
      </c>
      <c r="R548" s="1">
        <v>410.4482421875</v>
      </c>
      <c r="S548" s="1">
        <v>413.46694946289062</v>
      </c>
      <c r="T548" s="1">
        <v>22.773113250732422</v>
      </c>
      <c r="U548" s="1">
        <v>22.875570297241211</v>
      </c>
      <c r="V548" s="1">
        <v>63.020172119140625</v>
      </c>
      <c r="W548" s="1">
        <v>63.290916442871094</v>
      </c>
      <c r="X548" s="1">
        <v>500.208251953125</v>
      </c>
      <c r="Y548" s="1">
        <v>3.2729711383581161E-2</v>
      </c>
      <c r="Z548" s="1">
        <v>0.14927710592746735</v>
      </c>
      <c r="AA548" s="1">
        <v>101.04974365234375</v>
      </c>
      <c r="AB548" s="1">
        <v>0.35935616493225098</v>
      </c>
      <c r="AC548" s="1">
        <v>-0.13135652244091034</v>
      </c>
      <c r="AD548" s="1">
        <v>2.4733714759349823E-2</v>
      </c>
      <c r="AE548" s="1">
        <v>1.0812405962496996E-3</v>
      </c>
      <c r="AF548" s="1">
        <v>2.377237007021904E-2</v>
      </c>
      <c r="AG548" s="1">
        <v>1.163707347586751E-3</v>
      </c>
      <c r="AH548" s="1">
        <v>1</v>
      </c>
      <c r="AI548" s="1">
        <v>-0.21956524252891541</v>
      </c>
      <c r="AJ548" s="1">
        <v>2.737391471862793</v>
      </c>
      <c r="AK548" s="1">
        <v>1</v>
      </c>
      <c r="AL548" s="1">
        <v>0</v>
      </c>
      <c r="AM548" s="1">
        <v>0.15999999642372131</v>
      </c>
      <c r="AN548" s="1">
        <v>111115</v>
      </c>
      <c r="AO548">
        <f>X548*0.000001/(K548*0.0001)</f>
        <v>0.62137669577801868</v>
      </c>
      <c r="AP548">
        <f>(U548-T548)/(1000-U548)*AO548</f>
        <v>6.5154875964131654E-5</v>
      </c>
      <c r="AQ548">
        <f>(P548+273.15)</f>
        <v>300.7348808288574</v>
      </c>
      <c r="AR548">
        <f>(O548+273.15)</f>
        <v>300.49659194946287</v>
      </c>
      <c r="AS548">
        <f>(Y548*AK548+Z548*AL548)*AM548</f>
        <v>5.2367537043224166E-3</v>
      </c>
      <c r="AT548">
        <f>((AS548+0.00000010773*(AR548^4-AQ548^4))-AP548*44100)/(L548*0.92*2*29.3+0.00000043092*AQ548^3)</f>
        <v>-8.8387942313322199E-2</v>
      </c>
      <c r="AU548">
        <f>0.61365*EXP(17.502*J548/(240.97+J548))</f>
        <v>3.7039682150342306</v>
      </c>
      <c r="AV548">
        <f>AU548*1000/AA548</f>
        <v>36.654899667806539</v>
      </c>
      <c r="AW548">
        <f>(AV548-U548)</f>
        <v>13.779329370565328</v>
      </c>
      <c r="AX548">
        <f>IF(D548,P548,(O548+P548)/2)</f>
        <v>27.465736389160156</v>
      </c>
      <c r="AY548">
        <f>0.61365*EXP(17.502*AX548/(240.97+AX548))</f>
        <v>3.6782402400520482</v>
      </c>
      <c r="AZ548">
        <f>IF(AW548&lt;&gt;0,(1000-(AV548+U548)/2)/AW548*AP548,0)</f>
        <v>4.5877069972534166E-3</v>
      </c>
      <c r="BA548">
        <f>U548*AA548/1000</f>
        <v>2.3115705144373933</v>
      </c>
      <c r="BB548">
        <f>(AY548-BA548)</f>
        <v>1.3666697256146549</v>
      </c>
      <c r="BC548">
        <f>1/(1.6/F548+1.37/N548)</f>
        <v>2.8682920287628776E-3</v>
      </c>
      <c r="BD548">
        <f>G548*AA548*0.001</f>
        <v>107.12131028391133</v>
      </c>
      <c r="BE548">
        <f>G548/S548</f>
        <v>2.5638927850674866</v>
      </c>
      <c r="BF548">
        <f>(1-AP548*AA548/AU548/F548)*100</f>
        <v>61.346318482212261</v>
      </c>
      <c r="BG548">
        <f>(S548-E548/(N548/1.35))</f>
        <v>414.79113741097427</v>
      </c>
      <c r="BH548">
        <f>E548*BF548/100/BG548</f>
        <v>-2.8140248338840409E-3</v>
      </c>
    </row>
    <row r="549" spans="1:60" x14ac:dyDescent="0.25">
      <c r="A549" s="1">
        <v>166</v>
      </c>
      <c r="B549" s="1" t="s">
        <v>611</v>
      </c>
      <c r="C549" s="1">
        <v>22647.999999754131</v>
      </c>
      <c r="D549" s="1">
        <v>0</v>
      </c>
      <c r="E549">
        <f>(R549-S549*(1000-T549)/(1000-U549))*AO549</f>
        <v>-2.0324651778672531</v>
      </c>
      <c r="F549">
        <f>IF(AZ549&lt;&gt;0,1/(1/AZ549-1/N549),0)</f>
        <v>5.0364368762469622E-3</v>
      </c>
      <c r="G549">
        <f>((BC549-AP549/2)*S549-E549)/(BC549+AP549/2)</f>
        <v>1044.0530165073783</v>
      </c>
      <c r="H549">
        <f>AP549*1000</f>
        <v>7.1310964758398418E-2</v>
      </c>
      <c r="I549">
        <f>(AU549-BA549)</f>
        <v>1.3917979407846932</v>
      </c>
      <c r="J549">
        <f>(P549+AT549*D549)</f>
        <v>27.581117630004883</v>
      </c>
      <c r="K549" s="1">
        <v>8.0500001907348633</v>
      </c>
      <c r="L549">
        <f>(K549*AI549+AJ549)</f>
        <v>0.96989122762627744</v>
      </c>
      <c r="M549" s="1">
        <v>1</v>
      </c>
      <c r="N549">
        <f>L549*(M549+1)*(M549+1)/(M549*M549+1)</f>
        <v>1.9397824552525549</v>
      </c>
      <c r="O549" s="1">
        <v>27.351428985595703</v>
      </c>
      <c r="P549" s="1">
        <v>27.581117630004883</v>
      </c>
      <c r="Q549" s="1">
        <v>27.058900833129883</v>
      </c>
      <c r="R549" s="1">
        <v>410.25704956054687</v>
      </c>
      <c r="S549" s="1">
        <v>413.48052978515625</v>
      </c>
      <c r="T549" s="1">
        <v>22.761157989501953</v>
      </c>
      <c r="U549" s="1">
        <v>22.873296737670898</v>
      </c>
      <c r="V549" s="1">
        <v>62.957515716552734</v>
      </c>
      <c r="W549" s="1">
        <v>63.263015747070313</v>
      </c>
      <c r="X549" s="1">
        <v>500.20425415039063</v>
      </c>
      <c r="Y549" s="1">
        <v>-8.7001100182533264E-3</v>
      </c>
      <c r="Z549" s="1">
        <v>9.6803143620491028E-2</v>
      </c>
      <c r="AA549" s="1">
        <v>101.05037689208984</v>
      </c>
      <c r="AB549" s="1">
        <v>0.35935616493225098</v>
      </c>
      <c r="AC549" s="1">
        <v>-0.13135652244091034</v>
      </c>
      <c r="AD549" s="1">
        <v>2.4733714759349823E-2</v>
      </c>
      <c r="AE549" s="1">
        <v>1.0812405962496996E-3</v>
      </c>
      <c r="AF549" s="1">
        <v>2.377237007021904E-2</v>
      </c>
      <c r="AG549" s="1">
        <v>1.163707347586751E-3</v>
      </c>
      <c r="AH549" s="1">
        <v>1</v>
      </c>
      <c r="AI549" s="1">
        <v>-0.21956524252891541</v>
      </c>
      <c r="AJ549" s="1">
        <v>2.737391471862793</v>
      </c>
      <c r="AK549" s="1">
        <v>1</v>
      </c>
      <c r="AL549" s="1">
        <v>0</v>
      </c>
      <c r="AM549" s="1">
        <v>0.15999999642372131</v>
      </c>
      <c r="AN549" s="1">
        <v>111115</v>
      </c>
      <c r="AO549">
        <f>X549*0.000001/(K549*0.0001)</f>
        <v>0.62137172956355946</v>
      </c>
      <c r="AP549">
        <f>(U549-T549)/(1000-U549)*AO549</f>
        <v>7.131096475839842E-5</v>
      </c>
      <c r="AQ549">
        <f>(P549+273.15)</f>
        <v>300.73111763000486</v>
      </c>
      <c r="AR549">
        <f>(O549+273.15)</f>
        <v>300.50142898559568</v>
      </c>
      <c r="AS549">
        <f>(Y549*AK549+Z549*AL549)*AM549</f>
        <v>-1.3920175718065142E-3</v>
      </c>
      <c r="AT549">
        <f>((AS549+0.00000010773*(AR549^4-AQ549^4))-AP549*44100)/(L549*0.92*2*29.3+0.00000043092*AQ549^3)</f>
        <v>-9.1160772787085981E-2</v>
      </c>
      <c r="AU549">
        <f>0.61365*EXP(17.502*J549/(240.97+J549))</f>
        <v>3.7031531968909466</v>
      </c>
      <c r="AV549">
        <f>AU549*1000/AA549</f>
        <v>36.646604503469469</v>
      </c>
      <c r="AW549">
        <f>(AV549-U549)</f>
        <v>13.77330776579857</v>
      </c>
      <c r="AX549">
        <f>IF(D549,P549,(O549+P549)/2)</f>
        <v>27.466273307800293</v>
      </c>
      <c r="AY549">
        <f>0.61365*EXP(17.502*AX549/(240.97+AX549))</f>
        <v>3.6783558311850975</v>
      </c>
      <c r="AZ549">
        <f>IF(AW549&lt;&gt;0,(1000-(AV549+U549)/2)/AW549*AP549,0)</f>
        <v>5.0233941726250042E-3</v>
      </c>
      <c r="BA549">
        <f>U549*AA549/1000</f>
        <v>2.3113552561062534</v>
      </c>
      <c r="BB549">
        <f>(AY549-BA549)</f>
        <v>1.3670005750788441</v>
      </c>
      <c r="BC549">
        <f>1/(1.6/F549+1.37/N549)</f>
        <v>3.1407905639606027E-3</v>
      </c>
      <c r="BD549">
        <f>G549*AA549*0.001</f>
        <v>105.50195081339388</v>
      </c>
      <c r="BE549">
        <f>G549/S549</f>
        <v>2.5250355005829812</v>
      </c>
      <c r="BF549">
        <f>(1-AP549*AA549/AU549/F549)*100</f>
        <v>61.363375631262372</v>
      </c>
      <c r="BG549">
        <f>(S549-E549/(N549/1.35))</f>
        <v>414.89503272732435</v>
      </c>
      <c r="BH549">
        <f>E549*BF549/100/BG549</f>
        <v>-3.0060356072977141E-3</v>
      </c>
    </row>
    <row r="550" spans="1:60" x14ac:dyDescent="0.25">
      <c r="A550" s="1">
        <v>167</v>
      </c>
      <c r="B550" s="1" t="s">
        <v>612</v>
      </c>
      <c r="C550" s="1">
        <v>22652.999999642372</v>
      </c>
      <c r="D550" s="1">
        <v>0</v>
      </c>
      <c r="E550">
        <f>(R550-S550*(1000-T550)/(1000-U550))*AO550</f>
        <v>-2.0843578383773855</v>
      </c>
      <c r="F550">
        <f>IF(AZ550&lt;&gt;0,1/(1/AZ550-1/N550),0)</f>
        <v>5.1172661277498459E-3</v>
      </c>
      <c r="G550">
        <f>((BC550-AP550/2)*S550-E550)/(BC550+AP550/2)</f>
        <v>1050.0442420459715</v>
      </c>
      <c r="H550">
        <f>AP550*1000</f>
        <v>7.2437019418888887E-2</v>
      </c>
      <c r="I550">
        <f>(AU550-BA550)</f>
        <v>1.3915178535609605</v>
      </c>
      <c r="J550">
        <f>(P550+AT550*D550)</f>
        <v>27.578506469726562</v>
      </c>
      <c r="K550" s="1">
        <v>8.0500001907348633</v>
      </c>
      <c r="L550">
        <f>(K550*AI550+AJ550)</f>
        <v>0.96989122762627744</v>
      </c>
      <c r="M550" s="1">
        <v>1</v>
      </c>
      <c r="N550">
        <f>L550*(M550+1)*(M550+1)/(M550*M550+1)</f>
        <v>1.9397824552525549</v>
      </c>
      <c r="O550" s="1">
        <v>27.343112945556641</v>
      </c>
      <c r="P550" s="1">
        <v>27.578506469726562</v>
      </c>
      <c r="Q550" s="1">
        <v>27.02495002746582</v>
      </c>
      <c r="R550" s="1">
        <v>410.16690063476562</v>
      </c>
      <c r="S550" s="1">
        <v>413.47311401367187</v>
      </c>
      <c r="T550" s="1">
        <v>22.756410598754883</v>
      </c>
      <c r="U550" s="1">
        <v>22.870319366455078</v>
      </c>
      <c r="V550" s="1">
        <v>62.96771240234375</v>
      </c>
      <c r="W550" s="1">
        <v>63.280422210693359</v>
      </c>
      <c r="X550" s="1">
        <v>500.20901489257813</v>
      </c>
      <c r="Y550" s="1">
        <v>-1.1357292532920837E-2</v>
      </c>
      <c r="Z550" s="1">
        <v>9.2896804213523865E-2</v>
      </c>
      <c r="AA550" s="1">
        <v>101.05105590820312</v>
      </c>
      <c r="AB550" s="1">
        <v>0.35935616493225098</v>
      </c>
      <c r="AC550" s="1">
        <v>-0.13135652244091034</v>
      </c>
      <c r="AD550" s="1">
        <v>2.4733714759349823E-2</v>
      </c>
      <c r="AE550" s="1">
        <v>1.0812405962496996E-3</v>
      </c>
      <c r="AF550" s="1">
        <v>2.377237007021904E-2</v>
      </c>
      <c r="AG550" s="1">
        <v>1.163707347586751E-3</v>
      </c>
      <c r="AH550" s="1">
        <v>1</v>
      </c>
      <c r="AI550" s="1">
        <v>-0.21956524252891541</v>
      </c>
      <c r="AJ550" s="1">
        <v>2.737391471862793</v>
      </c>
      <c r="AK550" s="1">
        <v>1</v>
      </c>
      <c r="AL550" s="1">
        <v>0</v>
      </c>
      <c r="AM550" s="1">
        <v>0.15999999642372131</v>
      </c>
      <c r="AN550" s="1">
        <v>111115</v>
      </c>
      <c r="AO550">
        <f>X550*0.000001/(K550*0.0001)</f>
        <v>0.62137764352886971</v>
      </c>
      <c r="AP550">
        <f>(U550-T550)/(1000-U550)*AO550</f>
        <v>7.2437019418888885E-5</v>
      </c>
      <c r="AQ550">
        <f>(P550+273.15)</f>
        <v>300.72850646972654</v>
      </c>
      <c r="AR550">
        <f>(O550+273.15)</f>
        <v>300.49311294555662</v>
      </c>
      <c r="AS550">
        <f>(Y550*AK550+Z550*AL550)*AM550</f>
        <v>-1.8171667646504908E-3</v>
      </c>
      <c r="AT550">
        <f>((AS550+0.00000010773*(AR550^4-AQ550^4))-AP550*44100)/(L550*0.92*2*29.3+0.00000043092*AQ550^3)</f>
        <v>-9.2984700533546683E-2</v>
      </c>
      <c r="AU550">
        <f>0.61365*EXP(17.502*J550/(240.97+J550))</f>
        <v>3.7025877744990732</v>
      </c>
      <c r="AV550">
        <f>AU550*1000/AA550</f>
        <v>36.640762842325771</v>
      </c>
      <c r="AW550">
        <f>(AV550-U550)</f>
        <v>13.770443475870692</v>
      </c>
      <c r="AX550">
        <f>IF(D550,P550,(O550+P550)/2)</f>
        <v>27.460809707641602</v>
      </c>
      <c r="AY550">
        <f>0.61365*EXP(17.502*AX550/(240.97+AX550))</f>
        <v>3.6771797418693088</v>
      </c>
      <c r="AZ550">
        <f>IF(AW550&lt;&gt;0,(1000-(AV550+U550)/2)/AW550*AP550,0)</f>
        <v>5.1038019823574903E-3</v>
      </c>
      <c r="BA550">
        <f>U550*AA550/1000</f>
        <v>2.3110699209381127</v>
      </c>
      <c r="BB550">
        <f>(AY550-BA550)</f>
        <v>1.3661098209311962</v>
      </c>
      <c r="BC550">
        <f>1/(1.6/F550+1.37/N550)</f>
        <v>3.1910831819942798E-3</v>
      </c>
      <c r="BD550">
        <f>G550*AA550*0.001</f>
        <v>106.10807940907425</v>
      </c>
      <c r="BE550">
        <f>G550/S550</f>
        <v>2.5395707881776586</v>
      </c>
      <c r="BF550">
        <f>(1-AP550*AA550/AU550/F550)*100</f>
        <v>61.367033124424694</v>
      </c>
      <c r="BG550">
        <f>(S550-E550/(N550/1.35))</f>
        <v>414.92373187764423</v>
      </c>
      <c r="BH550">
        <f>E550*BF550/100/BG550</f>
        <v>-3.0827558580953517E-3</v>
      </c>
    </row>
    <row r="551" spans="1:60" x14ac:dyDescent="0.25">
      <c r="A551" s="1">
        <v>168</v>
      </c>
      <c r="B551" s="1" t="s">
        <v>613</v>
      </c>
      <c r="C551" s="1">
        <v>22657.999999530613</v>
      </c>
      <c r="D551" s="1">
        <v>0</v>
      </c>
      <c r="E551">
        <f>(R551-S551*(1000-T551)/(1000-U551))*AO551</f>
        <v>-2.0741389321609094</v>
      </c>
      <c r="F551">
        <f>IF(AZ551&lt;&gt;0,1/(1/AZ551-1/N551),0)</f>
        <v>5.1313287391301721E-3</v>
      </c>
      <c r="G551">
        <f>((BC551-AP551/2)*S551-E551)/(BC551+AP551/2)</f>
        <v>1045.0631678570078</v>
      </c>
      <c r="H551">
        <f>AP551*1000</f>
        <v>7.2644006936048208E-2</v>
      </c>
      <c r="I551">
        <f>(AU551-BA551)</f>
        <v>1.3916931475140597</v>
      </c>
      <c r="J551">
        <f>(P551+AT551*D551)</f>
        <v>27.577510833740234</v>
      </c>
      <c r="K551" s="1">
        <v>8.0500001907348633</v>
      </c>
      <c r="L551">
        <f>(K551*AI551+AJ551)</f>
        <v>0.96989122762627744</v>
      </c>
      <c r="M551" s="1">
        <v>1</v>
      </c>
      <c r="N551">
        <f>L551*(M551+1)*(M551+1)/(M551*M551+1)</f>
        <v>1.9397824552525549</v>
      </c>
      <c r="O551" s="1">
        <v>27.332710266113281</v>
      </c>
      <c r="P551" s="1">
        <v>27.577510833740234</v>
      </c>
      <c r="Q551" s="1">
        <v>27.022584915161133</v>
      </c>
      <c r="R551" s="1">
        <v>410.12673950195312</v>
      </c>
      <c r="S551" s="1">
        <v>413.4163818359375</v>
      </c>
      <c r="T551" s="1">
        <v>22.752071380615234</v>
      </c>
      <c r="U551" s="1">
        <v>22.866306304931641</v>
      </c>
      <c r="V551" s="1">
        <v>62.990386962890625</v>
      </c>
      <c r="W551" s="1">
        <v>63.306140899658203</v>
      </c>
      <c r="X551" s="1">
        <v>500.20816040039062</v>
      </c>
      <c r="Y551" s="1">
        <v>-1.1903333477675915E-2</v>
      </c>
      <c r="Z551" s="1">
        <v>7.8068368136882782E-2</v>
      </c>
      <c r="AA551" s="1">
        <v>101.05169677734375</v>
      </c>
      <c r="AB551" s="1">
        <v>0.35935616493225098</v>
      </c>
      <c r="AC551" s="1">
        <v>-0.13135652244091034</v>
      </c>
      <c r="AD551" s="1">
        <v>2.4733714759349823E-2</v>
      </c>
      <c r="AE551" s="1">
        <v>1.0812405962496996E-3</v>
      </c>
      <c r="AF551" s="1">
        <v>2.377237007021904E-2</v>
      </c>
      <c r="AG551" s="1">
        <v>1.163707347586751E-3</v>
      </c>
      <c r="AH551" s="1">
        <v>1</v>
      </c>
      <c r="AI551" s="1">
        <v>-0.21956524252891541</v>
      </c>
      <c r="AJ551" s="1">
        <v>2.737391471862793</v>
      </c>
      <c r="AK551" s="1">
        <v>1</v>
      </c>
      <c r="AL551" s="1">
        <v>0</v>
      </c>
      <c r="AM551" s="1">
        <v>0.15999999642372131</v>
      </c>
      <c r="AN551" s="1">
        <v>111115</v>
      </c>
      <c r="AO551">
        <f>X551*0.000001/(K551*0.0001)</f>
        <v>0.62137658204791657</v>
      </c>
      <c r="AP551">
        <f>(U551-T551)/(1000-U551)*AO551</f>
        <v>7.2644006936048203E-5</v>
      </c>
      <c r="AQ551">
        <f>(P551+273.15)</f>
        <v>300.72751083374021</v>
      </c>
      <c r="AR551">
        <f>(O551+273.15)</f>
        <v>300.48271026611326</v>
      </c>
      <c r="AS551">
        <f>(Y551*AK551+Z551*AL551)*AM551</f>
        <v>-1.9045333138585085E-3</v>
      </c>
      <c r="AT551">
        <f>((AS551+0.00000010773*(AR551^4-AQ551^4))-AP551*44100)/(L551*0.92*2*29.3+0.00000043092*AQ551^3)</f>
        <v>-9.4846684618434013E-2</v>
      </c>
      <c r="AU551">
        <f>0.61365*EXP(17.502*J551/(240.97+J551))</f>
        <v>3.7023721986578755</v>
      </c>
      <c r="AV551">
        <f>AU551*1000/AA551</f>
        <v>36.638397144539226</v>
      </c>
      <c r="AW551">
        <f>(AV551-U551)</f>
        <v>13.772090839607586</v>
      </c>
      <c r="AX551">
        <f>IF(D551,P551,(O551+P551)/2)</f>
        <v>27.455110549926758</v>
      </c>
      <c r="AY551">
        <f>0.61365*EXP(17.502*AX551/(240.97+AX551))</f>
        <v>3.6759532963679473</v>
      </c>
      <c r="AZ551">
        <f>IF(AW551&lt;&gt;0,(1000-(AV551+U551)/2)/AW551*AP551,0)</f>
        <v>5.1177905890868397E-3</v>
      </c>
      <c r="BA551">
        <f>U551*AA551/1000</f>
        <v>2.3106790511438158</v>
      </c>
      <c r="BB551">
        <f>(AY551-BA551)</f>
        <v>1.3652742452241315</v>
      </c>
      <c r="BC551">
        <f>1/(1.6/F551+1.37/N551)</f>
        <v>3.199832687554431E-3</v>
      </c>
      <c r="BD551">
        <f>G551*AA551*0.001</f>
        <v>105.60540635145664</v>
      </c>
      <c r="BE551">
        <f>G551/S551</f>
        <v>2.527870722529173</v>
      </c>
      <c r="BF551">
        <f>(1-AP551*AA551/AU551/F551)*100</f>
        <v>61.360323065140278</v>
      </c>
      <c r="BG551">
        <f>(S551-E551/(N551/1.35))</f>
        <v>414.85988780787528</v>
      </c>
      <c r="BH551">
        <f>E551*BF551/100/BG551</f>
        <v>-3.0677787537347571E-3</v>
      </c>
    </row>
    <row r="552" spans="1:60" x14ac:dyDescent="0.25">
      <c r="A552" s="1" t="s">
        <v>9</v>
      </c>
      <c r="B552" s="1" t="s">
        <v>614</v>
      </c>
    </row>
    <row r="553" spans="1:60" x14ac:dyDescent="0.25">
      <c r="A553" s="1" t="s">
        <v>9</v>
      </c>
      <c r="B553" s="1" t="s">
        <v>615</v>
      </c>
    </row>
    <row r="554" spans="1:60" x14ac:dyDescent="0.25">
      <c r="A554" s="1" t="s">
        <v>9</v>
      </c>
      <c r="B554" s="1" t="s">
        <v>616</v>
      </c>
    </row>
    <row r="555" spans="1:60" x14ac:dyDescent="0.25">
      <c r="A555" s="1" t="s">
        <v>9</v>
      </c>
      <c r="B555" s="1" t="s">
        <v>617</v>
      </c>
    </row>
    <row r="556" spans="1:60" x14ac:dyDescent="0.25">
      <c r="A556" s="1" t="s">
        <v>9</v>
      </c>
      <c r="B556" s="1" t="s">
        <v>618</v>
      </c>
    </row>
    <row r="557" spans="1:60" x14ac:dyDescent="0.25">
      <c r="A557" s="1" t="s">
        <v>9</v>
      </c>
      <c r="B557" s="1" t="s">
        <v>619</v>
      </c>
    </row>
    <row r="558" spans="1:60" x14ac:dyDescent="0.25">
      <c r="A558" s="1" t="s">
        <v>9</v>
      </c>
      <c r="B558" s="1" t="s">
        <v>620</v>
      </c>
    </row>
    <row r="559" spans="1:60" x14ac:dyDescent="0.25">
      <c r="A559" s="1" t="s">
        <v>9</v>
      </c>
      <c r="B559" s="1" t="s">
        <v>621</v>
      </c>
    </row>
    <row r="560" spans="1:60" x14ac:dyDescent="0.25">
      <c r="A560" s="1" t="s">
        <v>9</v>
      </c>
      <c r="B560" s="1" t="s">
        <v>622</v>
      </c>
    </row>
    <row r="561" spans="1:60" x14ac:dyDescent="0.25">
      <c r="A561" s="1" t="s">
        <v>9</v>
      </c>
      <c r="B561" s="1" t="s">
        <v>623</v>
      </c>
    </row>
    <row r="562" spans="1:60" x14ac:dyDescent="0.25">
      <c r="A562" s="1" t="s">
        <v>9</v>
      </c>
      <c r="B562" s="1" t="s">
        <v>624</v>
      </c>
    </row>
    <row r="563" spans="1:60" x14ac:dyDescent="0.25">
      <c r="A563" s="1">
        <v>169</v>
      </c>
      <c r="B563" s="1" t="s">
        <v>625</v>
      </c>
      <c r="C563" s="1">
        <v>23215.499999988824</v>
      </c>
      <c r="D563" s="1">
        <v>0</v>
      </c>
      <c r="E563">
        <f>(R563-S563*(1000-T563)/(1000-U563))*AO563</f>
        <v>-1.1797901432857032</v>
      </c>
      <c r="F563">
        <f>IF(AZ563&lt;&gt;0,1/(1/AZ563-1/N563),0)</f>
        <v>8.1889704495516878E-3</v>
      </c>
      <c r="G563">
        <f>((BC563-AP563/2)*S563-E563)/(BC563+AP563/2)</f>
        <v>628.47724604927078</v>
      </c>
      <c r="H563">
        <f>AP563*1000</f>
        <v>0.11875923334044912</v>
      </c>
      <c r="I563">
        <f>(AU563-BA563)</f>
        <v>1.4000506758393874</v>
      </c>
      <c r="J563">
        <f>(P563+AT563*D563)</f>
        <v>27.597267150878906</v>
      </c>
      <c r="K563" s="1">
        <v>13.689999580383301</v>
      </c>
      <c r="L563">
        <f>(K563*AI563+AJ563)</f>
        <v>-0.2684566062248166</v>
      </c>
      <c r="M563" s="1">
        <v>1</v>
      </c>
      <c r="N563">
        <f>L563*(M563+1)*(M563+1)/(M563*M563+1)</f>
        <v>-0.53691321244963319</v>
      </c>
      <c r="O563" s="1">
        <v>27.341379165649414</v>
      </c>
      <c r="P563" s="1">
        <v>27.597267150878906</v>
      </c>
      <c r="Q563" s="1">
        <v>27.056781768798828</v>
      </c>
      <c r="R563" s="1">
        <v>409.80398559570312</v>
      </c>
      <c r="S563" s="1">
        <v>412.89874267578125</v>
      </c>
      <c r="T563" s="1">
        <v>22.510646820068359</v>
      </c>
      <c r="U563" s="1">
        <v>22.828258514404297</v>
      </c>
      <c r="V563" s="1">
        <v>62.29736328125</v>
      </c>
      <c r="W563" s="1">
        <v>63.175121307373047</v>
      </c>
      <c r="X563" s="1">
        <v>500.2017822265625</v>
      </c>
      <c r="Y563" s="1">
        <v>-9.5569267868995667E-3</v>
      </c>
      <c r="Z563" s="1">
        <v>0.14708608388900757</v>
      </c>
      <c r="AA563" s="1">
        <v>101.04148864746094</v>
      </c>
      <c r="AB563" s="1">
        <v>0.33263343572616577</v>
      </c>
      <c r="AC563" s="1">
        <v>-0.13105078041553497</v>
      </c>
      <c r="AD563" s="1">
        <v>3.0838323757052422E-2</v>
      </c>
      <c r="AE563" s="1">
        <v>1.5306980349123478E-3</v>
      </c>
      <c r="AF563" s="1">
        <v>1.6254706308245659E-2</v>
      </c>
      <c r="AG563" s="1">
        <v>8.2837627269327641E-4</v>
      </c>
      <c r="AH563" s="1">
        <v>0.66666668653488159</v>
      </c>
      <c r="AI563" s="1">
        <v>-0.21956524252891541</v>
      </c>
      <c r="AJ563" s="1">
        <v>2.737391471862793</v>
      </c>
      <c r="AK563" s="1">
        <v>1</v>
      </c>
      <c r="AL563" s="1">
        <v>0</v>
      </c>
      <c r="AM563" s="1">
        <v>0.15999999642372131</v>
      </c>
      <c r="AN563" s="1">
        <v>111115</v>
      </c>
      <c r="AO563">
        <f>X563*0.000001/(K563*0.0001)</f>
        <v>0.36537750004266806</v>
      </c>
      <c r="AP563">
        <f>(U563-T563)/(1000-U563)*AO563</f>
        <v>1.1875923334044911E-4</v>
      </c>
      <c r="AQ563">
        <f>(P563+273.15)</f>
        <v>300.74726715087888</v>
      </c>
      <c r="AR563">
        <f>(O563+273.15)</f>
        <v>300.49137916564939</v>
      </c>
      <c r="AS563">
        <f>(Y563*AK563+Z563*AL563)*AM563</f>
        <v>-1.5291082517256971E-3</v>
      </c>
      <c r="AT563">
        <f>((AS563+0.00000010773*(AR563^4-AQ563^4))-AP563*44100)/(L563*0.92*2*29.3+0.00000043092*AQ563^3)</f>
        <v>2.9932413997230189</v>
      </c>
      <c r="AU563">
        <f>0.61365*EXP(17.502*J563/(240.97+J563))</f>
        <v>3.7066518993638726</v>
      </c>
      <c r="AV563">
        <f>AU563*1000/AA563</f>
        <v>36.68445456397199</v>
      </c>
      <c r="AW563">
        <f>(AV563-U563)</f>
        <v>13.856196049567693</v>
      </c>
      <c r="AX563">
        <f>IF(D563,P563,(O563+P563)/2)</f>
        <v>27.46932315826416</v>
      </c>
      <c r="AY563">
        <f>0.61365*EXP(17.502*AX563/(240.97+AX563))</f>
        <v>3.6790124818192611</v>
      </c>
      <c r="AZ563">
        <f>IF(AW563&lt;&gt;0,(1000-(AV563+U563)/2)/AW563*AP563,0)</f>
        <v>8.3158026083533267E-3</v>
      </c>
      <c r="BA563">
        <f>U563*AA563/1000</f>
        <v>2.3066012235244853</v>
      </c>
      <c r="BB563">
        <f>(AY563-BA563)</f>
        <v>1.3724112582947758</v>
      </c>
      <c r="BC563">
        <f>1/(1.6/F563+1.37/N563)</f>
        <v>5.1858307705605492E-3</v>
      </c>
      <c r="BD563">
        <f>G563*AA563*0.001</f>
        <v>63.502276521874904</v>
      </c>
      <c r="BE563">
        <f>G563/S563</f>
        <v>1.5221098567083002</v>
      </c>
      <c r="BF563">
        <f>(1-AP563*AA563/AU563/F563)*100</f>
        <v>60.467342019051998</v>
      </c>
      <c r="BG563">
        <f>(S563-E563/(N563/1.35))</f>
        <v>409.93231038001221</v>
      </c>
      <c r="BH563">
        <f>E563*BF563/100/BG563</f>
        <v>-1.7402574107571827E-3</v>
      </c>
    </row>
    <row r="564" spans="1:60" x14ac:dyDescent="0.25">
      <c r="A564" s="1">
        <v>170</v>
      </c>
      <c r="B564" s="1" t="s">
        <v>626</v>
      </c>
      <c r="C564" s="1">
        <v>23220.99999986589</v>
      </c>
      <c r="D564" s="1">
        <v>0</v>
      </c>
      <c r="E564">
        <f>(R564-S564*(1000-T564)/(1000-U564))*AO564</f>
        <v>-1.146565970216636</v>
      </c>
      <c r="F564">
        <f>IF(AZ564&lt;&gt;0,1/(1/AZ564-1/N564),0)</f>
        <v>8.3239357349436747E-3</v>
      </c>
      <c r="G564">
        <f>((BC564-AP564/2)*S564-E564)/(BC564+AP564/2)</f>
        <v>618.45789264873474</v>
      </c>
      <c r="H564">
        <f>AP564*1000</f>
        <v>0.12086828203099978</v>
      </c>
      <c r="I564">
        <f>(AU564-BA564)</f>
        <v>1.4014577727652009</v>
      </c>
      <c r="J564">
        <f>(P564+AT564*D564)</f>
        <v>27.600444793701172</v>
      </c>
      <c r="K564" s="1">
        <v>13.689999580383301</v>
      </c>
      <c r="L564">
        <f>(K564*AI564+AJ564)</f>
        <v>-0.2684566062248166</v>
      </c>
      <c r="M564" s="1">
        <v>1</v>
      </c>
      <c r="N564">
        <f>L564*(M564+1)*(M564+1)/(M564*M564+1)</f>
        <v>-0.53691321244963319</v>
      </c>
      <c r="O564" s="1">
        <v>27.355251312255859</v>
      </c>
      <c r="P564" s="1">
        <v>27.600444793701172</v>
      </c>
      <c r="Q564" s="1">
        <v>27.059909820556641</v>
      </c>
      <c r="R564" s="1">
        <v>409.81362915039062</v>
      </c>
      <c r="S564" s="1">
        <v>412.81500244140625</v>
      </c>
      <c r="T564" s="1">
        <v>22.497827529907227</v>
      </c>
      <c r="U564" s="1">
        <v>22.821071624755859</v>
      </c>
      <c r="V564" s="1">
        <v>62.215682983398438</v>
      </c>
      <c r="W564" s="1">
        <v>63.107242584228516</v>
      </c>
      <c r="X564" s="1">
        <v>500.21795654296875</v>
      </c>
      <c r="Y564" s="1">
        <v>-2.7969036251306534E-2</v>
      </c>
      <c r="Z564" s="1">
        <v>9.460129588842392E-2</v>
      </c>
      <c r="AA564" s="1">
        <v>101.04183197021484</v>
      </c>
      <c r="AB564" s="1">
        <v>0.33263343572616577</v>
      </c>
      <c r="AC564" s="1">
        <v>-0.13105078041553497</v>
      </c>
      <c r="AD564" s="1">
        <v>3.0838323757052422E-2</v>
      </c>
      <c r="AE564" s="1">
        <v>1.5306980349123478E-3</v>
      </c>
      <c r="AF564" s="1">
        <v>1.6254706308245659E-2</v>
      </c>
      <c r="AG564" s="1">
        <v>8.2837627269327641E-4</v>
      </c>
      <c r="AH564" s="1">
        <v>1</v>
      </c>
      <c r="AI564" s="1">
        <v>-0.21956524252891541</v>
      </c>
      <c r="AJ564" s="1">
        <v>2.737391471862793</v>
      </c>
      <c r="AK564" s="1">
        <v>1</v>
      </c>
      <c r="AL564" s="1">
        <v>0</v>
      </c>
      <c r="AM564" s="1">
        <v>0.15999999642372131</v>
      </c>
      <c r="AN564" s="1">
        <v>111115</v>
      </c>
      <c r="AO564">
        <f>X564*0.000001/(K564*0.0001)</f>
        <v>0.36538931473726405</v>
      </c>
      <c r="AP564">
        <f>(U564-T564)/(1000-U564)*AO564</f>
        <v>1.2086828203099977E-4</v>
      </c>
      <c r="AQ564">
        <f>(P564+273.15)</f>
        <v>300.75044479370115</v>
      </c>
      <c r="AR564">
        <f>(O564+273.15)</f>
        <v>300.50525131225584</v>
      </c>
      <c r="AS564">
        <f>(Y564*AK564+Z564*AL564)*AM564</f>
        <v>-4.4750457001839772E-3</v>
      </c>
      <c r="AT564">
        <f>((AS564+0.00000010773*(AR564^4-AQ564^4))-AP564*44100)/(L564*0.92*2*29.3+0.00000043092*AQ564^3)</f>
        <v>2.9831021105211435</v>
      </c>
      <c r="AU564">
        <f>0.61365*EXP(17.502*J564/(240.97+J564))</f>
        <v>3.7073406572540204</v>
      </c>
      <c r="AV564">
        <f>AU564*1000/AA564</f>
        <v>36.69114647829101</v>
      </c>
      <c r="AW564">
        <f>(AV564-U564)</f>
        <v>13.870074853535151</v>
      </c>
      <c r="AX564">
        <f>IF(D564,P564,(O564+P564)/2)</f>
        <v>27.477848052978516</v>
      </c>
      <c r="AY564">
        <f>0.61365*EXP(17.502*AX564/(240.97+AX564))</f>
        <v>3.6808484841352356</v>
      </c>
      <c r="AZ564">
        <f>IF(AW564&lt;&gt;0,(1000-(AV564+U564)/2)/AW564*AP564,0)</f>
        <v>8.4550165365636278E-3</v>
      </c>
      <c r="BA564">
        <f>U564*AA564/1000</f>
        <v>2.3058828844888195</v>
      </c>
      <c r="BB564">
        <f>(AY564-BA564)</f>
        <v>1.3749655996464161</v>
      </c>
      <c r="BC564">
        <f>1/(1.6/F564+1.37/N564)</f>
        <v>5.2724501078358042E-3</v>
      </c>
      <c r="BD564">
        <f>G564*AA564*0.001</f>
        <v>62.490118469666626</v>
      </c>
      <c r="BE564">
        <f>G564/S564</f>
        <v>1.4981478119524418</v>
      </c>
      <c r="BF564">
        <f>(1-AP564*AA564/AU564/F564)*100</f>
        <v>60.424870154285415</v>
      </c>
      <c r="BG564">
        <f>(S564-E564/(N564/1.35))</f>
        <v>409.93210810410653</v>
      </c>
      <c r="BH564">
        <f>E564*BF564/100/BG564</f>
        <v>-1.690062781226882E-3</v>
      </c>
    </row>
    <row r="565" spans="1:60" x14ac:dyDescent="0.25">
      <c r="A565" s="1">
        <v>171</v>
      </c>
      <c r="B565" s="1" t="s">
        <v>627</v>
      </c>
      <c r="C565" s="1">
        <v>23225.999999754131</v>
      </c>
      <c r="D565" s="1">
        <v>0</v>
      </c>
      <c r="E565">
        <f>(R565-S565*(1000-T565)/(1000-U565))*AO565</f>
        <v>-1.1089207499316334</v>
      </c>
      <c r="F565">
        <f>IF(AZ565&lt;&gt;0,1/(1/AZ565-1/N565),0)</f>
        <v>8.4482800530244016E-3</v>
      </c>
      <c r="G565">
        <f>((BC565-AP565/2)*S565-E565)/(BC565+AP565/2)</f>
        <v>608.24471639461115</v>
      </c>
      <c r="H565">
        <f>AP565*1000</f>
        <v>0.12272505153645177</v>
      </c>
      <c r="I565">
        <f>(AU565-BA565)</f>
        <v>1.4017150887862733</v>
      </c>
      <c r="J565">
        <f>(P565+AT565*D565)</f>
        <v>27.598848342895508</v>
      </c>
      <c r="K565" s="1">
        <v>13.689999580383301</v>
      </c>
      <c r="L565">
        <f>(K565*AI565+AJ565)</f>
        <v>-0.2684566062248166</v>
      </c>
      <c r="M565" s="1">
        <v>1</v>
      </c>
      <c r="N565">
        <f>L565*(M565+1)*(M565+1)/(M565*M565+1)</f>
        <v>-0.53691321244963319</v>
      </c>
      <c r="O565" s="1">
        <v>27.360076904296875</v>
      </c>
      <c r="P565" s="1">
        <v>27.598848342895508</v>
      </c>
      <c r="Q565" s="1">
        <v>27.048881530761719</v>
      </c>
      <c r="R565" s="1">
        <v>409.86770629882813</v>
      </c>
      <c r="S565" s="1">
        <v>412.76394653320312</v>
      </c>
      <c r="T565" s="1">
        <v>22.486967086791992</v>
      </c>
      <c r="U565" s="1">
        <v>22.815176010131836</v>
      </c>
      <c r="V565" s="1">
        <v>62.159435272216797</v>
      </c>
      <c r="W565" s="1">
        <v>63.064517974853516</v>
      </c>
      <c r="X565" s="1">
        <v>500.22222900390625</v>
      </c>
      <c r="Y565" s="1">
        <v>-2.0521154627203941E-2</v>
      </c>
      <c r="Z565" s="1">
        <v>9.0413033962249756E-2</v>
      </c>
      <c r="AA565" s="1">
        <v>101.04149627685547</v>
      </c>
      <c r="AB565" s="1">
        <v>0.33263343572616577</v>
      </c>
      <c r="AC565" s="1">
        <v>-0.13105078041553497</v>
      </c>
      <c r="AD565" s="1">
        <v>3.0838323757052422E-2</v>
      </c>
      <c r="AE565" s="1">
        <v>1.5306980349123478E-3</v>
      </c>
      <c r="AF565" s="1">
        <v>1.6254706308245659E-2</v>
      </c>
      <c r="AG565" s="1">
        <v>8.2837627269327641E-4</v>
      </c>
      <c r="AH565" s="1">
        <v>1</v>
      </c>
      <c r="AI565" s="1">
        <v>-0.21956524252891541</v>
      </c>
      <c r="AJ565" s="1">
        <v>2.737391471862793</v>
      </c>
      <c r="AK565" s="1">
        <v>1</v>
      </c>
      <c r="AL565" s="1">
        <v>0</v>
      </c>
      <c r="AM565" s="1">
        <v>0.15999999642372131</v>
      </c>
      <c r="AN565" s="1">
        <v>111115</v>
      </c>
      <c r="AO565">
        <f>X565*0.000001/(K565*0.0001)</f>
        <v>0.36539243559998758</v>
      </c>
      <c r="AP565">
        <f>(U565-T565)/(1000-U565)*AO565</f>
        <v>1.2272505153645177E-4</v>
      </c>
      <c r="AQ565">
        <f>(P565+273.15)</f>
        <v>300.74884834289549</v>
      </c>
      <c r="AR565">
        <f>(O565+273.15)</f>
        <v>300.51007690429685</v>
      </c>
      <c r="AS565">
        <f>(Y565*AK565+Z565*AL565)*AM565</f>
        <v>-3.2833846669632627E-3</v>
      </c>
      <c r="AT565">
        <f>((AS565+0.00000010773*(AR565^4-AQ565^4))-AP565*44100)/(L565*0.92*2*29.3+0.00000043092*AQ565^3)</f>
        <v>2.984916265632104</v>
      </c>
      <c r="AU565">
        <f>0.61365*EXP(17.502*J565/(240.97+J565))</f>
        <v>3.7069946106698115</v>
      </c>
      <c r="AV565">
        <f>AU565*1000/AA565</f>
        <v>36.687843581735784</v>
      </c>
      <c r="AW565">
        <f>(AV565-U565)</f>
        <v>13.872667571603948</v>
      </c>
      <c r="AX565">
        <f>IF(D565,P565,(O565+P565)/2)</f>
        <v>27.479462623596191</v>
      </c>
      <c r="AY565">
        <f>0.61365*EXP(17.502*AX565/(240.97+AX565))</f>
        <v>3.6811963034501565</v>
      </c>
      <c r="AZ565">
        <f>IF(AW565&lt;&gt;0,(1000-(AV565+U565)/2)/AW565*AP565,0)</f>
        <v>8.5833380890054239E-3</v>
      </c>
      <c r="BA565">
        <f>U565*AA565/1000</f>
        <v>2.3052795218835382</v>
      </c>
      <c r="BB565">
        <f>(AY565-BA565)</f>
        <v>1.3759167815666182</v>
      </c>
      <c r="BC565">
        <f>1/(1.6/F565+1.37/N565)</f>
        <v>5.352286469328559E-3</v>
      </c>
      <c r="BD565">
        <f>G565*AA565*0.001</f>
        <v>61.457956247003118</v>
      </c>
      <c r="BE565">
        <f>G565/S565</f>
        <v>1.4735897393734299</v>
      </c>
      <c r="BF565">
        <f>(1-AP565*AA565/AU565/F565)*100</f>
        <v>60.404782268896099</v>
      </c>
      <c r="BG565">
        <f>(S565-E565/(N565/1.35))</f>
        <v>409.97570631542652</v>
      </c>
      <c r="BH565">
        <f>E565*BF565/100/BG565</f>
        <v>-1.6338557485536755E-3</v>
      </c>
    </row>
    <row r="566" spans="1:60" x14ac:dyDescent="0.25">
      <c r="A566" s="1">
        <v>172</v>
      </c>
      <c r="B566" s="1" t="s">
        <v>628</v>
      </c>
      <c r="C566" s="1">
        <v>23230.999999642372</v>
      </c>
      <c r="D566" s="1">
        <v>0</v>
      </c>
      <c r="E566">
        <f>(R566-S566*(1000-T566)/(1000-U566))*AO566</f>
        <v>-1.0656953511821097</v>
      </c>
      <c r="F566">
        <f>IF(AZ566&lt;&gt;0,1/(1/AZ566-1/N566),0)</f>
        <v>8.4865342459071198E-3</v>
      </c>
      <c r="G566">
        <f>((BC566-AP566/2)*S566-E566)/(BC566+AP566/2)</f>
        <v>599.37794242055315</v>
      </c>
      <c r="H566">
        <f>AP566*1000</f>
        <v>0.12320696665625019</v>
      </c>
      <c r="I566">
        <f>(AU566-BA566)</f>
        <v>1.4007859501600146</v>
      </c>
      <c r="J566">
        <f>(P566+AT566*D566)</f>
        <v>27.592645645141602</v>
      </c>
      <c r="K566" s="1">
        <v>13.689999580383301</v>
      </c>
      <c r="L566">
        <f>(K566*AI566+AJ566)</f>
        <v>-0.2684566062248166</v>
      </c>
      <c r="M566" s="1">
        <v>1</v>
      </c>
      <c r="N566">
        <f>L566*(M566+1)*(M566+1)/(M566*M566+1)</f>
        <v>-0.53691321244963319</v>
      </c>
      <c r="O566" s="1">
        <v>27.346878051757813</v>
      </c>
      <c r="P566" s="1">
        <v>27.592645645141602</v>
      </c>
      <c r="Q566" s="1">
        <v>27.022516250610352</v>
      </c>
      <c r="R566" s="1">
        <v>409.99636840820312</v>
      </c>
      <c r="S566" s="1">
        <v>412.7738037109375</v>
      </c>
      <c r="T566" s="1">
        <v>22.481584548950195</v>
      </c>
      <c r="U566" s="1">
        <v>22.811088562011719</v>
      </c>
      <c r="V566" s="1">
        <v>62.184406280517578</v>
      </c>
      <c r="W566" s="1">
        <v>63.094928741455078</v>
      </c>
      <c r="X566" s="1">
        <v>500.21478271484375</v>
      </c>
      <c r="Y566" s="1">
        <v>5.1982216536998749E-3</v>
      </c>
      <c r="Z566" s="1">
        <v>0.13017661869525909</v>
      </c>
      <c r="AA566" s="1">
        <v>101.04140472412109</v>
      </c>
      <c r="AB566" s="1">
        <v>0.33263343572616577</v>
      </c>
      <c r="AC566" s="1">
        <v>-0.13105078041553497</v>
      </c>
      <c r="AD566" s="1">
        <v>3.0838323757052422E-2</v>
      </c>
      <c r="AE566" s="1">
        <v>1.5306980349123478E-3</v>
      </c>
      <c r="AF566" s="1">
        <v>1.6254706308245659E-2</v>
      </c>
      <c r="AG566" s="1">
        <v>8.2837627269327641E-4</v>
      </c>
      <c r="AH566" s="1">
        <v>1</v>
      </c>
      <c r="AI566" s="1">
        <v>-0.21956524252891541</v>
      </c>
      <c r="AJ566" s="1">
        <v>2.737391471862793</v>
      </c>
      <c r="AK566" s="1">
        <v>1</v>
      </c>
      <c r="AL566" s="1">
        <v>0</v>
      </c>
      <c r="AM566" s="1">
        <v>0.15999999642372131</v>
      </c>
      <c r="AN566" s="1">
        <v>111115</v>
      </c>
      <c r="AO566">
        <f>X566*0.000001/(K566*0.0001)</f>
        <v>0.36538699638209804</v>
      </c>
      <c r="AP566">
        <f>(U566-T566)/(1000-U566)*AO566</f>
        <v>1.2320696665625019E-4</v>
      </c>
      <c r="AQ566">
        <f>(P566+273.15)</f>
        <v>300.74264564514158</v>
      </c>
      <c r="AR566">
        <f>(O566+273.15)</f>
        <v>300.49687805175779</v>
      </c>
      <c r="AS566">
        <f>(Y566*AK566+Z566*AL566)*AM566</f>
        <v>8.3171544600169067E-4</v>
      </c>
      <c r="AT566">
        <f>((AS566+0.00000010773*(AR566^4-AQ566^4))-AP566*44100)/(L566*0.92*2*29.3+0.00000043092*AQ566^3)</f>
        <v>3.0200258521864058</v>
      </c>
      <c r="AU566">
        <f>0.61365*EXP(17.502*J566/(240.97+J566))</f>
        <v>3.7056503817520103</v>
      </c>
      <c r="AV566">
        <f>AU566*1000/AA566</f>
        <v>36.674573080904324</v>
      </c>
      <c r="AW566">
        <f>(AV566-U566)</f>
        <v>13.863484518892605</v>
      </c>
      <c r="AX566">
        <f>IF(D566,P566,(O566+P566)/2)</f>
        <v>27.469761848449707</v>
      </c>
      <c r="AY566">
        <f>0.61365*EXP(17.502*AX566/(240.97+AX566))</f>
        <v>3.6791069427960585</v>
      </c>
      <c r="AZ566">
        <f>IF(AW566&lt;&gt;0,(1000-(AV566+U566)/2)/AW566*AP566,0)</f>
        <v>8.622828014707316E-3</v>
      </c>
      <c r="BA566">
        <f>U566*AA566/1000</f>
        <v>2.3048644315919957</v>
      </c>
      <c r="BB566">
        <f>(AY566-BA566)</f>
        <v>1.3742425112040628</v>
      </c>
      <c r="BC566">
        <f>1/(1.6/F566+1.37/N566)</f>
        <v>5.3768543661570087E-3</v>
      </c>
      <c r="BD566">
        <f>G566*AA566*0.001</f>
        <v>60.56198926282606</v>
      </c>
      <c r="BE566">
        <f>G566/S566</f>
        <v>1.4520735982564756</v>
      </c>
      <c r="BF566">
        <f>(1-AP566*AA566/AU566/F566)*100</f>
        <v>60.414163160675514</v>
      </c>
      <c r="BG566">
        <f>(S566-E566/(N566/1.35))</f>
        <v>410.09424826186984</v>
      </c>
      <c r="BH566">
        <f>E566*BF566/100/BG566</f>
        <v>-1.5699584448884269E-3</v>
      </c>
    </row>
    <row r="567" spans="1:60" x14ac:dyDescent="0.25">
      <c r="A567" s="1">
        <v>173</v>
      </c>
      <c r="B567" s="1" t="s">
        <v>629</v>
      </c>
      <c r="C567" s="1">
        <v>23236.499999519438</v>
      </c>
      <c r="D567" s="1">
        <v>0</v>
      </c>
      <c r="E567">
        <f>(R567-S567*(1000-T567)/(1000-U567))*AO567</f>
        <v>-1.0482021773865307</v>
      </c>
      <c r="F567">
        <f>IF(AZ567&lt;&gt;0,1/(1/AZ567-1/N567),0)</f>
        <v>8.4640747967793372E-3</v>
      </c>
      <c r="G567">
        <f>((BC567-AP567/2)*S567-E567)/(BC567+AP567/2)</f>
        <v>596.69581045775249</v>
      </c>
      <c r="H567">
        <f>AP567*1000</f>
        <v>0.12281009403219753</v>
      </c>
      <c r="I567">
        <f>(AU567-BA567)</f>
        <v>1.4000374426068802</v>
      </c>
      <c r="J567">
        <f>(P567+AT567*D567)</f>
        <v>27.58604621887207</v>
      </c>
      <c r="K567" s="1">
        <v>13.689999580383301</v>
      </c>
      <c r="L567">
        <f>(K567*AI567+AJ567)</f>
        <v>-0.2684566062248166</v>
      </c>
      <c r="M567" s="1">
        <v>1</v>
      </c>
      <c r="N567">
        <f>L567*(M567+1)*(M567+1)/(M567*M567+1)</f>
        <v>-0.53691321244963319</v>
      </c>
      <c r="O567" s="1">
        <v>27.333488464355469</v>
      </c>
      <c r="P567" s="1">
        <v>27.58604621887207</v>
      </c>
      <c r="Q567" s="1">
        <v>27.021520614624023</v>
      </c>
      <c r="R567" s="1">
        <v>410.05380249023437</v>
      </c>
      <c r="S567" s="1">
        <v>412.78384399414062</v>
      </c>
      <c r="T567" s="1">
        <v>22.47614860534668</v>
      </c>
      <c r="U567" s="1">
        <v>22.804597854614258</v>
      </c>
      <c r="V567" s="1">
        <v>62.215591430664063</v>
      </c>
      <c r="W567" s="1">
        <v>63.124988555908203</v>
      </c>
      <c r="X567" s="1">
        <v>500.2080078125</v>
      </c>
      <c r="Y567" s="1">
        <v>-1.657734252512455E-2</v>
      </c>
      <c r="Z567" s="1">
        <v>0.11195123195648193</v>
      </c>
      <c r="AA567" s="1">
        <v>101.04029083251953</v>
      </c>
      <c r="AB567" s="1">
        <v>0.33263343572616577</v>
      </c>
      <c r="AC567" s="1">
        <v>-0.13105078041553497</v>
      </c>
      <c r="AD567" s="1">
        <v>3.0838323757052422E-2</v>
      </c>
      <c r="AE567" s="1">
        <v>1.5306980349123478E-3</v>
      </c>
      <c r="AF567" s="1">
        <v>1.6254706308245659E-2</v>
      </c>
      <c r="AG567" s="1">
        <v>8.2837627269327641E-4</v>
      </c>
      <c r="AH567" s="1">
        <v>1</v>
      </c>
      <c r="AI567" s="1">
        <v>-0.21956524252891541</v>
      </c>
      <c r="AJ567" s="1">
        <v>2.737391471862793</v>
      </c>
      <c r="AK567" s="1">
        <v>1</v>
      </c>
      <c r="AL567" s="1">
        <v>0</v>
      </c>
      <c r="AM567" s="1">
        <v>0.15999999642372131</v>
      </c>
      <c r="AN567" s="1">
        <v>111115</v>
      </c>
      <c r="AO567">
        <f>X567*0.000001/(K567*0.0001)</f>
        <v>0.3653820475854937</v>
      </c>
      <c r="AP567">
        <f>(U567-T567)/(1000-U567)*AO567</f>
        <v>1.2281009403219753E-4</v>
      </c>
      <c r="AQ567">
        <f>(P567+273.15)</f>
        <v>300.73604621887205</v>
      </c>
      <c r="AR567">
        <f>(O567+273.15)</f>
        <v>300.48348846435545</v>
      </c>
      <c r="AS567">
        <f>(Y567*AK567+Z567*AL567)*AM567</f>
        <v>-2.6523747447347312E-3</v>
      </c>
      <c r="AT567">
        <f>((AS567+0.00000010773*(AR567^4-AQ567^4))-AP567*44100)/(L567*0.92*2*29.3+0.00000043092*AQ567^3)</f>
        <v>3.0428608998671494</v>
      </c>
      <c r="AU567">
        <f>0.61365*EXP(17.502*J567/(240.97+J567))</f>
        <v>3.704220642155756</v>
      </c>
      <c r="AV567">
        <f>AU567*1000/AA567</f>
        <v>36.660827197100303</v>
      </c>
      <c r="AW567">
        <f>(AV567-U567)</f>
        <v>13.856229342486046</v>
      </c>
      <c r="AX567">
        <f>IF(D567,P567,(O567+P567)/2)</f>
        <v>27.45976734161377</v>
      </c>
      <c r="AY567">
        <f>0.61365*EXP(17.502*AX567/(240.97+AX567))</f>
        <v>3.6769554004412823</v>
      </c>
      <c r="AZ567">
        <f>IF(AW567&lt;&gt;0,(1000-(AV567+U567)/2)/AW567*AP567,0)</f>
        <v>8.5996423605446456E-3</v>
      </c>
      <c r="BA567">
        <f>U567*AA567/1000</f>
        <v>2.3041831995488757</v>
      </c>
      <c r="BB567">
        <f>(AY567-BA567)</f>
        <v>1.3727722008924066</v>
      </c>
      <c r="BC567">
        <f>1/(1.6/F567+1.37/N567)</f>
        <v>5.3624299207210404E-3</v>
      </c>
      <c r="BD567">
        <f>G567*AA567*0.001</f>
        <v>60.290318227197261</v>
      </c>
      <c r="BE567">
        <f>G567/S567</f>
        <v>1.4455406119679006</v>
      </c>
      <c r="BF567">
        <f>(1-AP567*AA567/AU567/F567)*100</f>
        <v>60.422139684384526</v>
      </c>
      <c r="BG567">
        <f>(S567-E567/(N567/1.35))</f>
        <v>410.14827290618837</v>
      </c>
      <c r="BH567">
        <f>E567*BF567/100/BG567</f>
        <v>-1.5441883475640344E-3</v>
      </c>
    </row>
    <row r="568" spans="1:60" x14ac:dyDescent="0.25">
      <c r="A568" s="1" t="s">
        <v>9</v>
      </c>
      <c r="B568" s="1" t="s">
        <v>630</v>
      </c>
    </row>
    <row r="569" spans="1:60" x14ac:dyDescent="0.25">
      <c r="A569" s="1" t="s">
        <v>9</v>
      </c>
      <c r="B569" s="1" t="s">
        <v>631</v>
      </c>
    </row>
    <row r="570" spans="1:60" x14ac:dyDescent="0.25">
      <c r="A570" s="1" t="s">
        <v>9</v>
      </c>
      <c r="B570" s="1" t="s">
        <v>632</v>
      </c>
    </row>
    <row r="571" spans="1:60" x14ac:dyDescent="0.25">
      <c r="A571" s="1" t="s">
        <v>9</v>
      </c>
      <c r="B571" s="1" t="s">
        <v>633</v>
      </c>
    </row>
    <row r="572" spans="1:60" x14ac:dyDescent="0.25">
      <c r="A572" s="1" t="s">
        <v>9</v>
      </c>
      <c r="B572" s="1" t="s">
        <v>634</v>
      </c>
    </row>
    <row r="573" spans="1:60" x14ac:dyDescent="0.25">
      <c r="A573" s="1" t="s">
        <v>9</v>
      </c>
      <c r="B573" s="1" t="s">
        <v>635</v>
      </c>
    </row>
    <row r="574" spans="1:60" x14ac:dyDescent="0.25">
      <c r="A574" s="1" t="s">
        <v>9</v>
      </c>
      <c r="B574" s="1" t="s">
        <v>636</v>
      </c>
    </row>
    <row r="575" spans="1:60" x14ac:dyDescent="0.25">
      <c r="A575" s="1" t="s">
        <v>9</v>
      </c>
      <c r="B575" s="1" t="s">
        <v>637</v>
      </c>
    </row>
    <row r="576" spans="1:60" x14ac:dyDescent="0.25">
      <c r="A576" s="1" t="s">
        <v>9</v>
      </c>
      <c r="B576" s="1" t="s">
        <v>638</v>
      </c>
    </row>
    <row r="577" spans="1:60" x14ac:dyDescent="0.25">
      <c r="A577" s="1" t="s">
        <v>9</v>
      </c>
      <c r="B577" s="1" t="s">
        <v>639</v>
      </c>
    </row>
    <row r="578" spans="1:60" x14ac:dyDescent="0.25">
      <c r="A578" s="1" t="s">
        <v>9</v>
      </c>
      <c r="B578" s="1" t="s">
        <v>640</v>
      </c>
    </row>
    <row r="579" spans="1:60" x14ac:dyDescent="0.25">
      <c r="A579" s="1">
        <v>174</v>
      </c>
      <c r="B579" s="1" t="s">
        <v>641</v>
      </c>
      <c r="C579" s="1">
        <v>23755.499999988824</v>
      </c>
      <c r="D579" s="1">
        <v>0</v>
      </c>
      <c r="E579">
        <f>(R579-S579*(1000-T579)/(1000-U579))*AO579</f>
        <v>-1.4005755273243494</v>
      </c>
      <c r="F579">
        <f>IF(AZ579&lt;&gt;0,1/(1/AZ579-1/N579),0)</f>
        <v>6.3282746720479234E-3</v>
      </c>
      <c r="G579">
        <f>((BC579-AP579/2)*S579-E579)/(BC579+AP579/2)</f>
        <v>756.73762753568337</v>
      </c>
      <c r="H579">
        <f>AP579*1000</f>
        <v>9.2365887718210998E-2</v>
      </c>
      <c r="I579">
        <f>(AU579-BA579)</f>
        <v>1.4459415938481261</v>
      </c>
      <c r="J579">
        <f>(P579+AT579*D579)</f>
        <v>27.633823394775391</v>
      </c>
      <c r="K579" s="1">
        <v>11.079999923706055</v>
      </c>
      <c r="L579">
        <f>(K579*AI579+AJ579)</f>
        <v>0.30460860139390888</v>
      </c>
      <c r="M579" s="1">
        <v>1</v>
      </c>
      <c r="N579">
        <f>L579*(M579+1)*(M579+1)/(M579*M579+1)</f>
        <v>0.60921720278781777</v>
      </c>
      <c r="O579" s="1">
        <v>27.321805953979492</v>
      </c>
      <c r="P579" s="1">
        <v>27.633823394775391</v>
      </c>
      <c r="Q579" s="1">
        <v>26.98406982421875</v>
      </c>
      <c r="R579" s="1">
        <v>410.240966796875</v>
      </c>
      <c r="S579" s="1">
        <v>413.2586669921875</v>
      </c>
      <c r="T579" s="1">
        <v>22.253101348876953</v>
      </c>
      <c r="U579" s="1">
        <v>22.453096389770508</v>
      </c>
      <c r="V579" s="1">
        <v>61.660434722900391</v>
      </c>
      <c r="W579" s="1">
        <v>62.194545745849609</v>
      </c>
      <c r="X579" s="1">
        <v>500.23001098632812</v>
      </c>
      <c r="Y579" s="1">
        <v>-3.1999360769987106E-2</v>
      </c>
      <c r="Z579" s="1">
        <v>0.10037187486886978</v>
      </c>
      <c r="AA579" s="1">
        <v>101.03910064697266</v>
      </c>
      <c r="AB579" s="1">
        <v>0.23244574666023254</v>
      </c>
      <c r="AC579" s="1">
        <v>-0.12746123969554901</v>
      </c>
      <c r="AD579" s="1">
        <v>2.0476933568716049E-2</v>
      </c>
      <c r="AE579" s="1">
        <v>2.086463151499629E-3</v>
      </c>
      <c r="AF579" s="1">
        <v>1.7722755670547485E-2</v>
      </c>
      <c r="AG579" s="1">
        <v>9.9982251413166523E-4</v>
      </c>
      <c r="AH579" s="1">
        <v>0.66666668653488159</v>
      </c>
      <c r="AI579" s="1">
        <v>-0.21956524252891541</v>
      </c>
      <c r="AJ579" s="1">
        <v>2.737391471862793</v>
      </c>
      <c r="AK579" s="1">
        <v>1</v>
      </c>
      <c r="AL579" s="1">
        <v>0</v>
      </c>
      <c r="AM579" s="1">
        <v>0.15999999642372131</v>
      </c>
      <c r="AN579" s="1">
        <v>111115</v>
      </c>
      <c r="AO579">
        <f>X579*0.000001/(K579*0.0001)</f>
        <v>0.4514711321577432</v>
      </c>
      <c r="AP579">
        <f>(U579-T579)/(1000-U579)*AO579</f>
        <v>9.2365887718210993E-5</v>
      </c>
      <c r="AQ579">
        <f>(P579+273.15)</f>
        <v>300.78382339477537</v>
      </c>
      <c r="AR579">
        <f>(O579+273.15)</f>
        <v>300.47180595397947</v>
      </c>
      <c r="AS579">
        <f>(Y579*AK579+Z579*AL579)*AM579</f>
        <v>-5.1198976087593051E-3</v>
      </c>
      <c r="AT579">
        <f>((AS579+0.00000010773*(AR579^4-AQ579^4))-AP579*44100)/(L579*0.92*2*29.3+0.00000043092*AQ579^3)</f>
        <v>-0.27467233574834571</v>
      </c>
      <c r="AU579">
        <f>0.61365*EXP(17.502*J579/(240.97+J579))</f>
        <v>3.7145822598103271</v>
      </c>
      <c r="AV579">
        <f>AU579*1000/AA579</f>
        <v>36.763809614546723</v>
      </c>
      <c r="AW579">
        <f>(AV579-U579)</f>
        <v>14.310713224776215</v>
      </c>
      <c r="AX579">
        <f>IF(D579,P579,(O579+P579)/2)</f>
        <v>27.477814674377441</v>
      </c>
      <c r="AY579">
        <f>0.61365*EXP(17.502*AX579/(240.97+AX579))</f>
        <v>3.6808412938436073</v>
      </c>
      <c r="AZ579">
        <f>IF(AW579&lt;&gt;0,(1000-(AV579+U579)/2)/AW579*AP579,0)</f>
        <v>6.2632152056212621E-3</v>
      </c>
      <c r="BA579">
        <f>U579*AA579/1000</f>
        <v>2.2686406659622009</v>
      </c>
      <c r="BB579">
        <f>(AY579-BA579)</f>
        <v>1.4122006278814063</v>
      </c>
      <c r="BC579">
        <f>1/(1.6/F579+1.37/N579)</f>
        <v>3.9203031592041004E-3</v>
      </c>
      <c r="BD579">
        <f>G579*AA579*0.001</f>
        <v>76.460089311929224</v>
      </c>
      <c r="BE579">
        <f>G579/S579</f>
        <v>1.8311476273285012</v>
      </c>
      <c r="BF579">
        <f>(1-AP579*AA579/AU579/F579)*100</f>
        <v>60.29860388545908</v>
      </c>
      <c r="BG579">
        <f>(S579-E579/(N579/1.35))</f>
        <v>416.36228414750673</v>
      </c>
      <c r="BH579">
        <f>E579*BF579/100/BG579</f>
        <v>-2.0283477190234508E-3</v>
      </c>
    </row>
    <row r="580" spans="1:60" x14ac:dyDescent="0.25">
      <c r="A580" s="1">
        <v>175</v>
      </c>
      <c r="B580" s="1" t="s">
        <v>642</v>
      </c>
      <c r="C580" s="1">
        <v>23760.99999986589</v>
      </c>
      <c r="D580" s="1">
        <v>0</v>
      </c>
      <c r="E580">
        <f>(R580-S580*(1000-T580)/(1000-U580))*AO580</f>
        <v>-1.4687563755140969</v>
      </c>
      <c r="F580">
        <f>IF(AZ580&lt;&gt;0,1/(1/AZ580-1/N580),0)</f>
        <v>6.6838201438860342E-3</v>
      </c>
      <c r="G580">
        <f>((BC580-AP580/2)*S580-E580)/(BC580+AP580/2)</f>
        <v>754.40802390556064</v>
      </c>
      <c r="H580">
        <f>AP580*1000</f>
        <v>9.7417708906959943E-2</v>
      </c>
      <c r="I580">
        <f>(AU580-BA580)</f>
        <v>1.4447510876897032</v>
      </c>
      <c r="J580">
        <f>(P580+AT580*D580)</f>
        <v>27.622892379760742</v>
      </c>
      <c r="K580" s="1">
        <v>11.079999923706055</v>
      </c>
      <c r="L580">
        <f>(K580*AI580+AJ580)</f>
        <v>0.30460860139390888</v>
      </c>
      <c r="M580" s="1">
        <v>1</v>
      </c>
      <c r="N580">
        <f>L580*(M580+1)*(M580+1)/(M580*M580+1)</f>
        <v>0.60921720278781777</v>
      </c>
      <c r="O580" s="1">
        <v>27.301496505737305</v>
      </c>
      <c r="P580" s="1">
        <v>27.622892379760742</v>
      </c>
      <c r="Q580" s="1">
        <v>26.979841232299805</v>
      </c>
      <c r="R580" s="1">
        <v>410.08712768554687</v>
      </c>
      <c r="S580" s="1">
        <v>413.25119018554687</v>
      </c>
      <c r="T580" s="1">
        <v>22.230623245239258</v>
      </c>
      <c r="U580" s="1">
        <v>22.441556930541992</v>
      </c>
      <c r="V580" s="1">
        <v>61.653163909912109</v>
      </c>
      <c r="W580" s="1">
        <v>62.233867645263672</v>
      </c>
      <c r="X580" s="1">
        <v>500.23544311523438</v>
      </c>
      <c r="Y580" s="1">
        <v>-4.1070692241191864E-2</v>
      </c>
      <c r="Z580" s="1">
        <v>8.5656248033046722E-2</v>
      </c>
      <c r="AA580" s="1">
        <v>101.03836822509766</v>
      </c>
      <c r="AB580" s="1">
        <v>0.23244574666023254</v>
      </c>
      <c r="AC580" s="1">
        <v>-0.12746123969554901</v>
      </c>
      <c r="AD580" s="1">
        <v>2.0476933568716049E-2</v>
      </c>
      <c r="AE580" s="1">
        <v>2.086463151499629E-3</v>
      </c>
      <c r="AF580" s="1">
        <v>1.7722755670547485E-2</v>
      </c>
      <c r="AG580" s="1">
        <v>9.9982251413166523E-4</v>
      </c>
      <c r="AH580" s="1">
        <v>1</v>
      </c>
      <c r="AI580" s="1">
        <v>-0.21956524252891541</v>
      </c>
      <c r="AJ580" s="1">
        <v>2.737391471862793</v>
      </c>
      <c r="AK580" s="1">
        <v>1</v>
      </c>
      <c r="AL580" s="1">
        <v>0</v>
      </c>
      <c r="AM580" s="1">
        <v>0.15999999642372131</v>
      </c>
      <c r="AN580" s="1">
        <v>111115</v>
      </c>
      <c r="AO580">
        <f>X580*0.000001/(K580*0.0001)</f>
        <v>0.45147603480119408</v>
      </c>
      <c r="AP580">
        <f>(U580-T580)/(1000-U580)*AO580</f>
        <v>9.7417708906959941E-5</v>
      </c>
      <c r="AQ580">
        <f>(P580+273.15)</f>
        <v>300.77289237976072</v>
      </c>
      <c r="AR580">
        <f>(O580+273.15)</f>
        <v>300.45149650573728</v>
      </c>
      <c r="AS580">
        <f>(Y580*AK580+Z580*AL580)*AM580</f>
        <v>-6.5713106117104569E-3</v>
      </c>
      <c r="AT580">
        <f>((AS580+0.00000010773*(AR580^4-AQ580^4))-AP580*44100)/(L580*0.92*2*29.3+0.00000043092*AQ580^3)</f>
        <v>-0.28653164014995386</v>
      </c>
      <c r="AU580">
        <f>0.61365*EXP(17.502*J580/(240.97+J580))</f>
        <v>3.7122093803822973</v>
      </c>
      <c r="AV580">
        <f>AU580*1000/AA580</f>
        <v>36.740591179304047</v>
      </c>
      <c r="AW580">
        <f>(AV580-U580)</f>
        <v>14.299034248762055</v>
      </c>
      <c r="AX580">
        <f>IF(D580,P580,(O580+P580)/2)</f>
        <v>27.462194442749023</v>
      </c>
      <c r="AY580">
        <f>0.61365*EXP(17.502*AX580/(240.97+AX580))</f>
        <v>3.6774777875660183</v>
      </c>
      <c r="AZ580">
        <f>IF(AW580&lt;&gt;0,(1000-(AV580+U580)/2)/AW580*AP580,0)</f>
        <v>6.6112866522169186E-3</v>
      </c>
      <c r="BA580">
        <f>U580*AA580/1000</f>
        <v>2.2674582926925941</v>
      </c>
      <c r="BB580">
        <f>(AY580-BA580)</f>
        <v>1.4100194948734242</v>
      </c>
      <c r="BC580">
        <f>1/(1.6/F580+1.37/N580)</f>
        <v>4.1385101901912783E-3</v>
      </c>
      <c r="BD580">
        <f>G580*AA580*0.001</f>
        <v>76.224155711338312</v>
      </c>
      <c r="BE580">
        <f>G580/S580</f>
        <v>1.8255434995041073</v>
      </c>
      <c r="BF580">
        <f>(1-AP580*AA580/AU580/F580)*100</f>
        <v>60.329560080534428</v>
      </c>
      <c r="BG580">
        <f>(S580-E580/(N580/1.35))</f>
        <v>416.50589326659991</v>
      </c>
      <c r="BH580">
        <f>E580*BF580/100/BG580</f>
        <v>-2.1274471125797005E-3</v>
      </c>
    </row>
    <row r="581" spans="1:60" x14ac:dyDescent="0.25">
      <c r="A581" s="1">
        <v>176</v>
      </c>
      <c r="B581" s="1" t="s">
        <v>643</v>
      </c>
      <c r="C581" s="1">
        <v>23765.999999754131</v>
      </c>
      <c r="D581" s="1">
        <v>0</v>
      </c>
      <c r="E581">
        <f>(R581-S581*(1000-T581)/(1000-U581))*AO581</f>
        <v>-1.4868321878438344</v>
      </c>
      <c r="F581">
        <f>IF(AZ581&lt;&gt;0,1/(1/AZ581-1/N581),0)</f>
        <v>6.7693070092482207E-3</v>
      </c>
      <c r="G581">
        <f>((BC581-AP581/2)*S581-E581)/(BC581+AP581/2)</f>
        <v>754.23604533704247</v>
      </c>
      <c r="H581">
        <f>AP581*1000</f>
        <v>9.8674438923637586E-2</v>
      </c>
      <c r="I581">
        <f>(AU581-BA581)</f>
        <v>1.4451118590365715</v>
      </c>
      <c r="J581">
        <f>(P581+AT581*D581)</f>
        <v>27.621526718139648</v>
      </c>
      <c r="K581" s="1">
        <v>11.079999923706055</v>
      </c>
      <c r="L581">
        <f>(K581*AI581+AJ581)</f>
        <v>0.30460860139390888</v>
      </c>
      <c r="M581" s="1">
        <v>1</v>
      </c>
      <c r="N581">
        <f>L581*(M581+1)*(M581+1)/(M581*M581+1)</f>
        <v>0.60921720278781777</v>
      </c>
      <c r="O581" s="1">
        <v>27.293478012084961</v>
      </c>
      <c r="P581" s="1">
        <v>27.621526718139648</v>
      </c>
      <c r="Q581" s="1">
        <v>27.000450134277344</v>
      </c>
      <c r="R581" s="1">
        <v>410.00387573242187</v>
      </c>
      <c r="S581" s="1">
        <v>413.2069091796875</v>
      </c>
      <c r="T581" s="1">
        <v>22.221454620361328</v>
      </c>
      <c r="U581" s="1">
        <v>22.435115814208984</v>
      </c>
      <c r="V581" s="1">
        <v>61.661365509033203</v>
      </c>
      <c r="W581" s="1">
        <v>62.252372741699219</v>
      </c>
      <c r="X581" s="1">
        <v>500.22381591796875</v>
      </c>
      <c r="Y581" s="1">
        <v>-2.7767667546868324E-2</v>
      </c>
      <c r="Z581" s="1">
        <v>9.5714002847671509E-2</v>
      </c>
      <c r="AA581" s="1">
        <v>101.0380859375</v>
      </c>
      <c r="AB581" s="1">
        <v>0.23244574666023254</v>
      </c>
      <c r="AC581" s="1">
        <v>-0.12746123969554901</v>
      </c>
      <c r="AD581" s="1">
        <v>2.0476933568716049E-2</v>
      </c>
      <c r="AE581" s="1">
        <v>2.086463151499629E-3</v>
      </c>
      <c r="AF581" s="1">
        <v>1.7722755670547485E-2</v>
      </c>
      <c r="AG581" s="1">
        <v>9.9982251413166523E-4</v>
      </c>
      <c r="AH581" s="1">
        <v>1</v>
      </c>
      <c r="AI581" s="1">
        <v>-0.21956524252891541</v>
      </c>
      <c r="AJ581" s="1">
        <v>2.737391471862793</v>
      </c>
      <c r="AK581" s="1">
        <v>1</v>
      </c>
      <c r="AL581" s="1">
        <v>0</v>
      </c>
      <c r="AM581" s="1">
        <v>0.15999999642372131</v>
      </c>
      <c r="AN581" s="1">
        <v>111115</v>
      </c>
      <c r="AO581">
        <f>X581*0.000001/(K581*0.0001)</f>
        <v>0.4514655409407739</v>
      </c>
      <c r="AP581">
        <f>(U581-T581)/(1000-U581)*AO581</f>
        <v>9.8674438923637586E-5</v>
      </c>
      <c r="AQ581">
        <f>(P581+273.15)</f>
        <v>300.77152671813963</v>
      </c>
      <c r="AR581">
        <f>(O581+273.15)</f>
        <v>300.44347801208494</v>
      </c>
      <c r="AS581">
        <f>(Y581*AK581+Z581*AL581)*AM581</f>
        <v>-4.4428267081940143E-3</v>
      </c>
      <c r="AT581">
        <f>((AS581+0.00000010773*(AR581^4-AQ581^4))-AP581*44100)/(L581*0.92*2*29.3+0.00000043092*AQ581^3)</f>
        <v>-0.29118717289374152</v>
      </c>
      <c r="AU581">
        <f>0.61365*EXP(17.502*J581/(240.97+J581))</f>
        <v>3.7119130186903839</v>
      </c>
      <c r="AV581">
        <f>AU581*1000/AA581</f>
        <v>36.737760659742641</v>
      </c>
      <c r="AW581">
        <f>(AV581-U581)</f>
        <v>14.302644845533656</v>
      </c>
      <c r="AX581">
        <f>IF(D581,P581,(O581+P581)/2)</f>
        <v>27.457502365112305</v>
      </c>
      <c r="AY581">
        <f>0.61365*EXP(17.502*AX581/(240.97+AX581))</f>
        <v>3.6764679659612836</v>
      </c>
      <c r="AZ581">
        <f>IF(AW581&lt;&gt;0,(1000-(AV581+U581)/2)/AW581*AP581,0)</f>
        <v>6.6949165531965888E-3</v>
      </c>
      <c r="BA581">
        <f>U581*AA581/1000</f>
        <v>2.2668011596538125</v>
      </c>
      <c r="BB581">
        <f>(AY581-BA581)</f>
        <v>1.4096668063074711</v>
      </c>
      <c r="BC581">
        <f>1/(1.6/F581+1.37/N581)</f>
        <v>4.1909433741996252E-3</v>
      </c>
      <c r="BD581">
        <f>G581*AA581*0.001</f>
        <v>76.206566365924246</v>
      </c>
      <c r="BE581">
        <f>G581/S581</f>
        <v>1.8253229280080958</v>
      </c>
      <c r="BF581">
        <f>(1-AP581*AA581/AU581/F581)*100</f>
        <v>60.322182641486947</v>
      </c>
      <c r="BG581">
        <f>(S581-E581/(N581/1.35))</f>
        <v>416.5016675095639</v>
      </c>
      <c r="BH581">
        <f>E581*BF581/100/BG581</f>
        <v>-2.1533878442466961E-3</v>
      </c>
    </row>
    <row r="582" spans="1:60" x14ac:dyDescent="0.25">
      <c r="A582" s="1">
        <v>177</v>
      </c>
      <c r="B582" s="1" t="s">
        <v>644</v>
      </c>
      <c r="C582" s="1">
        <v>23770.999999642372</v>
      </c>
      <c r="D582" s="1">
        <v>0</v>
      </c>
      <c r="E582">
        <f>(R582-S582*(1000-T582)/(1000-U582))*AO582</f>
        <v>-1.4469199682098806</v>
      </c>
      <c r="F582">
        <f>IF(AZ582&lt;&gt;0,1/(1/AZ582-1/N582),0)</f>
        <v>6.8086659480978313E-3</v>
      </c>
      <c r="G582">
        <f>((BC582-AP582/2)*S582-E582)/(BC582+AP582/2)</f>
        <v>742.84955501119373</v>
      </c>
      <c r="H582">
        <f>AP582*1000</f>
        <v>9.9302530558592256E-2</v>
      </c>
      <c r="I582">
        <f>(AU582-BA582)</f>
        <v>1.4459967394949991</v>
      </c>
      <c r="J582">
        <f>(P582+AT582*D582)</f>
        <v>27.624589920043945</v>
      </c>
      <c r="K582" s="1">
        <v>11.079999923706055</v>
      </c>
      <c r="L582">
        <f>(K582*AI582+AJ582)</f>
        <v>0.30460860139390888</v>
      </c>
      <c r="M582" s="1">
        <v>1</v>
      </c>
      <c r="N582">
        <f>L582*(M582+1)*(M582+1)/(M582*M582+1)</f>
        <v>0.60921720278781777</v>
      </c>
      <c r="O582" s="1">
        <v>27.305778503417969</v>
      </c>
      <c r="P582" s="1">
        <v>27.624589920043945</v>
      </c>
      <c r="Q582" s="1">
        <v>27.047513961791992</v>
      </c>
      <c r="R582" s="1">
        <v>410.08078002929687</v>
      </c>
      <c r="S582" s="1">
        <v>413.19485473632812</v>
      </c>
      <c r="T582" s="1">
        <v>22.217851638793945</v>
      </c>
      <c r="U582" s="1">
        <v>22.43287467956543</v>
      </c>
      <c r="V582" s="1">
        <v>61.614772796630859</v>
      </c>
      <c r="W582" s="1">
        <v>62.209762573242188</v>
      </c>
      <c r="X582" s="1">
        <v>500.220703125</v>
      </c>
      <c r="Y582" s="1">
        <v>-1.4830191619694233E-2</v>
      </c>
      <c r="Z582" s="1">
        <v>8.0408580601215363E-2</v>
      </c>
      <c r="AA582" s="1">
        <v>101.03836822509766</v>
      </c>
      <c r="AB582" s="1">
        <v>0.23244574666023254</v>
      </c>
      <c r="AC582" s="1">
        <v>-0.12746123969554901</v>
      </c>
      <c r="AD582" s="1">
        <v>2.0476933568716049E-2</v>
      </c>
      <c r="AE582" s="1">
        <v>2.086463151499629E-3</v>
      </c>
      <c r="AF582" s="1">
        <v>1.7722755670547485E-2</v>
      </c>
      <c r="AG582" s="1">
        <v>9.9982251413166523E-4</v>
      </c>
      <c r="AH582" s="1">
        <v>1</v>
      </c>
      <c r="AI582" s="1">
        <v>-0.21956524252891541</v>
      </c>
      <c r="AJ582" s="1">
        <v>2.737391471862793</v>
      </c>
      <c r="AK582" s="1">
        <v>1</v>
      </c>
      <c r="AL582" s="1">
        <v>0</v>
      </c>
      <c r="AM582" s="1">
        <v>0.15999999642372131</v>
      </c>
      <c r="AN582" s="1">
        <v>111115</v>
      </c>
      <c r="AO582">
        <f>X582*0.000001/(K582*0.0001)</f>
        <v>0.45146273156081879</v>
      </c>
      <c r="AP582">
        <f>(U582-T582)/(1000-U582)*AO582</f>
        <v>9.9302530558592251E-5</v>
      </c>
      <c r="AQ582">
        <f>(P582+273.15)</f>
        <v>300.77458992004392</v>
      </c>
      <c r="AR582">
        <f>(O582+273.15)</f>
        <v>300.45577850341795</v>
      </c>
      <c r="AS582">
        <f>(Y582*AK582+Z582*AL582)*AM582</f>
        <v>-2.3728306061141791E-3</v>
      </c>
      <c r="AT582">
        <f>((AS582+0.00000010773*(AR582^4-AQ582^4))-AP582*44100)/(L582*0.92*2*29.3+0.00000043092*AQ582^3)</f>
        <v>-0.28826262213568909</v>
      </c>
      <c r="AU582">
        <f>0.61365*EXP(17.502*J582/(240.97+J582))</f>
        <v>3.7125777917164005</v>
      </c>
      <c r="AV582">
        <f>AU582*1000/AA582</f>
        <v>36.744237431124766</v>
      </c>
      <c r="AW582">
        <f>(AV582-U582)</f>
        <v>14.311362751559336</v>
      </c>
      <c r="AX582">
        <f>IF(D582,P582,(O582+P582)/2)</f>
        <v>27.465184211730957</v>
      </c>
      <c r="AY582">
        <f>0.61365*EXP(17.502*AX582/(240.97+AX582))</f>
        <v>3.6781213672198856</v>
      </c>
      <c r="AZ582">
        <f>IF(AW582&lt;&gt;0,(1000-(AV582+U582)/2)/AW582*AP582,0)</f>
        <v>6.7334127252292632E-3</v>
      </c>
      <c r="BA582">
        <f>U582*AA582/1000</f>
        <v>2.2665810522214014</v>
      </c>
      <c r="BB582">
        <f>(AY582-BA582)</f>
        <v>1.4115403149984842</v>
      </c>
      <c r="BC582">
        <f>1/(1.6/F582+1.37/N582)</f>
        <v>4.2150798984157611E-3</v>
      </c>
      <c r="BD582">
        <f>G582*AA582*0.001</f>
        <v>75.056306875070931</v>
      </c>
      <c r="BE582">
        <f>G582/S582</f>
        <v>1.7978189866019219</v>
      </c>
      <c r="BF582">
        <f>(1-AP582*AA582/AU582/F582)*100</f>
        <v>60.307445462474348</v>
      </c>
      <c r="BG582">
        <f>(S582-E582/(N582/1.35))</f>
        <v>416.40116924639892</v>
      </c>
      <c r="BH582">
        <f>E582*BF582/100/BG582</f>
        <v>-2.0955764180322872E-3</v>
      </c>
    </row>
    <row r="583" spans="1:60" x14ac:dyDescent="0.25">
      <c r="A583" s="1">
        <v>178</v>
      </c>
      <c r="B583" s="1" t="s">
        <v>645</v>
      </c>
      <c r="C583" s="1">
        <v>23776.499999519438</v>
      </c>
      <c r="D583" s="1">
        <v>0</v>
      </c>
      <c r="E583">
        <f>(R583-S583*(1000-T583)/(1000-U583))*AO583</f>
        <v>-1.44255632306531</v>
      </c>
      <c r="F583">
        <f>IF(AZ583&lt;&gt;0,1/(1/AZ583-1/N583),0)</f>
        <v>6.9056333658175728E-3</v>
      </c>
      <c r="G583">
        <f>((BC583-AP583/2)*S583-E583)/(BC583+AP583/2)</f>
        <v>737.11895910729243</v>
      </c>
      <c r="H583">
        <f>AP583*1000</f>
        <v>0.10071155867100413</v>
      </c>
      <c r="I583">
        <f>(AU583-BA583)</f>
        <v>1.4461535497234395</v>
      </c>
      <c r="J583">
        <f>(P583+AT583*D583)</f>
        <v>27.624624252319336</v>
      </c>
      <c r="K583" s="1">
        <v>11.079999923706055</v>
      </c>
      <c r="L583">
        <f>(K583*AI583+AJ583)</f>
        <v>0.30460860139390888</v>
      </c>
      <c r="M583" s="1">
        <v>1</v>
      </c>
      <c r="N583">
        <f>L583*(M583+1)*(M583+1)/(M583*M583+1)</f>
        <v>0.60921720278781777</v>
      </c>
      <c r="O583" s="1">
        <v>27.320425033569336</v>
      </c>
      <c r="P583" s="1">
        <v>27.624624252319336</v>
      </c>
      <c r="Q583" s="1">
        <v>27.047161102294922</v>
      </c>
      <c r="R583" s="1">
        <v>410.08999633789062</v>
      </c>
      <c r="S583" s="1">
        <v>413.19317626953125</v>
      </c>
      <c r="T583" s="1">
        <v>22.213272094726562</v>
      </c>
      <c r="U583" s="1">
        <v>22.431350708007812</v>
      </c>
      <c r="V583" s="1">
        <v>61.551319122314453</v>
      </c>
      <c r="W583" s="1">
        <v>62.154170989990234</v>
      </c>
      <c r="X583" s="1">
        <v>500.21102905273437</v>
      </c>
      <c r="Y583" s="1">
        <v>-3.8550484925508499E-2</v>
      </c>
      <c r="Z583" s="1">
        <v>6.5994337201118469E-2</v>
      </c>
      <c r="AA583" s="1">
        <v>101.03857421875</v>
      </c>
      <c r="AB583" s="1">
        <v>0.23244574666023254</v>
      </c>
      <c r="AC583" s="1">
        <v>-0.12746123969554901</v>
      </c>
      <c r="AD583" s="1">
        <v>2.0476933568716049E-2</v>
      </c>
      <c r="AE583" s="1">
        <v>2.086463151499629E-3</v>
      </c>
      <c r="AF583" s="1">
        <v>1.7722755670547485E-2</v>
      </c>
      <c r="AG583" s="1">
        <v>9.9982251413166523E-4</v>
      </c>
      <c r="AH583" s="1">
        <v>1</v>
      </c>
      <c r="AI583" s="1">
        <v>-0.21956524252891541</v>
      </c>
      <c r="AJ583" s="1">
        <v>2.737391471862793</v>
      </c>
      <c r="AK583" s="1">
        <v>1</v>
      </c>
      <c r="AL583" s="1">
        <v>0</v>
      </c>
      <c r="AM583" s="1">
        <v>0.15999999642372131</v>
      </c>
      <c r="AN583" s="1">
        <v>111115</v>
      </c>
      <c r="AO583">
        <f>X583*0.000001/(K583*0.0001)</f>
        <v>0.45145400044860562</v>
      </c>
      <c r="AP583">
        <f>(U583-T583)/(1000-U583)*AO583</f>
        <v>1.0071155867100413E-4</v>
      </c>
      <c r="AQ583">
        <f>(P583+273.15)</f>
        <v>300.77462425231931</v>
      </c>
      <c r="AR583">
        <f>(O583+273.15)</f>
        <v>300.47042503356931</v>
      </c>
      <c r="AS583">
        <f>(Y583*AK583+Z583*AL583)*AM583</f>
        <v>-6.1680774502140823E-3</v>
      </c>
      <c r="AT583">
        <f>((AS583+0.00000010773*(AR583^4-AQ583^4))-AP583*44100)/(L583*0.92*2*29.3+0.00000043092*AQ583^3)</f>
        <v>-0.28453701435679024</v>
      </c>
      <c r="AU583">
        <f>0.61365*EXP(17.502*J583/(240.97+J583))</f>
        <v>3.7125852430612971</v>
      </c>
      <c r="AV583">
        <f>AU583*1000/AA583</f>
        <v>36.744236265878968</v>
      </c>
      <c r="AW583">
        <f>(AV583-U583)</f>
        <v>14.312885557871155</v>
      </c>
      <c r="AX583">
        <f>IF(D583,P583,(O583+P583)/2)</f>
        <v>27.472524642944336</v>
      </c>
      <c r="AY583">
        <f>0.61365*EXP(17.502*AX583/(240.97+AX583))</f>
        <v>3.6797018902413439</v>
      </c>
      <c r="AZ583">
        <f>IF(AW583&lt;&gt;0,(1000-(AV583+U583)/2)/AW583*AP583,0)</f>
        <v>6.8282335854737688E-3</v>
      </c>
      <c r="BA583">
        <f>U583*AA583/1000</f>
        <v>2.2664316933378577</v>
      </c>
      <c r="BB583">
        <f>(AY583-BA583)</f>
        <v>1.4132701969034862</v>
      </c>
      <c r="BC583">
        <f>1/(1.6/F583+1.37/N583)</f>
        <v>4.2745330330893113E-3</v>
      </c>
      <c r="BD583">
        <f>G583*AA583*0.001</f>
        <v>74.477448657809916</v>
      </c>
      <c r="BE583">
        <f>G583/S583</f>
        <v>1.7839572418941889</v>
      </c>
      <c r="BF583">
        <f>(1-AP583*AA583/AU583/F583)*100</f>
        <v>60.309499499294006</v>
      </c>
      <c r="BG583">
        <f>(S583-E583/(N583/1.35))</f>
        <v>416.38982112333133</v>
      </c>
      <c r="BH583">
        <f>E583*BF583/100/BG583</f>
        <v>-2.0893846446318884E-3</v>
      </c>
    </row>
    <row r="584" spans="1:60" x14ac:dyDescent="0.25">
      <c r="A584" s="1" t="s">
        <v>9</v>
      </c>
      <c r="B584" s="1" t="s">
        <v>646</v>
      </c>
    </row>
    <row r="585" spans="1:60" x14ac:dyDescent="0.25">
      <c r="A585" s="1" t="s">
        <v>9</v>
      </c>
      <c r="B585" s="1" t="s">
        <v>647</v>
      </c>
    </row>
    <row r="586" spans="1:60" x14ac:dyDescent="0.25">
      <c r="A586" s="1" t="s">
        <v>9</v>
      </c>
      <c r="B586" s="1" t="s">
        <v>648</v>
      </c>
    </row>
    <row r="587" spans="1:60" x14ac:dyDescent="0.25">
      <c r="A587" s="1" t="s">
        <v>9</v>
      </c>
      <c r="B587" s="1" t="s">
        <v>649</v>
      </c>
    </row>
    <row r="588" spans="1:60" x14ac:dyDescent="0.25">
      <c r="A588" s="1" t="s">
        <v>9</v>
      </c>
      <c r="B588" s="1" t="s">
        <v>650</v>
      </c>
    </row>
    <row r="589" spans="1:60" x14ac:dyDescent="0.25">
      <c r="A589" s="1" t="s">
        <v>9</v>
      </c>
      <c r="B589" s="1" t="s">
        <v>651</v>
      </c>
    </row>
    <row r="590" spans="1:60" x14ac:dyDescent="0.25">
      <c r="A590" s="1" t="s">
        <v>9</v>
      </c>
      <c r="B590" s="1" t="s">
        <v>652</v>
      </c>
    </row>
    <row r="591" spans="1:60" x14ac:dyDescent="0.25">
      <c r="A591" s="1" t="s">
        <v>9</v>
      </c>
      <c r="B591" s="1" t="s">
        <v>653</v>
      </c>
    </row>
    <row r="592" spans="1:60" x14ac:dyDescent="0.25">
      <c r="A592" s="1" t="s">
        <v>9</v>
      </c>
      <c r="B592" s="1" t="s">
        <v>654</v>
      </c>
    </row>
    <row r="593" spans="1:60" x14ac:dyDescent="0.25">
      <c r="A593" s="1" t="s">
        <v>9</v>
      </c>
      <c r="B593" s="1" t="s">
        <v>655</v>
      </c>
    </row>
    <row r="594" spans="1:60" x14ac:dyDescent="0.25">
      <c r="A594" s="1" t="s">
        <v>9</v>
      </c>
      <c r="B594" s="1" t="s">
        <v>656</v>
      </c>
    </row>
    <row r="595" spans="1:60" x14ac:dyDescent="0.25">
      <c r="A595" s="1">
        <v>179</v>
      </c>
      <c r="B595" s="1" t="s">
        <v>657</v>
      </c>
      <c r="C595" s="1">
        <v>24316.499999988824</v>
      </c>
      <c r="D595" s="1">
        <v>0</v>
      </c>
      <c r="E595">
        <f>(R595-S595*(1000-T595)/(1000-U595))*AO595</f>
        <v>-1.8253470735588038</v>
      </c>
      <c r="F595">
        <f>IF(AZ595&lt;&gt;0,1/(1/AZ595-1/N595),0)</f>
        <v>7.9925419542008561E-3</v>
      </c>
      <c r="G595">
        <f>((BC595-AP595/2)*S595-E595)/(BC595+AP595/2)</f>
        <v>762.28613332214923</v>
      </c>
      <c r="H595">
        <f>AP595*1000</f>
        <v>0.12080230627392467</v>
      </c>
      <c r="I595">
        <f>(AU595-BA595)</f>
        <v>1.4622732854215208</v>
      </c>
      <c r="J595">
        <f>(P595+AT595*D595)</f>
        <v>27.622671127319336</v>
      </c>
      <c r="K595" s="1">
        <v>13.840000152587891</v>
      </c>
      <c r="L595">
        <f>(K595*AI595+AJ595)</f>
        <v>-0.30139151824039345</v>
      </c>
      <c r="M595" s="1">
        <v>1</v>
      </c>
      <c r="N595">
        <f>L595*(M595+1)*(M595+1)/(M595*M595+1)</f>
        <v>-0.6027830364807869</v>
      </c>
      <c r="O595" s="1">
        <v>27.32623291015625</v>
      </c>
      <c r="P595" s="1">
        <v>27.622671127319336</v>
      </c>
      <c r="Q595" s="1">
        <v>26.989959716796875</v>
      </c>
      <c r="R595" s="1">
        <v>410.18783569335937</v>
      </c>
      <c r="S595" s="1">
        <v>415.09942626953125</v>
      </c>
      <c r="T595" s="1">
        <v>21.943103790283203</v>
      </c>
      <c r="U595" s="1">
        <v>22.269893646240234</v>
      </c>
      <c r="V595" s="1">
        <v>60.793167114257813</v>
      </c>
      <c r="W595" s="1">
        <v>61.667583465576172</v>
      </c>
      <c r="X595" s="1">
        <v>500.22079467773437</v>
      </c>
      <c r="Y595" s="1">
        <v>-1.4926107600331306E-2</v>
      </c>
      <c r="Z595" s="1">
        <v>0.13174057006835938</v>
      </c>
      <c r="AA595" s="1">
        <v>101.02823638916016</v>
      </c>
      <c r="AB595" s="1">
        <v>0.32850134372711182</v>
      </c>
      <c r="AC595" s="1">
        <v>-0.12449941039085388</v>
      </c>
      <c r="AD595" s="1">
        <v>2.3378850892186165E-2</v>
      </c>
      <c r="AE595" s="1">
        <v>2.6595019735395908E-3</v>
      </c>
      <c r="AF595" s="1">
        <v>1.9318411126732826E-2</v>
      </c>
      <c r="AG595" s="1">
        <v>1.6789508517831564E-3</v>
      </c>
      <c r="AH595" s="1">
        <v>0.3333333432674408</v>
      </c>
      <c r="AI595" s="1">
        <v>-0.21956524252891541</v>
      </c>
      <c r="AJ595" s="1">
        <v>2.737391471862793</v>
      </c>
      <c r="AK595" s="1">
        <v>1</v>
      </c>
      <c r="AL595" s="1">
        <v>0</v>
      </c>
      <c r="AM595" s="1">
        <v>0.15999999642372131</v>
      </c>
      <c r="AN595" s="1">
        <v>111115</v>
      </c>
      <c r="AO595">
        <f>X595*0.000001/(K595*0.0001)</f>
        <v>0.36143120604243628</v>
      </c>
      <c r="AP595">
        <f>(U595-T595)/(1000-U595)*AO595</f>
        <v>1.2080230627392468E-4</v>
      </c>
      <c r="AQ595">
        <f>(P595+273.15)</f>
        <v>300.77267112731931</v>
      </c>
      <c r="AR595">
        <f>(O595+273.15)</f>
        <v>300.47623291015623</v>
      </c>
      <c r="AS595">
        <f>(Y595*AK595+Z595*AL595)*AM595</f>
        <v>-2.3881771626730885E-3</v>
      </c>
      <c r="AT595">
        <f>((AS595+0.00000010773*(AR595^4-AQ595^4))-AP595*44100)/(L595*0.92*2*29.3+0.00000043092*AQ595^3)</f>
        <v>1.9454128155971591</v>
      </c>
      <c r="AU595">
        <f>0.61365*EXP(17.502*J595/(240.97+J595))</f>
        <v>3.7121613650753349</v>
      </c>
      <c r="AV595">
        <f>AU595*1000/AA595</f>
        <v>36.743800523015281</v>
      </c>
      <c r="AW595">
        <f>(AV595-U595)</f>
        <v>14.473906876775047</v>
      </c>
      <c r="AX595">
        <f>IF(D595,P595,(O595+P595)/2)</f>
        <v>27.474452018737793</v>
      </c>
      <c r="AY595">
        <f>0.61365*EXP(17.502*AX595/(240.97+AX595))</f>
        <v>3.6801169861381924</v>
      </c>
      <c r="AZ595">
        <f>IF(AW595&lt;&gt;0,(1000-(AV595+U595)/2)/AW595*AP595,0)</f>
        <v>8.0999423371550354E-3</v>
      </c>
      <c r="BA595">
        <f>U595*AA595/1000</f>
        <v>2.2498880796538141</v>
      </c>
      <c r="BB595">
        <f>(AY595-BA595)</f>
        <v>1.4302289064843783</v>
      </c>
      <c r="BC595">
        <f>1/(1.6/F595+1.37/N595)</f>
        <v>5.0527038980406457E-3</v>
      </c>
      <c r="BD595">
        <f>G595*AA595*0.001</f>
        <v>77.01242367344895</v>
      </c>
      <c r="BE595">
        <f>G595/S595</f>
        <v>1.8363940903815743</v>
      </c>
      <c r="BF595">
        <f>(1-AP595*AA595/AU595/F595)*100</f>
        <v>58.865499661931864</v>
      </c>
      <c r="BG595">
        <f>(S595-E595/(N595/1.35))</f>
        <v>411.01135742855791</v>
      </c>
      <c r="BH595">
        <f>E595*BF595/100/BG595</f>
        <v>-2.614282199249471E-3</v>
      </c>
    </row>
    <row r="596" spans="1:60" x14ac:dyDescent="0.25">
      <c r="A596" s="1">
        <v>180</v>
      </c>
      <c r="B596" s="1" t="s">
        <v>658</v>
      </c>
      <c r="C596" s="1">
        <v>24321.99999986589</v>
      </c>
      <c r="D596" s="1">
        <v>0</v>
      </c>
      <c r="E596">
        <f>(R596-S596*(1000-T596)/(1000-U596))*AO596</f>
        <v>-1.90900550049772</v>
      </c>
      <c r="F596">
        <f>IF(AZ596&lt;&gt;0,1/(1/AZ596-1/N596),0)</f>
        <v>8.2383495907432658E-3</v>
      </c>
      <c r="G596">
        <f>((BC596-AP596/2)*S596-E596)/(BC596+AP596/2)</f>
        <v>767.38448422592501</v>
      </c>
      <c r="H596">
        <f>AP596*1000</f>
        <v>0.12444210362611398</v>
      </c>
      <c r="I596">
        <f>(AU596-BA596)</f>
        <v>1.4608095528432274</v>
      </c>
      <c r="J596">
        <f>(P596+AT596*D596)</f>
        <v>27.611906051635742</v>
      </c>
      <c r="K596" s="1">
        <v>13.840000152587891</v>
      </c>
      <c r="L596">
        <f>(K596*AI596+AJ596)</f>
        <v>-0.30139151824039345</v>
      </c>
      <c r="M596" s="1">
        <v>1</v>
      </c>
      <c r="N596">
        <f>L596*(M596+1)*(M596+1)/(M596*M596+1)</f>
        <v>-0.6027830364807869</v>
      </c>
      <c r="O596" s="1">
        <v>27.313055038452148</v>
      </c>
      <c r="P596" s="1">
        <v>27.611906051635742</v>
      </c>
      <c r="Q596" s="1">
        <v>26.977676391601563</v>
      </c>
      <c r="R596" s="1">
        <v>409.95150756835937</v>
      </c>
      <c r="S596" s="1">
        <v>415.09033203125</v>
      </c>
      <c r="T596" s="1">
        <v>21.924596786499023</v>
      </c>
      <c r="U596" s="1">
        <v>22.261232376098633</v>
      </c>
      <c r="V596" s="1">
        <v>60.758739471435547</v>
      </c>
      <c r="W596" s="1">
        <v>61.690013885498047</v>
      </c>
      <c r="X596" s="1">
        <v>500.22598266601562</v>
      </c>
      <c r="Y596" s="1">
        <v>2.596527524292469E-2</v>
      </c>
      <c r="Z596" s="1">
        <v>0.14144964516162872</v>
      </c>
      <c r="AA596" s="1">
        <v>101.02838134765625</v>
      </c>
      <c r="AB596" s="1">
        <v>0.32850134372711182</v>
      </c>
      <c r="AC596" s="1">
        <v>-0.12449941039085388</v>
      </c>
      <c r="AD596" s="1">
        <v>2.3378850892186165E-2</v>
      </c>
      <c r="AE596" s="1">
        <v>2.6595019735395908E-3</v>
      </c>
      <c r="AF596" s="1">
        <v>1.9318411126732826E-2</v>
      </c>
      <c r="AG596" s="1">
        <v>1.6789508517831564E-3</v>
      </c>
      <c r="AH596" s="1">
        <v>1</v>
      </c>
      <c r="AI596" s="1">
        <v>-0.21956524252891541</v>
      </c>
      <c r="AJ596" s="1">
        <v>2.737391471862793</v>
      </c>
      <c r="AK596" s="1">
        <v>1</v>
      </c>
      <c r="AL596" s="1">
        <v>0</v>
      </c>
      <c r="AM596" s="1">
        <v>0.15999999642372131</v>
      </c>
      <c r="AN596" s="1">
        <v>111115</v>
      </c>
      <c r="AO596">
        <f>X596*0.000001/(K596*0.0001)</f>
        <v>0.36143495458884095</v>
      </c>
      <c r="AP596">
        <f>(U596-T596)/(1000-U596)*AO596</f>
        <v>1.2444210362611398E-4</v>
      </c>
      <c r="AQ596">
        <f>(P596+273.15)</f>
        <v>300.76190605163572</v>
      </c>
      <c r="AR596">
        <f>(O596+273.15)</f>
        <v>300.46305503845213</v>
      </c>
      <c r="AS596">
        <f>(Y596*AK596+Z596*AL596)*AM596</f>
        <v>4.15444394600889E-3</v>
      </c>
      <c r="AT596">
        <f>((AS596+0.00000010773*(AR596^4-AQ596^4))-AP596*44100)/(L596*0.92*2*29.3+0.00000043092*AQ596^3)</f>
        <v>1.9850497655988406</v>
      </c>
      <c r="AU596">
        <f>0.61365*EXP(17.502*J596/(240.97+J596))</f>
        <v>3.7098258266045119</v>
      </c>
      <c r="AV596">
        <f>AU596*1000/AA596</f>
        <v>36.720630154791408</v>
      </c>
      <c r="AW596">
        <f>(AV596-U596)</f>
        <v>14.459397778692775</v>
      </c>
      <c r="AX596">
        <f>IF(D596,P596,(O596+P596)/2)</f>
        <v>27.462480545043945</v>
      </c>
      <c r="AY596">
        <f>0.61365*EXP(17.502*AX596/(240.97+AX596))</f>
        <v>3.6775393698832595</v>
      </c>
      <c r="AZ596">
        <f>IF(AW596&lt;&gt;0,(1000-(AV596+U596)/2)/AW596*AP596,0)</f>
        <v>8.3525048518630265E-3</v>
      </c>
      <c r="BA596">
        <f>U596*AA596/1000</f>
        <v>2.2490162737612844</v>
      </c>
      <c r="BB596">
        <f>(AY596-BA596)</f>
        <v>1.428523096121975</v>
      </c>
      <c r="BC596">
        <f>1/(1.6/F596+1.37/N596)</f>
        <v>5.2099379517191154E-3</v>
      </c>
      <c r="BD596">
        <f>G596*AA596*0.001</f>
        <v>77.527612312651257</v>
      </c>
      <c r="BE596">
        <f>G596/S596</f>
        <v>1.8487168334437445</v>
      </c>
      <c r="BF596">
        <f>(1-AP596*AA596/AU596/F596)*100</f>
        <v>58.864479069724808</v>
      </c>
      <c r="BG596">
        <f>(S596-E596/(N596/1.35))</f>
        <v>410.81490079032113</v>
      </c>
      <c r="BH596">
        <f>E596*BF596/100/BG596</f>
        <v>-2.7353587737897625E-3</v>
      </c>
    </row>
    <row r="597" spans="1:60" x14ac:dyDescent="0.25">
      <c r="A597" s="1">
        <v>181</v>
      </c>
      <c r="B597" s="1" t="s">
        <v>659</v>
      </c>
      <c r="C597" s="1">
        <v>24326.999999754131</v>
      </c>
      <c r="D597" s="1">
        <v>0</v>
      </c>
      <c r="E597">
        <f>(R597-S597*(1000-T597)/(1000-U597))*AO597</f>
        <v>-1.9291320007768737</v>
      </c>
      <c r="F597">
        <f>IF(AZ597&lt;&gt;0,1/(1/AZ597-1/N597),0)</f>
        <v>8.2572967600256925E-3</v>
      </c>
      <c r="G597">
        <f>((BC597-AP597/2)*S597-E597)/(BC597+AP597/2)</f>
        <v>770.33920318337243</v>
      </c>
      <c r="H597">
        <f>AP597*1000</f>
        <v>0.1247295852399834</v>
      </c>
      <c r="I597">
        <f>(AU597-BA597)</f>
        <v>1.4607807725033668</v>
      </c>
      <c r="J597">
        <f>(P597+AT597*D597)</f>
        <v>27.608798980712891</v>
      </c>
      <c r="K597" s="1">
        <v>13.840000152587891</v>
      </c>
      <c r="L597">
        <f>(K597*AI597+AJ597)</f>
        <v>-0.30139151824039345</v>
      </c>
      <c r="M597" s="1">
        <v>1</v>
      </c>
      <c r="N597">
        <f>L597*(M597+1)*(M597+1)/(M597*M597+1)</f>
        <v>-0.6027830364807869</v>
      </c>
      <c r="O597" s="1">
        <v>27.306280136108398</v>
      </c>
      <c r="P597" s="1">
        <v>27.608798980712891</v>
      </c>
      <c r="Q597" s="1">
        <v>26.992137908935547</v>
      </c>
      <c r="R597" s="1">
        <v>409.88223266601562</v>
      </c>
      <c r="S597" s="1">
        <v>415.0765380859375</v>
      </c>
      <c r="T597" s="1">
        <v>21.91752815246582</v>
      </c>
      <c r="U597" s="1">
        <v>22.254951477050781</v>
      </c>
      <c r="V597" s="1">
        <v>60.765224456787109</v>
      </c>
      <c r="W597" s="1">
        <v>61.699604034423828</v>
      </c>
      <c r="X597" s="1">
        <v>500.21429443359375</v>
      </c>
      <c r="Y597" s="1">
        <v>4.9510888755321503E-2</v>
      </c>
      <c r="Z597" s="1">
        <v>0.11035801470279694</v>
      </c>
      <c r="AA597" s="1">
        <v>101.02790832519531</v>
      </c>
      <c r="AB597" s="1">
        <v>0.32850134372711182</v>
      </c>
      <c r="AC597" s="1">
        <v>-0.12449941039085388</v>
      </c>
      <c r="AD597" s="1">
        <v>2.3378850892186165E-2</v>
      </c>
      <c r="AE597" s="1">
        <v>2.6595019735395908E-3</v>
      </c>
      <c r="AF597" s="1">
        <v>1.9318411126732826E-2</v>
      </c>
      <c r="AG597" s="1">
        <v>1.6789508517831564E-3</v>
      </c>
      <c r="AH597" s="1">
        <v>1</v>
      </c>
      <c r="AI597" s="1">
        <v>-0.21956524252891541</v>
      </c>
      <c r="AJ597" s="1">
        <v>2.737391471862793</v>
      </c>
      <c r="AK597" s="1">
        <v>1</v>
      </c>
      <c r="AL597" s="1">
        <v>0</v>
      </c>
      <c r="AM597" s="1">
        <v>0.15999999642372131</v>
      </c>
      <c r="AN597" s="1">
        <v>111115</v>
      </c>
      <c r="AO597">
        <f>X597*0.000001/(K597*0.0001)</f>
        <v>0.36142650933429399</v>
      </c>
      <c r="AP597">
        <f>(U597-T597)/(1000-U597)*AO597</f>
        <v>1.2472958523998339E-4</v>
      </c>
      <c r="AQ597">
        <f>(P597+273.15)</f>
        <v>300.75879898071287</v>
      </c>
      <c r="AR597">
        <f>(O597+273.15)</f>
        <v>300.45628013610838</v>
      </c>
      <c r="AS597">
        <f>(Y597*AK597+Z597*AL597)*AM597</f>
        <v>7.9217420237867042E-3</v>
      </c>
      <c r="AT597">
        <f>((AS597+0.00000010773*(AR597^4-AQ597^4))-AP597*44100)/(L597*0.92*2*29.3+0.00000043092*AQ597^3)</f>
        <v>1.9963090583768714</v>
      </c>
      <c r="AU597">
        <f>0.61365*EXP(17.502*J597/(240.97+J597))</f>
        <v>3.7091519701085232</v>
      </c>
      <c r="AV597">
        <f>AU597*1000/AA597</f>
        <v>36.714132080902431</v>
      </c>
      <c r="AW597">
        <f>(AV597-U597)</f>
        <v>14.459180603851649</v>
      </c>
      <c r="AX597">
        <f>IF(D597,P597,(O597+P597)/2)</f>
        <v>27.457539558410645</v>
      </c>
      <c r="AY597">
        <f>0.61365*EXP(17.502*AX597/(240.97+AX597))</f>
        <v>3.6764759696931111</v>
      </c>
      <c r="AZ597">
        <f>IF(AW597&lt;&gt;0,(1000-(AV597+U597)/2)/AW597*AP597,0)</f>
        <v>8.3719813652963666E-3</v>
      </c>
      <c r="BA597">
        <f>U597*AA597/1000</f>
        <v>2.2483711976051564</v>
      </c>
      <c r="BB597">
        <f>(AY597-BA597)</f>
        <v>1.4281047720879547</v>
      </c>
      <c r="BC597">
        <f>1/(1.6/F597+1.37/N597)</f>
        <v>5.2220623672778231E-3</v>
      </c>
      <c r="BD597">
        <f>G597*AA597*0.001</f>
        <v>77.825758398513756</v>
      </c>
      <c r="BE597">
        <f>G597/S597</f>
        <v>1.8558967624035674</v>
      </c>
      <c r="BF597">
        <f>(1-AP597*AA597/AU597/F597)*100</f>
        <v>58.856776095498063</v>
      </c>
      <c r="BG597">
        <f>(S597-E597/(N597/1.35))</f>
        <v>410.75603129753557</v>
      </c>
      <c r="BH597">
        <f>E597*BF597/100/BG597</f>
        <v>-2.764231845110484E-3</v>
      </c>
    </row>
    <row r="598" spans="1:60" x14ac:dyDescent="0.25">
      <c r="A598" s="1">
        <v>182</v>
      </c>
      <c r="B598" s="1" t="s">
        <v>660</v>
      </c>
      <c r="C598" s="1">
        <v>24332.499999631196</v>
      </c>
      <c r="D598" s="1">
        <v>0</v>
      </c>
      <c r="E598">
        <f>(R598-S598*(1000-T598)/(1000-U598))*AO598</f>
        <v>-1.9312472834352934</v>
      </c>
      <c r="F598">
        <f>IF(AZ598&lt;&gt;0,1/(1/AZ598-1/N598),0)</f>
        <v>8.2296211765772575E-3</v>
      </c>
      <c r="G598">
        <f>((BC598-AP598/2)*S598-E598)/(BC598+AP598/2)</f>
        <v>771.96022893579982</v>
      </c>
      <c r="H598">
        <f>AP598*1000</f>
        <v>0.12441267686483717</v>
      </c>
      <c r="I598">
        <f>(AU598-BA598)</f>
        <v>1.4620277969053328</v>
      </c>
      <c r="J598">
        <f>(P598+AT598*D598)</f>
        <v>27.61195182800293</v>
      </c>
      <c r="K598" s="1">
        <v>13.840000152587891</v>
      </c>
      <c r="L598">
        <f>(K598*AI598+AJ598)</f>
        <v>-0.30139151824039345</v>
      </c>
      <c r="M598" s="1">
        <v>1</v>
      </c>
      <c r="N598">
        <f>L598*(M598+1)*(M598+1)/(M598*M598+1)</f>
        <v>-0.6027830364807869</v>
      </c>
      <c r="O598" s="1">
        <v>27.310562133789063</v>
      </c>
      <c r="P598" s="1">
        <v>27.61195182800293</v>
      </c>
      <c r="Q598" s="1">
        <v>27.037069320678711</v>
      </c>
      <c r="R598" s="1">
        <v>409.86456298828125</v>
      </c>
      <c r="S598" s="1">
        <v>415.06536865234375</v>
      </c>
      <c r="T598" s="1">
        <v>21.912918090820313</v>
      </c>
      <c r="U598" s="1">
        <v>22.249504089355469</v>
      </c>
      <c r="V598" s="1">
        <v>60.740993499755859</v>
      </c>
      <c r="W598" s="1">
        <v>61.673454284667969</v>
      </c>
      <c r="X598" s="1">
        <v>500.1873779296875</v>
      </c>
      <c r="Y598" s="1">
        <v>2.8852555900812149E-2</v>
      </c>
      <c r="Z598" s="1">
        <v>8.380359411239624E-2</v>
      </c>
      <c r="AA598" s="1">
        <v>101.02732849121094</v>
      </c>
      <c r="AB598" s="1">
        <v>0.32850134372711182</v>
      </c>
      <c r="AC598" s="1">
        <v>-0.12449941039085388</v>
      </c>
      <c r="AD598" s="1">
        <v>2.3378850892186165E-2</v>
      </c>
      <c r="AE598" s="1">
        <v>2.6595019735395908E-3</v>
      </c>
      <c r="AF598" s="1">
        <v>1.9318411126732826E-2</v>
      </c>
      <c r="AG598" s="1">
        <v>1.6789508517831564E-3</v>
      </c>
      <c r="AH598" s="1">
        <v>1</v>
      </c>
      <c r="AI598" s="1">
        <v>-0.21956524252891541</v>
      </c>
      <c r="AJ598" s="1">
        <v>2.737391471862793</v>
      </c>
      <c r="AK598" s="1">
        <v>1</v>
      </c>
      <c r="AL598" s="1">
        <v>0</v>
      </c>
      <c r="AM598" s="1">
        <v>0.15999999642372131</v>
      </c>
      <c r="AN598" s="1">
        <v>111115</v>
      </c>
      <c r="AO598">
        <f>X598*0.000001/(K598*0.0001)</f>
        <v>0.36140706099353564</v>
      </c>
      <c r="AP598">
        <f>(U598-T598)/(1000-U598)*AO598</f>
        <v>1.2441267686483717E-4</v>
      </c>
      <c r="AQ598">
        <f>(P598+273.15)</f>
        <v>300.76195182800291</v>
      </c>
      <c r="AR598">
        <f>(O598+273.15)</f>
        <v>300.46056213378904</v>
      </c>
      <c r="AS598">
        <f>(Y598*AK598+Z598*AL598)*AM598</f>
        <v>4.6164088409451631E-3</v>
      </c>
      <c r="AT598">
        <f>((AS598+0.00000010773*(AR598^4-AQ598^4))-AP598*44100)/(L598*0.92*2*29.3+0.00000043092*AQ598^3)</f>
        <v>1.991221458810897</v>
      </c>
      <c r="AU598">
        <f>0.61365*EXP(17.502*J598/(240.97+J598))</f>
        <v>3.7098357553071888</v>
      </c>
      <c r="AV598">
        <f>AU598*1000/AA598</f>
        <v>36.721111116285066</v>
      </c>
      <c r="AW598">
        <f>(AV598-U598)</f>
        <v>14.471607026929597</v>
      </c>
      <c r="AX598">
        <f>IF(D598,P598,(O598+P598)/2)</f>
        <v>27.461256980895996</v>
      </c>
      <c r="AY598">
        <f>0.61365*EXP(17.502*AX598/(240.97+AX598))</f>
        <v>3.677276009145455</v>
      </c>
      <c r="AZ598">
        <f>IF(AW598&lt;&gt;0,(1000-(AV598+U598)/2)/AW598*AP598,0)</f>
        <v>8.3435330017667831E-3</v>
      </c>
      <c r="BA598">
        <f>U598*AA598/1000</f>
        <v>2.247807958401856</v>
      </c>
      <c r="BB598">
        <f>(AY598-BA598)</f>
        <v>1.4294680507435991</v>
      </c>
      <c r="BC598">
        <f>1/(1.6/F598+1.37/N598)</f>
        <v>5.2043528054973283E-3</v>
      </c>
      <c r="BD598">
        <f>G598*AA598*0.001</f>
        <v>77.989079630847456</v>
      </c>
      <c r="BE598">
        <f>G598/S598</f>
        <v>1.8598521756759452</v>
      </c>
      <c r="BF598">
        <f>(1-AP598*AA598/AU598/F598)*100</f>
        <v>58.831127183228183</v>
      </c>
      <c r="BG598">
        <f>(S598-E598/(N598/1.35))</f>
        <v>410.74012445194438</v>
      </c>
      <c r="BH598">
        <f>E598*BF598/100/BG598</f>
        <v>-2.7661639998197607E-3</v>
      </c>
    </row>
    <row r="599" spans="1:60" x14ac:dyDescent="0.25">
      <c r="A599" s="1">
        <v>183</v>
      </c>
      <c r="B599" s="1" t="s">
        <v>661</v>
      </c>
      <c r="C599" s="1">
        <v>24337.499999519438</v>
      </c>
      <c r="D599" s="1">
        <v>0</v>
      </c>
      <c r="E599">
        <f>(R599-S599*(1000-T599)/(1000-U599))*AO599</f>
        <v>-1.9212707605405668</v>
      </c>
      <c r="F599">
        <f>IF(AZ599&lt;&gt;0,1/(1/AZ599-1/N599),0)</f>
        <v>8.3131650163845959E-3</v>
      </c>
      <c r="G599">
        <f>((BC599-AP599/2)*S599-E599)/(BC599+AP599/2)</f>
        <v>766.33722042940053</v>
      </c>
      <c r="H599">
        <f>AP599*1000</f>
        <v>0.12573901969609955</v>
      </c>
      <c r="I599">
        <f>(AU599-BA599)</f>
        <v>1.4625543249210491</v>
      </c>
      <c r="J599">
        <f>(P599+AT599*D599)</f>
        <v>27.613502502441406</v>
      </c>
      <c r="K599" s="1">
        <v>13.840000152587891</v>
      </c>
      <c r="L599">
        <f>(K599*AI599+AJ599)</f>
        <v>-0.30139151824039345</v>
      </c>
      <c r="M599" s="1">
        <v>1</v>
      </c>
      <c r="N599">
        <f>L599*(M599+1)*(M599+1)/(M599*M599+1)</f>
        <v>-0.6027830364807869</v>
      </c>
      <c r="O599" s="1">
        <v>27.319164276123047</v>
      </c>
      <c r="P599" s="1">
        <v>27.613502502441406</v>
      </c>
      <c r="Q599" s="1">
        <v>27.043512344360352</v>
      </c>
      <c r="R599" s="1">
        <v>409.87948608398437</v>
      </c>
      <c r="S599" s="1">
        <v>415.05120849609375</v>
      </c>
      <c r="T599" s="1">
        <v>21.907501220703125</v>
      </c>
      <c r="U599" s="1">
        <v>22.247678756713867</v>
      </c>
      <c r="V599" s="1">
        <v>60.698833465576172</v>
      </c>
      <c r="W599" s="1">
        <v>61.639896392822266</v>
      </c>
      <c r="X599" s="1">
        <v>500.18353271484375</v>
      </c>
      <c r="Y599" s="1">
        <v>1.3891278766095638E-2</v>
      </c>
      <c r="Z599" s="1">
        <v>6.8597614765167236E-2</v>
      </c>
      <c r="AA599" s="1">
        <v>101.02706909179687</v>
      </c>
      <c r="AB599" s="1">
        <v>0.32850134372711182</v>
      </c>
      <c r="AC599" s="1">
        <v>-0.12449941039085388</v>
      </c>
      <c r="AD599" s="1">
        <v>2.3378850892186165E-2</v>
      </c>
      <c r="AE599" s="1">
        <v>2.6595019735395908E-3</v>
      </c>
      <c r="AF599" s="1">
        <v>1.9318411126732826E-2</v>
      </c>
      <c r="AG599" s="1">
        <v>1.6789508517831564E-3</v>
      </c>
      <c r="AH599" s="1">
        <v>1</v>
      </c>
      <c r="AI599" s="1">
        <v>-0.21956524252891541</v>
      </c>
      <c r="AJ599" s="1">
        <v>2.737391471862793</v>
      </c>
      <c r="AK599" s="1">
        <v>1</v>
      </c>
      <c r="AL599" s="1">
        <v>0</v>
      </c>
      <c r="AM599" s="1">
        <v>0.15999999642372131</v>
      </c>
      <c r="AN599" s="1">
        <v>111115</v>
      </c>
      <c r="AO599">
        <f>X599*0.000001/(K599*0.0001)</f>
        <v>0.36140428265914165</v>
      </c>
      <c r="AP599">
        <f>(U599-T599)/(1000-U599)*AO599</f>
        <v>1.2573901969609955E-4</v>
      </c>
      <c r="AQ599">
        <f>(P599+273.15)</f>
        <v>300.76350250244138</v>
      </c>
      <c r="AR599">
        <f>(O599+273.15)</f>
        <v>300.46916427612302</v>
      </c>
      <c r="AS599">
        <f>(Y599*AK599+Z599*AL599)*AM599</f>
        <v>2.2226045528962179E-3</v>
      </c>
      <c r="AT599">
        <f>((AS599+0.00000010773*(AR599^4-AQ599^4))-AP599*44100)/(L599*0.92*2*29.3+0.00000043092*AQ599^3)</f>
        <v>1.9865528587286574</v>
      </c>
      <c r="AU599">
        <f>0.61365*EXP(17.502*J599/(240.97+J599))</f>
        <v>3.7101721038076825</v>
      </c>
      <c r="AV599">
        <f>AU599*1000/AA599</f>
        <v>36.724534693137393</v>
      </c>
      <c r="AW599">
        <f>(AV599-U599)</f>
        <v>14.476855936423526</v>
      </c>
      <c r="AX599">
        <f>IF(D599,P599,(O599+P599)/2)</f>
        <v>27.466333389282227</v>
      </c>
      <c r="AY599">
        <f>0.61365*EXP(17.502*AX599/(240.97+AX599))</f>
        <v>3.6783687660916931</v>
      </c>
      <c r="AZ599">
        <f>IF(AW599&lt;&gt;0,(1000-(AV599+U599)/2)/AW599*AP599,0)</f>
        <v>8.4294176910902126E-3</v>
      </c>
      <c r="BA599">
        <f>U599*AA599/1000</f>
        <v>2.2476177788866334</v>
      </c>
      <c r="BB599">
        <f>(AY599-BA599)</f>
        <v>1.4307509872050597</v>
      </c>
      <c r="BC599">
        <f>1/(1.6/F599+1.37/N599)</f>
        <v>5.2578166688416941E-3</v>
      </c>
      <c r="BD599">
        <f>G599*AA599*0.001</f>
        <v>77.420803315936624</v>
      </c>
      <c r="BE599">
        <f>G599/S599</f>
        <v>1.8463678812216082</v>
      </c>
      <c r="BF599">
        <f>(1-AP599*AA599/AU599/F599)*100</f>
        <v>58.814213213201597</v>
      </c>
      <c r="BG599">
        <f>(S599-E599/(N599/1.35))</f>
        <v>410.74830783407015</v>
      </c>
      <c r="BH599">
        <f>E599*BF599/100/BG599</f>
        <v>-2.7510284521091847E-3</v>
      </c>
    </row>
    <row r="600" spans="1:60" x14ac:dyDescent="0.25">
      <c r="A600" s="1" t="s">
        <v>9</v>
      </c>
      <c r="B600" s="1" t="s">
        <v>662</v>
      </c>
    </row>
    <row r="601" spans="1:60" x14ac:dyDescent="0.25">
      <c r="A601" s="1" t="s">
        <v>9</v>
      </c>
      <c r="B601" s="1" t="s">
        <v>663</v>
      </c>
    </row>
    <row r="602" spans="1:60" x14ac:dyDescent="0.25">
      <c r="A602" s="1" t="s">
        <v>9</v>
      </c>
      <c r="B602" s="1" t="s">
        <v>664</v>
      </c>
    </row>
    <row r="603" spans="1:60" x14ac:dyDescent="0.25">
      <c r="A603" s="1" t="s">
        <v>9</v>
      </c>
      <c r="B603" s="1" t="s">
        <v>665</v>
      </c>
    </row>
    <row r="604" spans="1:60" x14ac:dyDescent="0.25">
      <c r="A604" s="1" t="s">
        <v>9</v>
      </c>
      <c r="B604" s="1" t="s">
        <v>666</v>
      </c>
    </row>
    <row r="605" spans="1:60" x14ac:dyDescent="0.25">
      <c r="A605" s="1" t="s">
        <v>9</v>
      </c>
      <c r="B605" s="1" t="s">
        <v>667</v>
      </c>
    </row>
    <row r="606" spans="1:60" x14ac:dyDescent="0.25">
      <c r="A606" s="1" t="s">
        <v>9</v>
      </c>
      <c r="B606" s="1" t="s">
        <v>668</v>
      </c>
    </row>
    <row r="607" spans="1:60" x14ac:dyDescent="0.25">
      <c r="A607" s="1" t="s">
        <v>9</v>
      </c>
      <c r="B607" s="1" t="s">
        <v>669</v>
      </c>
    </row>
    <row r="608" spans="1:60" x14ac:dyDescent="0.25">
      <c r="A608" s="1" t="s">
        <v>9</v>
      </c>
      <c r="B608" s="1" t="s">
        <v>670</v>
      </c>
    </row>
    <row r="609" spans="1:60" x14ac:dyDescent="0.25">
      <c r="A609" s="1" t="s">
        <v>9</v>
      </c>
      <c r="B609" s="1" t="s">
        <v>671</v>
      </c>
    </row>
    <row r="610" spans="1:60" x14ac:dyDescent="0.25">
      <c r="A610" s="1" t="s">
        <v>9</v>
      </c>
      <c r="B610" s="1" t="s">
        <v>672</v>
      </c>
    </row>
    <row r="611" spans="1:60" x14ac:dyDescent="0.25">
      <c r="A611" s="1" t="s">
        <v>9</v>
      </c>
      <c r="B611" s="1" t="s">
        <v>673</v>
      </c>
    </row>
    <row r="612" spans="1:60" x14ac:dyDescent="0.25">
      <c r="A612" s="1">
        <v>184</v>
      </c>
      <c r="B612" s="1" t="s">
        <v>674</v>
      </c>
      <c r="C612" s="1">
        <v>26058.499999988824</v>
      </c>
      <c r="D612" s="1">
        <v>0</v>
      </c>
      <c r="E612">
        <f>(R612-S612*(1000-T612)/(1000-U612))*AO612</f>
        <v>-3.0378712454909227</v>
      </c>
      <c r="F612">
        <f>IF(AZ612&lt;&gt;0,1/(1/AZ612-1/N612),0)</f>
        <v>8.4818690804753932E-3</v>
      </c>
      <c r="G612">
        <f>((BC612-AP612/2)*S612-E612)/(BC612+AP612/2)</f>
        <v>952.68073213409286</v>
      </c>
      <c r="H612">
        <f>AP612*1000</f>
        <v>0.24786361753441855</v>
      </c>
      <c r="I612">
        <f>(AU612-BA612)</f>
        <v>2.7879779308462211</v>
      </c>
      <c r="J612">
        <f>(P612+AT612*D612)</f>
        <v>35.040435791015625</v>
      </c>
      <c r="K612" s="1">
        <v>13.840000152587891</v>
      </c>
      <c r="L612">
        <f>(K612*AI612+AJ612)</f>
        <v>-0.30139151824039345</v>
      </c>
      <c r="M612" s="1">
        <v>1</v>
      </c>
      <c r="N612">
        <f>L612*(M612+1)*(M612+1)/(M612*M612+1)</f>
        <v>-0.6027830364807869</v>
      </c>
      <c r="O612" s="1">
        <v>35.213558197021484</v>
      </c>
      <c r="P612" s="1">
        <v>35.040435791015625</v>
      </c>
      <c r="Q612" s="1">
        <v>35.076622009277344</v>
      </c>
      <c r="R612" s="1">
        <v>410.07339477539062</v>
      </c>
      <c r="S612" s="1">
        <v>418.19061279296875</v>
      </c>
      <c r="T612" s="1">
        <v>27.770595550537109</v>
      </c>
      <c r="U612" s="1">
        <v>28.436786651611328</v>
      </c>
      <c r="V612" s="1">
        <v>49.129314422607422</v>
      </c>
      <c r="W612" s="1">
        <v>50.266422271728516</v>
      </c>
      <c r="X612" s="1">
        <v>500.2891845703125</v>
      </c>
      <c r="Y612" s="1">
        <v>-7.1997031569480896E-2</v>
      </c>
      <c r="Z612" s="1">
        <v>0.10628431290388107</v>
      </c>
      <c r="AA612" s="1">
        <v>101.03298950195312</v>
      </c>
      <c r="AB612" s="1">
        <v>1.4182993173599243</v>
      </c>
      <c r="AC612" s="1">
        <v>-0.32711926102638245</v>
      </c>
      <c r="AD612" s="1">
        <v>2.4294741451740265E-2</v>
      </c>
      <c r="AE612" s="1">
        <v>1.6760308062657714E-3</v>
      </c>
      <c r="AF612" s="1">
        <v>1.2488448061048985E-2</v>
      </c>
      <c r="AG612" s="1">
        <v>2.415170893073082E-3</v>
      </c>
      <c r="AH612" s="1">
        <v>1</v>
      </c>
      <c r="AI612" s="1">
        <v>-0.21956524252891541</v>
      </c>
      <c r="AJ612" s="1">
        <v>2.737391471862793</v>
      </c>
      <c r="AK612" s="1">
        <v>1</v>
      </c>
      <c r="AL612" s="1">
        <v>0</v>
      </c>
      <c r="AM612" s="1">
        <v>0.15999999642372131</v>
      </c>
      <c r="AN612" s="1">
        <v>111115</v>
      </c>
      <c r="AO612">
        <f>X612*0.000001/(K612*0.0001)</f>
        <v>0.36148062070415893</v>
      </c>
      <c r="AP612">
        <f>(U612-T612)/(1000-U612)*AO612</f>
        <v>2.4786361753441853E-4</v>
      </c>
      <c r="AQ612">
        <f>(P612+273.15)</f>
        <v>308.1904357910156</v>
      </c>
      <c r="AR612">
        <f>(O612+273.15)</f>
        <v>308.36355819702146</v>
      </c>
      <c r="AS612">
        <f>(Y612*AK612+Z612*AL612)*AM612</f>
        <v>-1.1519524793635494E-2</v>
      </c>
      <c r="AT612">
        <f>((AS612+0.00000010773*(AR612^4-AQ612^4))-AP612*44100)/(L612*0.92*2*29.3+0.00000043092*AQ612^3)</f>
        <v>2.409270717579628</v>
      </c>
      <c r="AU612">
        <f>0.61365*EXP(17.502*J612/(240.97+J612))</f>
        <v>5.6610314980877492</v>
      </c>
      <c r="AV612">
        <f>AU612*1000/AA612</f>
        <v>56.031515309940552</v>
      </c>
      <c r="AW612">
        <f>(AV612-U612)</f>
        <v>27.594728658329224</v>
      </c>
      <c r="AX612">
        <f>IF(D612,P612,(O612+P612)/2)</f>
        <v>35.126996994018555</v>
      </c>
      <c r="AY612">
        <f>0.61365*EXP(17.502*AX612/(240.97+AX612))</f>
        <v>5.6882161013678552</v>
      </c>
      <c r="AZ612">
        <f>IF(AW612&lt;&gt;0,(1000-(AV612+U612)/2)/AW612*AP612,0)</f>
        <v>8.6029223562295448E-3</v>
      </c>
      <c r="BA612">
        <f>U612*AA612/1000</f>
        <v>2.8730535672415281</v>
      </c>
      <c r="BB612">
        <f>(AY612-BA612)</f>
        <v>2.8151625341263271</v>
      </c>
      <c r="BC612">
        <f>1/(1.6/F612+1.37/N612)</f>
        <v>5.3658179568639788E-3</v>
      </c>
      <c r="BD612">
        <f>G612*AA612*0.001</f>
        <v>96.252182408416814</v>
      </c>
      <c r="BE612">
        <f>G612/S612</f>
        <v>2.2781016670159717</v>
      </c>
      <c r="BF612">
        <f>(1-AP612*AA612/AU612/F612)*100</f>
        <v>47.845852430936084</v>
      </c>
      <c r="BG612">
        <f>(S612-E612/(N612/1.35))</f>
        <v>411.38696051145092</v>
      </c>
      <c r="BH612">
        <f>E612*BF612/100/BG612</f>
        <v>-3.5331586381648788E-3</v>
      </c>
    </row>
    <row r="613" spans="1:60" x14ac:dyDescent="0.25">
      <c r="A613" s="1">
        <v>185</v>
      </c>
      <c r="B613" s="1" t="s">
        <v>675</v>
      </c>
      <c r="C613" s="1">
        <v>26063.499999877065</v>
      </c>
      <c r="D613" s="1">
        <v>0</v>
      </c>
      <c r="E613">
        <f>(R613-S613*(1000-T613)/(1000-U613))*AO613</f>
        <v>-3.1192624251376517</v>
      </c>
      <c r="F613">
        <f>IF(AZ613&lt;&gt;0,1/(1/AZ613-1/N613),0)</f>
        <v>8.6360954813953211E-3</v>
      </c>
      <c r="G613">
        <f>((BC613-AP613/2)*S613-E613)/(BC613+AP613/2)</f>
        <v>957.3189063884173</v>
      </c>
      <c r="H613">
        <f>AP613*1000</f>
        <v>0.25208633723924567</v>
      </c>
      <c r="I613">
        <f>(AU613-BA613)</f>
        <v>2.7842055685688414</v>
      </c>
      <c r="J613">
        <f>(P613+AT613*D613)</f>
        <v>35.023632049560547</v>
      </c>
      <c r="K613" s="1">
        <v>13.840000152587891</v>
      </c>
      <c r="L613">
        <f>(K613*AI613+AJ613)</f>
        <v>-0.30139151824039345</v>
      </c>
      <c r="M613" s="1">
        <v>1</v>
      </c>
      <c r="N613">
        <f>L613*(M613+1)*(M613+1)/(M613*M613+1)</f>
        <v>-0.6027830364807869</v>
      </c>
      <c r="O613" s="1">
        <v>35.208263397216797</v>
      </c>
      <c r="P613" s="1">
        <v>35.023632049560547</v>
      </c>
      <c r="Q613" s="1">
        <v>35.084732055664062</v>
      </c>
      <c r="R613" s="1">
        <v>409.89639282226562</v>
      </c>
      <c r="S613" s="1">
        <v>418.23367309570312</v>
      </c>
      <c r="T613" s="1">
        <v>27.744556427001953</v>
      </c>
      <c r="U613" s="1">
        <v>28.422092437744141</v>
      </c>
      <c r="V613" s="1">
        <v>49.062496185302734</v>
      </c>
      <c r="W613" s="1">
        <v>50.255962371826172</v>
      </c>
      <c r="X613" s="1">
        <v>500.3001708984375</v>
      </c>
      <c r="Y613" s="1">
        <v>-5.0175163894891739E-2</v>
      </c>
      <c r="Z613" s="1">
        <v>0.14795379340648651</v>
      </c>
      <c r="AA613" s="1">
        <v>101.03273773193359</v>
      </c>
      <c r="AB613" s="1">
        <v>1.4182993173599243</v>
      </c>
      <c r="AC613" s="1">
        <v>-0.32711926102638245</v>
      </c>
      <c r="AD613" s="1">
        <v>2.4294741451740265E-2</v>
      </c>
      <c r="AE613" s="1">
        <v>1.6760308062657714E-3</v>
      </c>
      <c r="AF613" s="1">
        <v>1.2488448061048985E-2</v>
      </c>
      <c r="AG613" s="1">
        <v>2.415170893073082E-3</v>
      </c>
      <c r="AH613" s="1">
        <v>1</v>
      </c>
      <c r="AI613" s="1">
        <v>-0.21956524252891541</v>
      </c>
      <c r="AJ613" s="1">
        <v>2.737391471862793</v>
      </c>
      <c r="AK613" s="1">
        <v>1</v>
      </c>
      <c r="AL613" s="1">
        <v>0</v>
      </c>
      <c r="AM613" s="1">
        <v>0.15999999642372131</v>
      </c>
      <c r="AN613" s="1">
        <v>111115</v>
      </c>
      <c r="AO613">
        <f>X613*0.000001/(K613*0.0001)</f>
        <v>0.36148855880242764</v>
      </c>
      <c r="AP613">
        <f>(U613-T613)/(1000-U613)*AO613</f>
        <v>2.520863372392457E-4</v>
      </c>
      <c r="AQ613">
        <f>(P613+273.15)</f>
        <v>308.17363204956052</v>
      </c>
      <c r="AR613">
        <f>(O613+273.15)</f>
        <v>308.35826339721677</v>
      </c>
      <c r="AS613">
        <f>(Y613*AK613+Z613*AL613)*AM613</f>
        <v>-8.028026043742309E-3</v>
      </c>
      <c r="AT613">
        <f>((AS613+0.00000010773*(AR613^4-AQ613^4))-AP613*44100)/(L613*0.92*2*29.3+0.00000043092*AQ613^3)</f>
        <v>2.4182662807104132</v>
      </c>
      <c r="AU613">
        <f>0.61365*EXP(17.502*J613/(240.97+J613))</f>
        <v>5.6557673796242183</v>
      </c>
      <c r="AV613">
        <f>AU613*1000/AA613</f>
        <v>55.979551842200451</v>
      </c>
      <c r="AW613">
        <f>(AV613-U613)</f>
        <v>27.55745940445631</v>
      </c>
      <c r="AX613">
        <f>IF(D613,P613,(O613+P613)/2)</f>
        <v>35.115947723388672</v>
      </c>
      <c r="AY613">
        <f>0.61365*EXP(17.502*AX613/(240.97+AX613))</f>
        <v>5.6847397663167101</v>
      </c>
      <c r="AZ613">
        <f>IF(AW613&lt;&gt;0,(1000-(AV613+U613)/2)/AW613*AP613,0)</f>
        <v>8.7616235957677108E-3</v>
      </c>
      <c r="BA613">
        <f>U613*AA613/1000</f>
        <v>2.8715618110553769</v>
      </c>
      <c r="BB613">
        <f>(AY613-BA613)</f>
        <v>2.8131779552613332</v>
      </c>
      <c r="BC613">
        <f>1/(1.6/F613+1.37/N613)</f>
        <v>5.4645967603735362E-3</v>
      </c>
      <c r="BD613">
        <f>G613*AA613*0.001</f>
        <v>96.720549994962454</v>
      </c>
      <c r="BE613">
        <f>G613/S613</f>
        <v>2.2889570304143279</v>
      </c>
      <c r="BF613">
        <f>(1-AP613*AA613/AU613/F613)*100</f>
        <v>47.856226635890373</v>
      </c>
      <c r="BG613">
        <f>(S613-E613/(N613/1.35))</f>
        <v>411.24773616801383</v>
      </c>
      <c r="BH613">
        <f>E613*BF613/100/BG613</f>
        <v>-3.6298346817699744E-3</v>
      </c>
    </row>
    <row r="614" spans="1:60" x14ac:dyDescent="0.25">
      <c r="A614" s="1">
        <v>186</v>
      </c>
      <c r="B614" s="1" t="s">
        <v>676</v>
      </c>
      <c r="C614" s="1">
        <v>26068.999999754131</v>
      </c>
      <c r="D614" s="1">
        <v>0</v>
      </c>
      <c r="E614">
        <f>(R614-S614*(1000-T614)/(1000-U614))*AO614</f>
        <v>-3.0851379522900655</v>
      </c>
      <c r="F614">
        <f>IF(AZ614&lt;&gt;0,1/(1/AZ614-1/N614),0)</f>
        <v>8.691458188082455E-3</v>
      </c>
      <c r="G614">
        <f>((BC614-AP614/2)*S614-E614)/(BC614+AP614/2)</f>
        <v>947.7027164622441</v>
      </c>
      <c r="H614">
        <f>AP614*1000</f>
        <v>0.25340273571034866</v>
      </c>
      <c r="I614">
        <f>(AU614-BA614)</f>
        <v>2.7806751514682597</v>
      </c>
      <c r="J614">
        <f>(P614+AT614*D614)</f>
        <v>35.011405944824219</v>
      </c>
      <c r="K614" s="1">
        <v>13.840000152587891</v>
      </c>
      <c r="L614">
        <f>(K614*AI614+AJ614)</f>
        <v>-0.30139151824039345</v>
      </c>
      <c r="M614" s="1">
        <v>1</v>
      </c>
      <c r="N614">
        <f>L614*(M614+1)*(M614+1)/(M614*M614+1)</f>
        <v>-0.6027830364807869</v>
      </c>
      <c r="O614" s="1">
        <v>35.20526123046875</v>
      </c>
      <c r="P614" s="1">
        <v>35.011405944824219</v>
      </c>
      <c r="Q614" s="1">
        <v>35.084445953369141</v>
      </c>
      <c r="R614" s="1">
        <v>410.00003051757813</v>
      </c>
      <c r="S614" s="1">
        <v>418.24163818359375</v>
      </c>
      <c r="T614" s="1">
        <v>27.738470077514648</v>
      </c>
      <c r="U614" s="1">
        <v>28.419567108154297</v>
      </c>
      <c r="V614" s="1">
        <v>49.058200836181641</v>
      </c>
      <c r="W614" s="1">
        <v>50.259330749511719</v>
      </c>
      <c r="X614" s="1">
        <v>500.28463745117188</v>
      </c>
      <c r="Y614" s="1">
        <v>-2.7721336111426353E-2</v>
      </c>
      <c r="Z614" s="1">
        <v>0.16229133307933807</v>
      </c>
      <c r="AA614" s="1">
        <v>101.03126525878906</v>
      </c>
      <c r="AB614" s="1">
        <v>1.4182993173599243</v>
      </c>
      <c r="AC614" s="1">
        <v>-0.32711926102638245</v>
      </c>
      <c r="AD614" s="1">
        <v>2.4294741451740265E-2</v>
      </c>
      <c r="AE614" s="1">
        <v>1.6760308062657714E-3</v>
      </c>
      <c r="AF614" s="1">
        <v>1.2488448061048985E-2</v>
      </c>
      <c r="AG614" s="1">
        <v>2.415170893073082E-3</v>
      </c>
      <c r="AH614" s="1">
        <v>1</v>
      </c>
      <c r="AI614" s="1">
        <v>-0.21956524252891541</v>
      </c>
      <c r="AJ614" s="1">
        <v>2.737391471862793</v>
      </c>
      <c r="AK614" s="1">
        <v>1</v>
      </c>
      <c r="AL614" s="1">
        <v>0</v>
      </c>
      <c r="AM614" s="1">
        <v>0.15999999642372131</v>
      </c>
      <c r="AN614" s="1">
        <v>111115</v>
      </c>
      <c r="AO614">
        <f>X614*0.000001/(K614*0.0001)</f>
        <v>0.36147733521348657</v>
      </c>
      <c r="AP614">
        <f>(U614-T614)/(1000-U614)*AO614</f>
        <v>2.5340273571034866E-4</v>
      </c>
      <c r="AQ614">
        <f>(P614+273.15)</f>
        <v>308.1614059448242</v>
      </c>
      <c r="AR614">
        <f>(O614+273.15)</f>
        <v>308.35526123046873</v>
      </c>
      <c r="AS614">
        <f>(Y614*AK614+Z614*AL614)*AM614</f>
        <v>-4.4354136786889931E-3</v>
      </c>
      <c r="AT614">
        <f>((AS614+0.00000010773*(AR614^4-AQ614^4))-AP614*44100)/(L614*0.92*2*29.3+0.00000043092*AQ614^3)</f>
        <v>2.4002833294839627</v>
      </c>
      <c r="AU614">
        <f>0.61365*EXP(17.502*J614/(240.97+J614))</f>
        <v>5.6519399745121532</v>
      </c>
      <c r="AV614">
        <f>AU614*1000/AA614</f>
        <v>55.942484339227569</v>
      </c>
      <c r="AW614">
        <f>(AV614-U614)</f>
        <v>27.522917231073272</v>
      </c>
      <c r="AX614">
        <f>IF(D614,P614,(O614+P614)/2)</f>
        <v>35.108333587646484</v>
      </c>
      <c r="AY614">
        <f>0.61365*EXP(17.502*AX614/(240.97+AX614))</f>
        <v>5.6823452723240679</v>
      </c>
      <c r="AZ614">
        <f>IF(AW614&lt;&gt;0,(1000-(AV614+U614)/2)/AW614*AP614,0)</f>
        <v>8.8186127349492455E-3</v>
      </c>
      <c r="BA614">
        <f>U614*AA614/1000</f>
        <v>2.8712648230438935</v>
      </c>
      <c r="BB614">
        <f>(AY614-BA614)</f>
        <v>2.8110804492801744</v>
      </c>
      <c r="BC614">
        <f>1/(1.6/F614+1.37/N614)</f>
        <v>5.5000661117714659E-3</v>
      </c>
      <c r="BD614">
        <f>G614*AA614*0.001</f>
        <v>95.747604533371941</v>
      </c>
      <c r="BE614">
        <f>G614/S614</f>
        <v>2.265921491169741</v>
      </c>
      <c r="BF614">
        <f>(1-AP614*AA614/AU614/F614)*100</f>
        <v>47.883300441178058</v>
      </c>
      <c r="BG614">
        <f>(S614-E614/(N614/1.35))</f>
        <v>411.33212682788667</v>
      </c>
      <c r="BH614">
        <f>E614*BF614/100/BG614</f>
        <v>-3.5914186575025093E-3</v>
      </c>
    </row>
    <row r="615" spans="1:60" x14ac:dyDescent="0.25">
      <c r="A615" s="1">
        <v>187</v>
      </c>
      <c r="B615" s="1" t="s">
        <v>677</v>
      </c>
      <c r="C615" s="1">
        <v>26073.999999642372</v>
      </c>
      <c r="D615" s="1">
        <v>0</v>
      </c>
      <c r="E615">
        <f>(R615-S615*(1000-T615)/(1000-U615))*AO615</f>
        <v>-3.0839943731391681</v>
      </c>
      <c r="F615">
        <f>IF(AZ615&lt;&gt;0,1/(1/AZ615-1/N615),0)</f>
        <v>8.711982488567244E-3</v>
      </c>
      <c r="G615">
        <f>((BC615-AP615/2)*S615-E615)/(BC615+AP615/2)</f>
        <v>946.26682932062386</v>
      </c>
      <c r="H615">
        <f>AP615*1000</f>
        <v>0.25379415239232367</v>
      </c>
      <c r="I615">
        <f>(AU615-BA615)</f>
        <v>2.778342965003159</v>
      </c>
      <c r="J615">
        <f>(P615+AT615*D615)</f>
        <v>35.003131866455078</v>
      </c>
      <c r="K615" s="1">
        <v>13.840000152587891</v>
      </c>
      <c r="L615">
        <f>(K615*AI615+AJ615)</f>
        <v>-0.30139151824039345</v>
      </c>
      <c r="M615" s="1">
        <v>1</v>
      </c>
      <c r="N615">
        <f>L615*(M615+1)*(M615+1)/(M615*M615+1)</f>
        <v>-0.6027830364807869</v>
      </c>
      <c r="O615" s="1">
        <v>35.202857971191406</v>
      </c>
      <c r="P615" s="1">
        <v>35.003131866455078</v>
      </c>
      <c r="Q615" s="1">
        <v>35.076938629150391</v>
      </c>
      <c r="R615" s="1">
        <v>410.05459594726562</v>
      </c>
      <c r="S615" s="1">
        <v>418.292724609375</v>
      </c>
      <c r="T615" s="1">
        <v>27.734970092773438</v>
      </c>
      <c r="U615" s="1">
        <v>28.417135238647461</v>
      </c>
      <c r="V615" s="1">
        <v>49.054916381835938</v>
      </c>
      <c r="W615" s="1">
        <v>50.260715484619141</v>
      </c>
      <c r="X615" s="1">
        <v>500.27410888671875</v>
      </c>
      <c r="Y615" s="1">
        <v>-1.4190220972523093E-3</v>
      </c>
      <c r="Z615" s="1">
        <v>0.15315896272659302</v>
      </c>
      <c r="AA615" s="1">
        <v>101.03087615966797</v>
      </c>
      <c r="AB615" s="1">
        <v>1.4182993173599243</v>
      </c>
      <c r="AC615" s="1">
        <v>-0.32711926102638245</v>
      </c>
      <c r="AD615" s="1">
        <v>2.4294741451740265E-2</v>
      </c>
      <c r="AE615" s="1">
        <v>1.6760308062657714E-3</v>
      </c>
      <c r="AF615" s="1">
        <v>1.2488448061048985E-2</v>
      </c>
      <c r="AG615" s="1">
        <v>2.415170893073082E-3</v>
      </c>
      <c r="AH615" s="1">
        <v>1</v>
      </c>
      <c r="AI615" s="1">
        <v>-0.21956524252891541</v>
      </c>
      <c r="AJ615" s="1">
        <v>2.737391471862793</v>
      </c>
      <c r="AK615" s="1">
        <v>1</v>
      </c>
      <c r="AL615" s="1">
        <v>0</v>
      </c>
      <c r="AM615" s="1">
        <v>0.15999999642372131</v>
      </c>
      <c r="AN615" s="1">
        <v>111115</v>
      </c>
      <c r="AO615">
        <f>X615*0.000001/(K615*0.0001)</f>
        <v>0.36146972786931242</v>
      </c>
      <c r="AP615">
        <f>(U615-T615)/(1000-U615)*AO615</f>
        <v>2.5379415239232364E-4</v>
      </c>
      <c r="AQ615">
        <f>(P615+273.15)</f>
        <v>308.15313186645506</v>
      </c>
      <c r="AR615">
        <f>(O615+273.15)</f>
        <v>308.35285797119138</v>
      </c>
      <c r="AS615">
        <f>(Y615*AK615+Z615*AL615)*AM615</f>
        <v>-2.2704353048555101E-4</v>
      </c>
      <c r="AT615">
        <f>((AS615+0.00000010773*(AR615^4-AQ615^4))-AP615*44100)/(L615*0.92*2*29.3+0.00000043092*AQ615^3)</f>
        <v>2.3828733623338207</v>
      </c>
      <c r="AU615">
        <f>0.61365*EXP(17.502*J615/(240.97+J615))</f>
        <v>5.6493510361114874</v>
      </c>
      <c r="AV615">
        <f>AU615*1000/AA615</f>
        <v>55.917074570187062</v>
      </c>
      <c r="AW615">
        <f>(AV615-U615)</f>
        <v>27.499939331539601</v>
      </c>
      <c r="AX615">
        <f>IF(D615,P615,(O615+P615)/2)</f>
        <v>35.102994918823242</v>
      </c>
      <c r="AY615">
        <f>0.61365*EXP(17.502*AX615/(240.97+AX615))</f>
        <v>5.6806668901464015</v>
      </c>
      <c r="AZ615">
        <f>IF(AW615&lt;&gt;0,(1000-(AV615+U615)/2)/AW615*AP615,0)</f>
        <v>8.8397426922853951E-3</v>
      </c>
      <c r="BA615">
        <f>U615*AA615/1000</f>
        <v>2.8710080711083283</v>
      </c>
      <c r="BB615">
        <f>(AY615-BA615)</f>
        <v>2.8096588190380731</v>
      </c>
      <c r="BC615">
        <f>1/(1.6/F615+1.37/N615)</f>
        <v>5.513216897336015E-3</v>
      </c>
      <c r="BD615">
        <f>G615*AA615*0.001</f>
        <v>95.602166847093613</v>
      </c>
      <c r="BE615">
        <f>G615/S615</f>
        <v>2.2622120195953692</v>
      </c>
      <c r="BF615">
        <f>(1-AP615*AA615/AU615/F615)*100</f>
        <v>47.902105087794155</v>
      </c>
      <c r="BG615">
        <f>(S615-E615/(N615/1.35))</f>
        <v>411.38577442702598</v>
      </c>
      <c r="BH615">
        <f>E615*BF615/100/BG615</f>
        <v>-3.5910289498472551E-3</v>
      </c>
    </row>
    <row r="616" spans="1:60" x14ac:dyDescent="0.25">
      <c r="A616" s="1">
        <v>188</v>
      </c>
      <c r="B616" s="1" t="s">
        <v>678</v>
      </c>
      <c r="C616" s="1">
        <v>26078.999999530613</v>
      </c>
      <c r="D616" s="1">
        <v>0</v>
      </c>
      <c r="E616">
        <f>(R616-S616*(1000-T616)/(1000-U616))*AO616</f>
        <v>-3.088521409638695</v>
      </c>
      <c r="F616">
        <f>IF(AZ616&lt;&gt;0,1/(1/AZ616-1/N616),0)</f>
        <v>8.7367499462694623E-3</v>
      </c>
      <c r="G616">
        <f>((BC616-AP616/2)*S616-E616)/(BC616+AP616/2)</f>
        <v>945.54588207901622</v>
      </c>
      <c r="H616">
        <f>AP616*1000</f>
        <v>0.25434571142734064</v>
      </c>
      <c r="I616">
        <f>(AU616-BA616)</f>
        <v>2.7764000940310707</v>
      </c>
      <c r="J616">
        <f>(P616+AT616*D616)</f>
        <v>34.995838165283203</v>
      </c>
      <c r="K616" s="1">
        <v>13.840000152587891</v>
      </c>
      <c r="L616">
        <f>(K616*AI616+AJ616)</f>
        <v>-0.30139151824039345</v>
      </c>
      <c r="M616" s="1">
        <v>1</v>
      </c>
      <c r="N616">
        <f>L616*(M616+1)*(M616+1)/(M616*M616+1)</f>
        <v>-0.6027830364807869</v>
      </c>
      <c r="O616" s="1">
        <v>35.198532104492188</v>
      </c>
      <c r="P616" s="1">
        <v>34.995838165283203</v>
      </c>
      <c r="Q616" s="1">
        <v>35.07208251953125</v>
      </c>
      <c r="R616" s="1">
        <v>410.07049560546875</v>
      </c>
      <c r="S616" s="1">
        <v>418.32061767578125</v>
      </c>
      <c r="T616" s="1">
        <v>27.730216979980469</v>
      </c>
      <c r="U616" s="1">
        <v>28.413877487182617</v>
      </c>
      <c r="V616" s="1">
        <v>49.057624816894531</v>
      </c>
      <c r="W616" s="1">
        <v>50.266708374023438</v>
      </c>
      <c r="X616" s="1">
        <v>500.26638793945312</v>
      </c>
      <c r="Y616" s="1">
        <v>-2.292766934260726E-3</v>
      </c>
      <c r="Z616" s="1">
        <v>0.12629272043704987</v>
      </c>
      <c r="AA616" s="1">
        <v>101.03054809570312</v>
      </c>
      <c r="AB616" s="1">
        <v>1.4182993173599243</v>
      </c>
      <c r="AC616" s="1">
        <v>-0.32711926102638245</v>
      </c>
      <c r="AD616" s="1">
        <v>2.4294741451740265E-2</v>
      </c>
      <c r="AE616" s="1">
        <v>1.6760308062657714E-3</v>
      </c>
      <c r="AF616" s="1">
        <v>1.2488448061048985E-2</v>
      </c>
      <c r="AG616" s="1">
        <v>2.415170893073082E-3</v>
      </c>
      <c r="AH616" s="1">
        <v>1</v>
      </c>
      <c r="AI616" s="1">
        <v>-0.21956524252891541</v>
      </c>
      <c r="AJ616" s="1">
        <v>2.737391471862793</v>
      </c>
      <c r="AK616" s="1">
        <v>1</v>
      </c>
      <c r="AL616" s="1">
        <v>0</v>
      </c>
      <c r="AM616" s="1">
        <v>0.15999999642372131</v>
      </c>
      <c r="AN616" s="1">
        <v>111115</v>
      </c>
      <c r="AO616">
        <f>X616*0.000001/(K616*0.0001)</f>
        <v>0.36146414915025138</v>
      </c>
      <c r="AP616">
        <f>(U616-T616)/(1000-U616)*AO616</f>
        <v>2.5434571142734065E-4</v>
      </c>
      <c r="AQ616">
        <f>(P616+273.15)</f>
        <v>308.14583816528318</v>
      </c>
      <c r="AR616">
        <f>(O616+273.15)</f>
        <v>308.34853210449216</v>
      </c>
      <c r="AS616">
        <f>(Y616*AK616+Z616*AL616)*AM616</f>
        <v>-3.6684270128214264E-4</v>
      </c>
      <c r="AT616">
        <f>((AS616+0.00000010773*(AR616^4-AQ616^4))-AP616*44100)/(L616*0.92*2*29.3+0.00000043092*AQ616^3)</f>
        <v>2.3787568141941988</v>
      </c>
      <c r="AU616">
        <f>0.61365*EXP(17.502*J616/(240.97+J616))</f>
        <v>5.6470697100852902</v>
      </c>
      <c r="AV616">
        <f>AU616*1000/AA616</f>
        <v>55.894675586001924</v>
      </c>
      <c r="AW616">
        <f>(AV616-U616)</f>
        <v>27.480798098819307</v>
      </c>
      <c r="AX616">
        <f>IF(D616,P616,(O616+P616)/2)</f>
        <v>35.097185134887695</v>
      </c>
      <c r="AY616">
        <f>0.61365*EXP(17.502*AX616/(240.97+AX616))</f>
        <v>5.6788408873484224</v>
      </c>
      <c r="AZ616">
        <f>IF(AW616&lt;&gt;0,(1000-(AV616+U616)/2)/AW616*AP616,0)</f>
        <v>8.8652429633185714E-3</v>
      </c>
      <c r="BA616">
        <f>U616*AA616/1000</f>
        <v>2.8706696160542196</v>
      </c>
      <c r="BB616">
        <f>(AY616-BA616)</f>
        <v>2.8081712712942029</v>
      </c>
      <c r="BC616">
        <f>1/(1.6/F616+1.37/N616)</f>
        <v>5.5290874866405276E-3</v>
      </c>
      <c r="BD616">
        <f>G616*AA616*0.001</f>
        <v>95.529018716078085</v>
      </c>
      <c r="BE616">
        <f>G616/S616</f>
        <v>2.2603377460392355</v>
      </c>
      <c r="BF616">
        <f>(1-AP616*AA616/AU616/F616)*100</f>
        <v>47.916030791756015</v>
      </c>
      <c r="BG616">
        <f>(S616-E616/(N616/1.35))</f>
        <v>411.40352868907894</v>
      </c>
      <c r="BH616">
        <f>E616*BF616/100/BG616</f>
        <v>-3.5971905111462869E-3</v>
      </c>
    </row>
    <row r="617" spans="1:60" x14ac:dyDescent="0.25">
      <c r="A617" s="1" t="s">
        <v>9</v>
      </c>
      <c r="B617" s="1" t="s">
        <v>679</v>
      </c>
    </row>
    <row r="618" spans="1:60" x14ac:dyDescent="0.25">
      <c r="A618" s="1" t="s">
        <v>9</v>
      </c>
      <c r="B618" s="1" t="s">
        <v>680</v>
      </c>
    </row>
    <row r="619" spans="1:60" x14ac:dyDescent="0.25">
      <c r="A619" s="1" t="s">
        <v>9</v>
      </c>
      <c r="B619" s="1" t="s">
        <v>681</v>
      </c>
    </row>
    <row r="620" spans="1:60" x14ac:dyDescent="0.25">
      <c r="A620" s="1" t="s">
        <v>9</v>
      </c>
      <c r="B620" s="1" t="s">
        <v>682</v>
      </c>
    </row>
    <row r="621" spans="1:60" x14ac:dyDescent="0.25">
      <c r="A621" s="1" t="s">
        <v>9</v>
      </c>
      <c r="B621" s="1" t="s">
        <v>683</v>
      </c>
    </row>
    <row r="622" spans="1:60" x14ac:dyDescent="0.25">
      <c r="A622" s="1" t="s">
        <v>9</v>
      </c>
      <c r="B622" s="1" t="s">
        <v>684</v>
      </c>
    </row>
    <row r="623" spans="1:60" x14ac:dyDescent="0.25">
      <c r="A623" s="1" t="s">
        <v>9</v>
      </c>
      <c r="B623" s="1" t="s">
        <v>685</v>
      </c>
    </row>
    <row r="624" spans="1:60" x14ac:dyDescent="0.25">
      <c r="A624" s="1" t="s">
        <v>9</v>
      </c>
      <c r="B624" s="1" t="s">
        <v>686</v>
      </c>
    </row>
    <row r="625" spans="1:60" x14ac:dyDescent="0.25">
      <c r="A625" s="1" t="s">
        <v>9</v>
      </c>
      <c r="B625" s="1" t="s">
        <v>687</v>
      </c>
    </row>
    <row r="626" spans="1:60" x14ac:dyDescent="0.25">
      <c r="A626" s="1" t="s">
        <v>9</v>
      </c>
      <c r="B626" s="1" t="s">
        <v>688</v>
      </c>
    </row>
    <row r="627" spans="1:60" x14ac:dyDescent="0.25">
      <c r="A627" s="1" t="s">
        <v>9</v>
      </c>
      <c r="B627" s="1" t="s">
        <v>689</v>
      </c>
    </row>
    <row r="628" spans="1:60" x14ac:dyDescent="0.25">
      <c r="A628" s="1">
        <v>189</v>
      </c>
      <c r="B628" s="1" t="s">
        <v>690</v>
      </c>
      <c r="C628" s="1">
        <v>26440.499999988824</v>
      </c>
      <c r="D628" s="1">
        <v>0</v>
      </c>
      <c r="E628">
        <f t="shared" ref="E628:E633" si="56">(R628-S628*(1000-T628)/(1000-U628))*AO628</f>
        <v>-1.7744254865405484</v>
      </c>
      <c r="F628">
        <f t="shared" ref="F628:F633" si="57">IF(AZ628&lt;&gt;0,1/(1/AZ628-1/N628),0)</f>
        <v>4.0224144784795851E-3</v>
      </c>
      <c r="G628">
        <f t="shared" ref="G628:G633" si="58">((BC628-AP628/2)*S628-E628)/(BC628+AP628/2)</f>
        <v>1085.4033516820534</v>
      </c>
      <c r="H628">
        <f t="shared" ref="H628:H633" si="59">AP628*1000</f>
        <v>0.11873280553186653</v>
      </c>
      <c r="I628">
        <f t="shared" ref="I628:I633" si="60">(AU628-BA628)</f>
        <v>2.8666284244970064</v>
      </c>
      <c r="J628">
        <f t="shared" ref="J628:J633" si="61">(P628+AT628*D628)</f>
        <v>34.966655731201172</v>
      </c>
      <c r="K628" s="1">
        <v>9.4499998092651367</v>
      </c>
      <c r="L628">
        <f t="shared" ref="L628:L633" si="62">(K628*AI628+AJ628)</f>
        <v>0.6624999718432889</v>
      </c>
      <c r="M628" s="1">
        <v>1</v>
      </c>
      <c r="N628">
        <f t="shared" ref="N628:N633" si="63">L628*(M628+1)*(M628+1)/(M628*M628+1)</f>
        <v>1.3249999436865778</v>
      </c>
      <c r="O628" s="1">
        <v>35.176681518554687</v>
      </c>
      <c r="P628" s="1">
        <v>34.966655731201172</v>
      </c>
      <c r="Q628" s="1">
        <v>35.051837921142578</v>
      </c>
      <c r="R628" s="1">
        <v>409.97564697265625</v>
      </c>
      <c r="S628" s="1">
        <v>413.23477172851563</v>
      </c>
      <c r="T628" s="1">
        <v>27.213645935058594</v>
      </c>
      <c r="U628" s="1">
        <v>27.431774139404297</v>
      </c>
      <c r="V628" s="1">
        <v>48.213768005371094</v>
      </c>
      <c r="W628" s="1">
        <v>48.586734771728516</v>
      </c>
      <c r="X628" s="1">
        <v>500.27728271484375</v>
      </c>
      <c r="Y628" s="1">
        <v>-8.1071900203824043E-3</v>
      </c>
      <c r="Z628" s="1">
        <v>8.2370884716510773E-2</v>
      </c>
      <c r="AA628" s="1">
        <v>101.02597045898437</v>
      </c>
      <c r="AB628" s="1">
        <v>1.3680307865142822</v>
      </c>
      <c r="AC628" s="1">
        <v>-0.32027807831764221</v>
      </c>
      <c r="AD628" s="1">
        <v>2.6074698194861412E-2</v>
      </c>
      <c r="AE628" s="1">
        <v>3.2190890051424503E-3</v>
      </c>
      <c r="AF628" s="1">
        <v>1.6853740438818932E-2</v>
      </c>
      <c r="AG628" s="1">
        <v>2.8832622338086367E-3</v>
      </c>
      <c r="AH628" s="1">
        <v>1</v>
      </c>
      <c r="AI628" s="1">
        <v>-0.21956524252891541</v>
      </c>
      <c r="AJ628" s="1">
        <v>2.737391471862793</v>
      </c>
      <c r="AK628" s="1">
        <v>1</v>
      </c>
      <c r="AL628" s="1">
        <v>0</v>
      </c>
      <c r="AM628" s="1">
        <v>0.15999999642372131</v>
      </c>
      <c r="AN628" s="1">
        <v>111115</v>
      </c>
      <c r="AO628">
        <f t="shared" ref="AO628:AO633" si="64">X628*0.000001/(K628*0.0001)</f>
        <v>0.52939396064786481</v>
      </c>
      <c r="AP628">
        <f t="shared" ref="AP628:AP633" si="65">(U628-T628)/(1000-U628)*AO628</f>
        <v>1.1873280553186654E-4</v>
      </c>
      <c r="AQ628">
        <f t="shared" ref="AQ628:AQ633" si="66">(P628+273.15)</f>
        <v>308.11665573120115</v>
      </c>
      <c r="AR628">
        <f t="shared" ref="AR628:AR633" si="67">(O628+273.15)</f>
        <v>308.32668151855466</v>
      </c>
      <c r="AS628">
        <f t="shared" ref="AS628:AS633" si="68">(Y628*AK628+Z628*AL628)*AM628</f>
        <v>-1.2971503742676138E-3</v>
      </c>
      <c r="AT628">
        <f t="shared" ref="AT628:AT633" si="69">((AS628+0.00000010773*(AR628^4-AQ628^4))-AP628*44100)/(L628*0.92*2*29.3+0.00000043092*AQ628^3)</f>
        <v>-5.3543976620490451E-2</v>
      </c>
      <c r="AU628">
        <f t="shared" ref="AU628:AU633" si="70">0.61365*EXP(17.502*J628/(240.97+J628))</f>
        <v>5.6379500283419963</v>
      </c>
      <c r="AV628">
        <f t="shared" ref="AV628:AV633" si="71">AU628*1000/AA628</f>
        <v>55.806937589685944</v>
      </c>
      <c r="AW628">
        <f t="shared" ref="AW628:AW633" si="72">(AV628-U628)</f>
        <v>28.375163450281647</v>
      </c>
      <c r="AX628">
        <f t="shared" ref="AX628:AX633" si="73">IF(D628,P628,(O628+P628)/2)</f>
        <v>35.07166862487793</v>
      </c>
      <c r="AY628">
        <f t="shared" ref="AY628:AY633" si="74">0.61365*EXP(17.502*AX628/(240.97+AX628))</f>
        <v>5.6708271410163995</v>
      </c>
      <c r="AZ628">
        <f t="shared" ref="AZ628:AZ633" si="75">IF(AW628&lt;&gt;0,(1000-(AV628+U628)/2)/AW628*AP628,0)</f>
        <v>4.010240252713345E-3</v>
      </c>
      <c r="BA628">
        <f t="shared" ref="BA628:BA633" si="76">U628*AA628/1000</f>
        <v>2.7713216038449899</v>
      </c>
      <c r="BB628">
        <f t="shared" ref="BB628:BB633" si="77">(AY628-BA628)</f>
        <v>2.8995055371714096</v>
      </c>
      <c r="BC628">
        <f t="shared" ref="BC628:BC633" si="78">1/(1.6/F628+1.37/N628)</f>
        <v>2.507491100256839E-3</v>
      </c>
      <c r="BD628">
        <f t="shared" ref="BD628:BD633" si="79">G628*AA628*0.001</f>
        <v>109.65392694311376</v>
      </c>
      <c r="BE628">
        <f t="shared" ref="BE628:BE633" si="80">G628/S628</f>
        <v>2.6266021785677194</v>
      </c>
      <c r="BF628">
        <f t="shared" ref="BF628:BF633" si="81">(1-AP628*AA628/AU628/F628)*100</f>
        <v>47.107302132541065</v>
      </c>
      <c r="BG628">
        <f t="shared" ref="BG628:BG633" si="82">(S628-E628/(N628/1.35))</f>
        <v>415.04267701805458</v>
      </c>
      <c r="BH628">
        <f t="shared" ref="BH628:BH633" si="83">E628*BF628/100/BG628</f>
        <v>-2.0139711440448002E-3</v>
      </c>
    </row>
    <row r="629" spans="1:60" x14ac:dyDescent="0.25">
      <c r="A629" s="1">
        <v>190</v>
      </c>
      <c r="B629" s="1" t="s">
        <v>691</v>
      </c>
      <c r="C629" s="1">
        <v>26445.499999877065</v>
      </c>
      <c r="D629" s="1">
        <v>0</v>
      </c>
      <c r="E629">
        <f t="shared" si="56"/>
        <v>-1.828613509717949</v>
      </c>
      <c r="F629">
        <f t="shared" si="57"/>
        <v>4.1846144933989264E-3</v>
      </c>
      <c r="G629">
        <f t="shared" si="58"/>
        <v>1078.9627001598762</v>
      </c>
      <c r="H629">
        <f t="shared" si="59"/>
        <v>0.12339303654612419</v>
      </c>
      <c r="I629">
        <f t="shared" si="60"/>
        <v>2.8640850980566328</v>
      </c>
      <c r="J629">
        <f t="shared" si="61"/>
        <v>34.954349517822266</v>
      </c>
      <c r="K629" s="1">
        <v>9.4499998092651367</v>
      </c>
      <c r="L629">
        <f t="shared" si="62"/>
        <v>0.6624999718432889</v>
      </c>
      <c r="M629" s="1">
        <v>1</v>
      </c>
      <c r="N629">
        <f t="shared" si="63"/>
        <v>1.3249999436865778</v>
      </c>
      <c r="O629" s="1">
        <v>35.16754150390625</v>
      </c>
      <c r="P629" s="1">
        <v>34.954349517822266</v>
      </c>
      <c r="Q629" s="1">
        <v>35.038658142089844</v>
      </c>
      <c r="R629" s="1">
        <v>409.83309936523437</v>
      </c>
      <c r="S629" s="1">
        <v>413.19094848632812</v>
      </c>
      <c r="T629" s="1">
        <v>27.192306518554688</v>
      </c>
      <c r="U629" s="1">
        <v>27.418998718261719</v>
      </c>
      <c r="V629" s="1">
        <v>48.187797546386719</v>
      </c>
      <c r="W629" s="1">
        <v>48.588077545166016</v>
      </c>
      <c r="X629" s="1">
        <v>500.27828979492187</v>
      </c>
      <c r="Y629" s="1">
        <v>-1.2518446892499924E-2</v>
      </c>
      <c r="Z629" s="1">
        <v>6.7557200789451599E-2</v>
      </c>
      <c r="AA629" s="1">
        <v>101.02568054199219</v>
      </c>
      <c r="AB629" s="1">
        <v>1.3680307865142822</v>
      </c>
      <c r="AC629" s="1">
        <v>-0.32027807831764221</v>
      </c>
      <c r="AD629" s="1">
        <v>2.6074698194861412E-2</v>
      </c>
      <c r="AE629" s="1">
        <v>3.2190890051424503E-3</v>
      </c>
      <c r="AF629" s="1">
        <v>1.6853740438818932E-2</v>
      </c>
      <c r="AG629" s="1">
        <v>2.8832622338086367E-3</v>
      </c>
      <c r="AH629" s="1">
        <v>1</v>
      </c>
      <c r="AI629" s="1">
        <v>-0.21956524252891541</v>
      </c>
      <c r="AJ629" s="1">
        <v>2.737391471862793</v>
      </c>
      <c r="AK629" s="1">
        <v>1</v>
      </c>
      <c r="AL629" s="1">
        <v>0</v>
      </c>
      <c r="AM629" s="1">
        <v>0.15999999642372131</v>
      </c>
      <c r="AN629" s="1">
        <v>111115</v>
      </c>
      <c r="AO629">
        <f t="shared" si="64"/>
        <v>0.52939502634109059</v>
      </c>
      <c r="AP629">
        <f t="shared" si="65"/>
        <v>1.2339303654612419E-4</v>
      </c>
      <c r="AQ629">
        <f t="shared" si="66"/>
        <v>308.10434951782224</v>
      </c>
      <c r="AR629">
        <f t="shared" si="67"/>
        <v>308.31754150390623</v>
      </c>
      <c r="AS629">
        <f t="shared" si="68"/>
        <v>-2.002951458030533E-3</v>
      </c>
      <c r="AT629">
        <f t="shared" si="69"/>
        <v>-5.6992493097253641E-2</v>
      </c>
      <c r="AU629">
        <f t="shared" si="70"/>
        <v>5.6341081033490346</v>
      </c>
      <c r="AV629">
        <f t="shared" si="71"/>
        <v>55.769068548933646</v>
      </c>
      <c r="AW629">
        <f t="shared" si="72"/>
        <v>28.350069830671927</v>
      </c>
      <c r="AX629">
        <f t="shared" si="73"/>
        <v>35.060945510864258</v>
      </c>
      <c r="AY629">
        <f t="shared" si="74"/>
        <v>5.6674623608371979</v>
      </c>
      <c r="AZ629">
        <f t="shared" si="75"/>
        <v>4.1714402518305913E-3</v>
      </c>
      <c r="BA629">
        <f t="shared" si="76"/>
        <v>2.7700230052924018</v>
      </c>
      <c r="BB629">
        <f t="shared" si="77"/>
        <v>2.8974393555447961</v>
      </c>
      <c r="BC629">
        <f t="shared" si="78"/>
        <v>2.6083305885280742E-3</v>
      </c>
      <c r="BD629">
        <f t="shared" si="79"/>
        <v>109.00294106307696</v>
      </c>
      <c r="BE629">
        <f t="shared" si="80"/>
        <v>2.6112931663012398</v>
      </c>
      <c r="BF629">
        <f t="shared" si="81"/>
        <v>47.12604392569402</v>
      </c>
      <c r="BG629">
        <f t="shared" si="82"/>
        <v>415.0540642169226</v>
      </c>
      <c r="BH629">
        <f t="shared" si="83"/>
        <v>-2.0762432659145623E-3</v>
      </c>
    </row>
    <row r="630" spans="1:60" x14ac:dyDescent="0.25">
      <c r="A630" s="1">
        <v>191</v>
      </c>
      <c r="B630" s="1" t="s">
        <v>692</v>
      </c>
      <c r="C630" s="1">
        <v>26450.499999765307</v>
      </c>
      <c r="D630" s="1">
        <v>0</v>
      </c>
      <c r="E630">
        <f t="shared" si="56"/>
        <v>-1.7754159289590752</v>
      </c>
      <c r="F630">
        <f t="shared" si="57"/>
        <v>4.2323097142588769E-3</v>
      </c>
      <c r="G630">
        <f t="shared" si="58"/>
        <v>1051.5658247947454</v>
      </c>
      <c r="H630">
        <f t="shared" si="59"/>
        <v>0.12473173841099244</v>
      </c>
      <c r="I630">
        <f t="shared" si="60"/>
        <v>2.8626818578022748</v>
      </c>
      <c r="J630">
        <f t="shared" si="61"/>
        <v>34.946018218994141</v>
      </c>
      <c r="K630" s="1">
        <v>9.4499998092651367</v>
      </c>
      <c r="L630">
        <f t="shared" si="62"/>
        <v>0.6624999718432889</v>
      </c>
      <c r="M630" s="1">
        <v>1</v>
      </c>
      <c r="N630">
        <f t="shared" si="63"/>
        <v>1.3249999436865778</v>
      </c>
      <c r="O630" s="1">
        <v>35.159397125244141</v>
      </c>
      <c r="P630" s="1">
        <v>34.946018218994141</v>
      </c>
      <c r="Q630" s="1">
        <v>35.041572570800781</v>
      </c>
      <c r="R630" s="1">
        <v>409.91677856445313</v>
      </c>
      <c r="S630" s="1">
        <v>413.17315673828125</v>
      </c>
      <c r="T630" s="1">
        <v>27.178073883056641</v>
      </c>
      <c r="U630" s="1">
        <v>27.407232284545898</v>
      </c>
      <c r="V630" s="1">
        <v>48.184562683105469</v>
      </c>
      <c r="W630" s="1">
        <v>48.589141845703125</v>
      </c>
      <c r="X630" s="1">
        <v>500.26950073242187</v>
      </c>
      <c r="Y630" s="1">
        <v>7.7285659499466419E-3</v>
      </c>
      <c r="Z630" s="1">
        <v>7.2423852980136871E-2</v>
      </c>
      <c r="AA630" s="1">
        <v>101.02539825439453</v>
      </c>
      <c r="AB630" s="1">
        <v>1.3680307865142822</v>
      </c>
      <c r="AC630" s="1">
        <v>-0.32027807831764221</v>
      </c>
      <c r="AD630" s="1">
        <v>2.6074698194861412E-2</v>
      </c>
      <c r="AE630" s="1">
        <v>3.2190890051424503E-3</v>
      </c>
      <c r="AF630" s="1">
        <v>1.6853740438818932E-2</v>
      </c>
      <c r="AG630" s="1">
        <v>2.8832622338086367E-3</v>
      </c>
      <c r="AH630" s="1">
        <v>1</v>
      </c>
      <c r="AI630" s="1">
        <v>-0.21956524252891541</v>
      </c>
      <c r="AJ630" s="1">
        <v>2.737391471862793</v>
      </c>
      <c r="AK630" s="1">
        <v>1</v>
      </c>
      <c r="AL630" s="1">
        <v>0</v>
      </c>
      <c r="AM630" s="1">
        <v>0.15999999642372131</v>
      </c>
      <c r="AN630" s="1">
        <v>111115</v>
      </c>
      <c r="AO630">
        <f t="shared" si="64"/>
        <v>0.52938572574566478</v>
      </c>
      <c r="AP630">
        <f t="shared" si="65"/>
        <v>1.2473173841099245E-4</v>
      </c>
      <c r="AQ630">
        <f t="shared" si="66"/>
        <v>308.09601821899412</v>
      </c>
      <c r="AR630">
        <f t="shared" si="67"/>
        <v>308.30939712524412</v>
      </c>
      <c r="AS630">
        <f t="shared" si="68"/>
        <v>1.236570524351957E-3</v>
      </c>
      <c r="AT630">
        <f t="shared" si="69"/>
        <v>-5.8104124211627549E-2</v>
      </c>
      <c r="AU630">
        <f t="shared" si="70"/>
        <v>5.6315084143992236</v>
      </c>
      <c r="AV630">
        <f t="shared" si="71"/>
        <v>55.743491356682249</v>
      </c>
      <c r="AW630">
        <f t="shared" si="72"/>
        <v>28.33625907213635</v>
      </c>
      <c r="AX630">
        <f t="shared" si="73"/>
        <v>35.052707672119141</v>
      </c>
      <c r="AY630">
        <f t="shared" si="74"/>
        <v>5.6648786078681992</v>
      </c>
      <c r="AZ630">
        <f t="shared" si="75"/>
        <v>4.218833931173129E-3</v>
      </c>
      <c r="BA630">
        <f t="shared" si="76"/>
        <v>2.7688265565969488</v>
      </c>
      <c r="BB630">
        <f t="shared" si="77"/>
        <v>2.8960520512712504</v>
      </c>
      <c r="BC630">
        <f t="shared" si="78"/>
        <v>2.6379786195596523E-3</v>
      </c>
      <c r="BD630">
        <f t="shared" si="79"/>
        <v>106.23485624060001</v>
      </c>
      <c r="BE630">
        <f t="shared" si="80"/>
        <v>2.5450971527195438</v>
      </c>
      <c r="BF630">
        <f t="shared" si="81"/>
        <v>47.130479960261383</v>
      </c>
      <c r="BG630">
        <f t="shared" si="82"/>
        <v>414.98207115787437</v>
      </c>
      <c r="BH630">
        <f t="shared" si="83"/>
        <v>-2.016381204794292E-3</v>
      </c>
    </row>
    <row r="631" spans="1:60" x14ac:dyDescent="0.25">
      <c r="A631" s="1">
        <v>192</v>
      </c>
      <c r="B631" s="1" t="s">
        <v>693</v>
      </c>
      <c r="C631" s="1">
        <v>26455.999999642372</v>
      </c>
      <c r="D631" s="1">
        <v>0</v>
      </c>
      <c r="E631">
        <f t="shared" si="56"/>
        <v>-1.7398224692468409</v>
      </c>
      <c r="F631">
        <f t="shared" si="57"/>
        <v>4.2750171277986561E-3</v>
      </c>
      <c r="G631">
        <f t="shared" si="58"/>
        <v>1032.0025637391291</v>
      </c>
      <c r="H631">
        <f t="shared" si="59"/>
        <v>0.12587454466744977</v>
      </c>
      <c r="I631">
        <f t="shared" si="60"/>
        <v>2.8602117004544128</v>
      </c>
      <c r="J631">
        <f t="shared" si="61"/>
        <v>34.934539794921875</v>
      </c>
      <c r="K631" s="1">
        <v>9.4499998092651367</v>
      </c>
      <c r="L631">
        <f t="shared" si="62"/>
        <v>0.6624999718432889</v>
      </c>
      <c r="M631" s="1">
        <v>1</v>
      </c>
      <c r="N631">
        <f t="shared" si="63"/>
        <v>1.3249999436865778</v>
      </c>
      <c r="O631" s="1">
        <v>35.156417846679688</v>
      </c>
      <c r="P631" s="1">
        <v>34.934539794921875</v>
      </c>
      <c r="Q631" s="1">
        <v>35.068275451660156</v>
      </c>
      <c r="R631" s="1">
        <v>409.9921875</v>
      </c>
      <c r="S631" s="1">
        <v>413.18051147460938</v>
      </c>
      <c r="T631" s="1">
        <v>27.164974212646484</v>
      </c>
      <c r="U631" s="1">
        <v>27.396240234375</v>
      </c>
      <c r="V631" s="1">
        <v>48.170806884765625</v>
      </c>
      <c r="W631" s="1">
        <v>48.579978942871094</v>
      </c>
      <c r="X631" s="1">
        <v>500.25775146484375</v>
      </c>
      <c r="Y631" s="1">
        <v>2.7517951093614101E-3</v>
      </c>
      <c r="Z631" s="1">
        <v>5.5390827357769012E-2</v>
      </c>
      <c r="AA631" s="1">
        <v>101.02542114257812</v>
      </c>
      <c r="AB631" s="1">
        <v>1.3680307865142822</v>
      </c>
      <c r="AC631" s="1">
        <v>-0.32027807831764221</v>
      </c>
      <c r="AD631" s="1">
        <v>2.6074698194861412E-2</v>
      </c>
      <c r="AE631" s="1">
        <v>3.2190890051424503E-3</v>
      </c>
      <c r="AF631" s="1">
        <v>1.6853740438818932E-2</v>
      </c>
      <c r="AG631" s="1">
        <v>2.8832622338086367E-3</v>
      </c>
      <c r="AH631" s="1">
        <v>1</v>
      </c>
      <c r="AI631" s="1">
        <v>-0.21956524252891541</v>
      </c>
      <c r="AJ631" s="1">
        <v>2.737391471862793</v>
      </c>
      <c r="AK631" s="1">
        <v>1</v>
      </c>
      <c r="AL631" s="1">
        <v>0</v>
      </c>
      <c r="AM631" s="1">
        <v>0.15999999642372131</v>
      </c>
      <c r="AN631" s="1">
        <v>111115</v>
      </c>
      <c r="AO631">
        <f t="shared" si="64"/>
        <v>0.52937329265802957</v>
      </c>
      <c r="AP631">
        <f t="shared" si="65"/>
        <v>1.2587454466744975E-4</v>
      </c>
      <c r="AQ631">
        <f t="shared" si="66"/>
        <v>308.08453979492185</v>
      </c>
      <c r="AR631">
        <f t="shared" si="67"/>
        <v>308.30641784667966</v>
      </c>
      <c r="AS631">
        <f t="shared" si="68"/>
        <v>4.4028720765663942E-4</v>
      </c>
      <c r="AT631">
        <f t="shared" si="69"/>
        <v>-5.6950333519326615E-2</v>
      </c>
      <c r="AU631">
        <f t="shared" si="70"/>
        <v>5.6279284078553902</v>
      </c>
      <c r="AV631">
        <f t="shared" si="71"/>
        <v>55.708042037386235</v>
      </c>
      <c r="AW631">
        <f t="shared" si="72"/>
        <v>28.311801803011235</v>
      </c>
      <c r="AX631">
        <f t="shared" si="73"/>
        <v>35.045478820800781</v>
      </c>
      <c r="AY631">
        <f t="shared" si="74"/>
        <v>5.6626121616629499</v>
      </c>
      <c r="AZ631">
        <f t="shared" si="75"/>
        <v>4.2612684512782053E-3</v>
      </c>
      <c r="BA631">
        <f t="shared" si="76"/>
        <v>2.7677167074009774</v>
      </c>
      <c r="BB631">
        <f t="shared" si="77"/>
        <v>2.8948954542619725</v>
      </c>
      <c r="BC631">
        <f t="shared" si="78"/>
        <v>2.664524611616789E-3</v>
      </c>
      <c r="BD631">
        <f t="shared" si="79"/>
        <v>104.25849362196584</v>
      </c>
      <c r="BE631">
        <f t="shared" si="80"/>
        <v>2.497703872953716</v>
      </c>
      <c r="BF631">
        <f t="shared" si="81"/>
        <v>47.145476867052828</v>
      </c>
      <c r="BG631">
        <f t="shared" si="82"/>
        <v>414.95316085823742</v>
      </c>
      <c r="BH631">
        <f t="shared" si="83"/>
        <v>-1.976723344075892E-3</v>
      </c>
    </row>
    <row r="632" spans="1:60" x14ac:dyDescent="0.25">
      <c r="A632" s="1">
        <v>193</v>
      </c>
      <c r="B632" s="1" t="s">
        <v>694</v>
      </c>
      <c r="C632" s="1">
        <v>26460.999999530613</v>
      </c>
      <c r="D632" s="1">
        <v>0</v>
      </c>
      <c r="E632">
        <f t="shared" si="56"/>
        <v>-1.7164442856711468</v>
      </c>
      <c r="F632">
        <f t="shared" si="57"/>
        <v>4.3436781448542589E-3</v>
      </c>
      <c r="G632">
        <f t="shared" si="58"/>
        <v>1013.5284948767198</v>
      </c>
      <c r="H632">
        <f t="shared" si="59"/>
        <v>0.12786608258673546</v>
      </c>
      <c r="I632">
        <f t="shared" si="60"/>
        <v>2.859718334259282</v>
      </c>
      <c r="J632">
        <f t="shared" si="61"/>
        <v>34.930187225341797</v>
      </c>
      <c r="K632" s="1">
        <v>9.4499998092651367</v>
      </c>
      <c r="L632">
        <f t="shared" si="62"/>
        <v>0.6624999718432889</v>
      </c>
      <c r="M632" s="1">
        <v>1</v>
      </c>
      <c r="N632">
        <f t="shared" si="63"/>
        <v>1.3249999436865778</v>
      </c>
      <c r="O632" s="1">
        <v>35.158622741699219</v>
      </c>
      <c r="P632" s="1">
        <v>34.930187225341797</v>
      </c>
      <c r="Q632" s="1">
        <v>35.080001831054688</v>
      </c>
      <c r="R632" s="1">
        <v>410.04974365234375</v>
      </c>
      <c r="S632" s="1">
        <v>413.19241333007812</v>
      </c>
      <c r="T632" s="1">
        <v>27.152759552001953</v>
      </c>
      <c r="U632" s="1">
        <v>27.387691497802734</v>
      </c>
      <c r="V632" s="1">
        <v>48.145442962646484</v>
      </c>
      <c r="W632" s="1">
        <v>48.560916900634766</v>
      </c>
      <c r="X632" s="1">
        <v>500.24740600585937</v>
      </c>
      <c r="Y632" s="1">
        <v>1.275533065199852E-2</v>
      </c>
      <c r="Z632" s="1">
        <v>8.912232518196106E-2</v>
      </c>
      <c r="AA632" s="1">
        <v>101.02542114257812</v>
      </c>
      <c r="AB632" s="1">
        <v>1.3680307865142822</v>
      </c>
      <c r="AC632" s="1">
        <v>-0.32027807831764221</v>
      </c>
      <c r="AD632" s="1">
        <v>2.6074698194861412E-2</v>
      </c>
      <c r="AE632" s="1">
        <v>3.2190890051424503E-3</v>
      </c>
      <c r="AF632" s="1">
        <v>1.6853740438818932E-2</v>
      </c>
      <c r="AG632" s="1">
        <v>2.8832622338086367E-3</v>
      </c>
      <c r="AH632" s="1">
        <v>1</v>
      </c>
      <c r="AI632" s="1">
        <v>-0.21956524252891541</v>
      </c>
      <c r="AJ632" s="1">
        <v>2.737391471862793</v>
      </c>
      <c r="AK632" s="1">
        <v>1</v>
      </c>
      <c r="AL632" s="1">
        <v>0</v>
      </c>
      <c r="AM632" s="1">
        <v>0.15999999642372131</v>
      </c>
      <c r="AN632" s="1">
        <v>111115</v>
      </c>
      <c r="AO632">
        <f t="shared" si="64"/>
        <v>0.52936234508216384</v>
      </c>
      <c r="AP632">
        <f t="shared" si="65"/>
        <v>1.2786608258673546E-4</v>
      </c>
      <c r="AQ632">
        <f t="shared" si="66"/>
        <v>308.08018722534177</v>
      </c>
      <c r="AR632">
        <f t="shared" si="67"/>
        <v>308.3086227416992</v>
      </c>
      <c r="AS632">
        <f t="shared" si="68"/>
        <v>2.040852858703146E-3</v>
      </c>
      <c r="AT632">
        <f t="shared" si="69"/>
        <v>-5.7024149757466169E-2</v>
      </c>
      <c r="AU632">
        <f t="shared" si="70"/>
        <v>5.6265714019478095</v>
      </c>
      <c r="AV632">
        <f t="shared" si="71"/>
        <v>55.694609716172089</v>
      </c>
      <c r="AW632">
        <f t="shared" si="72"/>
        <v>28.306918218369354</v>
      </c>
      <c r="AX632">
        <f t="shared" si="73"/>
        <v>35.044404983520508</v>
      </c>
      <c r="AY632">
        <f t="shared" si="74"/>
        <v>5.6622755510092055</v>
      </c>
      <c r="AZ632">
        <f t="shared" si="75"/>
        <v>4.329485020129975E-3</v>
      </c>
      <c r="BA632">
        <f t="shared" si="76"/>
        <v>2.7668530676885275</v>
      </c>
      <c r="BB632">
        <f t="shared" si="77"/>
        <v>2.8954224833206781</v>
      </c>
      <c r="BC632">
        <f t="shared" si="78"/>
        <v>2.7071997317662175E-3</v>
      </c>
      <c r="BD632">
        <f t="shared" si="79"/>
        <v>102.39214303492396</v>
      </c>
      <c r="BE632">
        <f t="shared" si="80"/>
        <v>2.4529213561989196</v>
      </c>
      <c r="BF632">
        <f t="shared" si="81"/>
        <v>47.145184967829103</v>
      </c>
      <c r="BG632">
        <f t="shared" si="82"/>
        <v>414.94124343131483</v>
      </c>
      <c r="BH632">
        <f t="shared" si="83"/>
        <v>-1.9502058331382654E-3</v>
      </c>
    </row>
    <row r="633" spans="1:60" x14ac:dyDescent="0.25">
      <c r="A633" s="1">
        <v>194</v>
      </c>
      <c r="B633" s="1" t="s">
        <v>695</v>
      </c>
      <c r="C633" s="1">
        <v>26465.999999418855</v>
      </c>
      <c r="D633" s="1">
        <v>0</v>
      </c>
      <c r="E633">
        <f t="shared" si="56"/>
        <v>-1.727149912600058</v>
      </c>
      <c r="F633">
        <f t="shared" si="57"/>
        <v>4.3796474638220558E-3</v>
      </c>
      <c r="G633">
        <f t="shared" si="58"/>
        <v>1012.3090707767325</v>
      </c>
      <c r="H633">
        <f t="shared" si="59"/>
        <v>0.12887055539992176</v>
      </c>
      <c r="I633">
        <f t="shared" si="60"/>
        <v>2.8586363837607709</v>
      </c>
      <c r="J633">
        <f t="shared" si="61"/>
        <v>34.923385620117188</v>
      </c>
      <c r="K633" s="1">
        <v>9.4499998092651367</v>
      </c>
      <c r="L633">
        <f t="shared" si="62"/>
        <v>0.6624999718432889</v>
      </c>
      <c r="M633" s="1">
        <v>1</v>
      </c>
      <c r="N633">
        <f t="shared" si="63"/>
        <v>1.3249999436865778</v>
      </c>
      <c r="O633" s="1">
        <v>35.160518646240234</v>
      </c>
      <c r="P633" s="1">
        <v>34.923385620117188</v>
      </c>
      <c r="Q633" s="1">
        <v>35.075572967529297</v>
      </c>
      <c r="R633" s="1">
        <v>410.03936767578125</v>
      </c>
      <c r="S633" s="1">
        <v>413.20147705078125</v>
      </c>
      <c r="T633" s="1">
        <v>27.140636444091797</v>
      </c>
      <c r="U633" s="1">
        <v>27.377416610717773</v>
      </c>
      <c r="V633" s="1">
        <v>48.119007110595703</v>
      </c>
      <c r="W633" s="1">
        <v>48.537837982177734</v>
      </c>
      <c r="X633" s="1">
        <v>500.24703979492187</v>
      </c>
      <c r="Y633" s="1">
        <v>6.0503734275698662E-3</v>
      </c>
      <c r="Z633" s="1">
        <v>0.13081713020801544</v>
      </c>
      <c r="AA633" s="1">
        <v>101.02542114257812</v>
      </c>
      <c r="AB633" s="1">
        <v>1.3680307865142822</v>
      </c>
      <c r="AC633" s="1">
        <v>-0.32027807831764221</v>
      </c>
      <c r="AD633" s="1">
        <v>2.6074698194861412E-2</v>
      </c>
      <c r="AE633" s="1">
        <v>3.2190890051424503E-3</v>
      </c>
      <c r="AF633" s="1">
        <v>1.6853740438818932E-2</v>
      </c>
      <c r="AG633" s="1">
        <v>2.8832622338086367E-3</v>
      </c>
      <c r="AH633" s="1">
        <v>1</v>
      </c>
      <c r="AI633" s="1">
        <v>-0.21956524252891541</v>
      </c>
      <c r="AJ633" s="1">
        <v>2.737391471862793</v>
      </c>
      <c r="AK633" s="1">
        <v>1</v>
      </c>
      <c r="AL633" s="1">
        <v>0</v>
      </c>
      <c r="AM633" s="1">
        <v>0.15999999642372131</v>
      </c>
      <c r="AN633" s="1">
        <v>111115</v>
      </c>
      <c r="AO633">
        <f t="shared" si="64"/>
        <v>0.52936195755735438</v>
      </c>
      <c r="AP633">
        <f t="shared" si="65"/>
        <v>1.2887055539992175E-4</v>
      </c>
      <c r="AQ633">
        <f t="shared" si="66"/>
        <v>308.07338562011716</v>
      </c>
      <c r="AR633">
        <f t="shared" si="67"/>
        <v>308.31051864624021</v>
      </c>
      <c r="AS633">
        <f t="shared" si="68"/>
        <v>9.6805972677335705E-4</v>
      </c>
      <c r="AT633">
        <f t="shared" si="69"/>
        <v>-5.5694870507904434E-2</v>
      </c>
      <c r="AU633">
        <f t="shared" si="70"/>
        <v>5.6244514266543479</v>
      </c>
      <c r="AV633">
        <f t="shared" si="71"/>
        <v>55.673625143482525</v>
      </c>
      <c r="AW633">
        <f t="shared" si="72"/>
        <v>28.296208532764751</v>
      </c>
      <c r="AX633">
        <f t="shared" si="73"/>
        <v>35.041952133178711</v>
      </c>
      <c r="AY633">
        <f t="shared" si="74"/>
        <v>5.6615067329329998</v>
      </c>
      <c r="AZ633">
        <f t="shared" si="75"/>
        <v>4.3652186941651036E-3</v>
      </c>
      <c r="BA633">
        <f t="shared" si="76"/>
        <v>2.765815042893577</v>
      </c>
      <c r="BB633">
        <f t="shared" si="77"/>
        <v>2.8956916900394227</v>
      </c>
      <c r="BC633">
        <f t="shared" si="78"/>
        <v>2.7295543600380397E-3</v>
      </c>
      <c r="BD633">
        <f t="shared" si="79"/>
        <v>102.26895020167133</v>
      </c>
      <c r="BE633">
        <f t="shared" si="80"/>
        <v>2.4499163894622833</v>
      </c>
      <c r="BF633">
        <f t="shared" si="81"/>
        <v>47.147559553651206</v>
      </c>
      <c r="BG633">
        <f t="shared" si="82"/>
        <v>414.96121477237136</v>
      </c>
      <c r="BH633">
        <f t="shared" si="83"/>
        <v>-1.9623738427473024E-3</v>
      </c>
    </row>
    <row r="634" spans="1:60" x14ac:dyDescent="0.25">
      <c r="A634" s="1" t="s">
        <v>9</v>
      </c>
      <c r="B634" s="1" t="s">
        <v>696</v>
      </c>
    </row>
    <row r="635" spans="1:60" x14ac:dyDescent="0.25">
      <c r="A635" s="1" t="s">
        <v>9</v>
      </c>
      <c r="B635" s="1" t="s">
        <v>697</v>
      </c>
    </row>
    <row r="636" spans="1:60" x14ac:dyDescent="0.25">
      <c r="A636" s="1" t="s">
        <v>9</v>
      </c>
      <c r="B636" s="1" t="s">
        <v>698</v>
      </c>
    </row>
    <row r="637" spans="1:60" x14ac:dyDescent="0.25">
      <c r="A637" s="1" t="s">
        <v>9</v>
      </c>
      <c r="B637" s="1" t="s">
        <v>699</v>
      </c>
    </row>
    <row r="638" spans="1:60" x14ac:dyDescent="0.25">
      <c r="A638" s="1" t="s">
        <v>9</v>
      </c>
      <c r="B638" s="1" t="s">
        <v>700</v>
      </c>
    </row>
    <row r="639" spans="1:60" x14ac:dyDescent="0.25">
      <c r="A639" s="1" t="s">
        <v>9</v>
      </c>
      <c r="B639" s="1" t="s">
        <v>701</v>
      </c>
    </row>
    <row r="640" spans="1:60" x14ac:dyDescent="0.25">
      <c r="A640" s="1" t="s">
        <v>9</v>
      </c>
      <c r="B640" s="1" t="s">
        <v>702</v>
      </c>
    </row>
    <row r="641" spans="1:60" x14ac:dyDescent="0.25">
      <c r="A641" s="1" t="s">
        <v>9</v>
      </c>
      <c r="B641" s="1" t="s">
        <v>703</v>
      </c>
    </row>
    <row r="642" spans="1:60" x14ac:dyDescent="0.25">
      <c r="A642" s="1" t="s">
        <v>9</v>
      </c>
      <c r="B642" s="1" t="s">
        <v>704</v>
      </c>
    </row>
    <row r="643" spans="1:60" x14ac:dyDescent="0.25">
      <c r="A643" s="1" t="s">
        <v>9</v>
      </c>
      <c r="B643" s="1" t="s">
        <v>705</v>
      </c>
    </row>
    <row r="644" spans="1:60" x14ac:dyDescent="0.25">
      <c r="A644" s="1" t="s">
        <v>9</v>
      </c>
      <c r="B644" s="1" t="s">
        <v>706</v>
      </c>
    </row>
    <row r="645" spans="1:60" x14ac:dyDescent="0.25">
      <c r="A645" s="1">
        <v>195</v>
      </c>
      <c r="B645" s="1" t="s">
        <v>707</v>
      </c>
      <c r="C645" s="1">
        <v>27006.499999988824</v>
      </c>
      <c r="D645" s="1">
        <v>0</v>
      </c>
      <c r="E645">
        <f>(R645-S645*(1000-T645)/(1000-U645))*AO645</f>
        <v>-2.2526521772414094</v>
      </c>
      <c r="F645">
        <f>IF(AZ645&lt;&gt;0,1/(1/AZ645-1/N645),0)</f>
        <v>8.614623742841181E-3</v>
      </c>
      <c r="G645">
        <f>((BC645-AP645/2)*S645-E645)/(BC645+AP645/2)</f>
        <v>801.80309575976139</v>
      </c>
      <c r="H645">
        <f>AP645*1000</f>
        <v>0.26286304456170589</v>
      </c>
      <c r="I645">
        <f>(AU645-BA645)</f>
        <v>2.9634484238080319</v>
      </c>
      <c r="J645">
        <f>(P645+AT645*D645)</f>
        <v>34.990478515625</v>
      </c>
      <c r="K645" s="1">
        <v>5.119999885559082</v>
      </c>
      <c r="L645">
        <f>(K645*AI645+AJ645)</f>
        <v>1.613217455241994</v>
      </c>
      <c r="M645" s="1">
        <v>1</v>
      </c>
      <c r="N645">
        <f>L645*(M645+1)*(M645+1)/(M645*M645+1)</f>
        <v>3.226434910483988</v>
      </c>
      <c r="O645" s="1">
        <v>35.173145294189453</v>
      </c>
      <c r="P645" s="1">
        <v>34.990478515625</v>
      </c>
      <c r="Q645" s="1">
        <v>35.063808441162109</v>
      </c>
      <c r="R645" s="1">
        <v>409.9669189453125</v>
      </c>
      <c r="S645" s="1">
        <v>412.16162109375</v>
      </c>
      <c r="T645" s="1">
        <v>26.285697937011719</v>
      </c>
      <c r="U645" s="1">
        <v>26.547595977783203</v>
      </c>
      <c r="V645" s="1">
        <v>46.566356658935547</v>
      </c>
      <c r="W645" s="1">
        <v>47.029697418212891</v>
      </c>
      <c r="X645" s="1">
        <v>500.24407958984375</v>
      </c>
      <c r="Y645" s="1">
        <v>-1.5143826603889465E-2</v>
      </c>
      <c r="Z645" s="1">
        <v>5.7514596730470657E-2</v>
      </c>
      <c r="AA645" s="1">
        <v>101.02404022216797</v>
      </c>
      <c r="AB645" s="1">
        <v>1.4744287729263306</v>
      </c>
      <c r="AC645" s="1">
        <v>-0.28728944063186646</v>
      </c>
      <c r="AD645" s="1">
        <v>2.3371696472167969E-2</v>
      </c>
      <c r="AE645" s="1">
        <v>4.1312305256724358E-3</v>
      </c>
      <c r="AF645" s="1">
        <v>1.8531337380409241E-2</v>
      </c>
      <c r="AG645" s="1">
        <v>2.6099826209247112E-3</v>
      </c>
      <c r="AH645" s="1">
        <v>0.66666668653488159</v>
      </c>
      <c r="AI645" s="1">
        <v>-0.21956524252891541</v>
      </c>
      <c r="AJ645" s="1">
        <v>2.737391471862793</v>
      </c>
      <c r="AK645" s="1">
        <v>1</v>
      </c>
      <c r="AL645" s="1">
        <v>0</v>
      </c>
      <c r="AM645" s="1">
        <v>0.15999999642372131</v>
      </c>
      <c r="AN645" s="1">
        <v>111115</v>
      </c>
      <c r="AO645">
        <f>X645*0.000001/(K645*0.0001)</f>
        <v>0.97703923978744245</v>
      </c>
      <c r="AP645">
        <f>(U645-T645)/(1000-U645)*AO645</f>
        <v>2.628630445617059E-4</v>
      </c>
      <c r="AQ645">
        <f>(P645+273.15)</f>
        <v>308.14047851562498</v>
      </c>
      <c r="AR645">
        <f>(O645+273.15)</f>
        <v>308.32314529418943</v>
      </c>
      <c r="AS645">
        <f>(Y645*AK645+Z645*AL645)*AM645</f>
        <v>-2.4230122024637701E-3</v>
      </c>
      <c r="AT645">
        <f>((AS645+0.00000010773*(AR645^4-AQ645^4))-AP645*44100)/(L645*0.92*2*29.3+0.00000043092*AQ645^3)</f>
        <v>-9.3287997423849772E-2</v>
      </c>
      <c r="AU645">
        <f>0.61365*EXP(17.502*J645/(240.97+J645))</f>
        <v>5.6453938276694666</v>
      </c>
      <c r="AV645">
        <f>AU645*1000/AA645</f>
        <v>55.881687321694372</v>
      </c>
      <c r="AW645">
        <f>(AV645-U645)</f>
        <v>29.334091343911169</v>
      </c>
      <c r="AX645">
        <f>IF(D645,P645,(O645+P645)/2)</f>
        <v>35.081811904907227</v>
      </c>
      <c r="AY645">
        <f>0.61365*EXP(17.502*AX645/(240.97+AX645))</f>
        <v>5.6740115742342718</v>
      </c>
      <c r="AZ645">
        <f>IF(AW645&lt;&gt;0,(1000-(AV645+U645)/2)/AW645*AP645,0)</f>
        <v>8.5916838337468798E-3</v>
      </c>
      <c r="BA645">
        <f>U645*AA645/1000</f>
        <v>2.6819454038614348</v>
      </c>
      <c r="BB645">
        <f>(AY645-BA645)</f>
        <v>2.9920661703728371</v>
      </c>
      <c r="BC645">
        <f>1/(1.6/F645+1.37/N645)</f>
        <v>5.3718587024244461E-3</v>
      </c>
      <c r="BD645">
        <f>G645*AA645*0.001</f>
        <v>81.001388196292936</v>
      </c>
      <c r="BE645">
        <f>G645/S645</f>
        <v>1.9453608844802748</v>
      </c>
      <c r="BF645">
        <f>(1-AP645*AA645/AU645/F645)*100</f>
        <v>45.396094163011824</v>
      </c>
      <c r="BG645">
        <f>(S645-E645/(N645/1.35))</f>
        <v>413.10417239995928</v>
      </c>
      <c r="BH645">
        <f>E645*BF645/100/BG645</f>
        <v>-2.4754436577212047E-3</v>
      </c>
    </row>
    <row r="646" spans="1:60" x14ac:dyDescent="0.25">
      <c r="A646" s="1">
        <v>196</v>
      </c>
      <c r="B646" s="1" t="s">
        <v>708</v>
      </c>
      <c r="C646" s="1">
        <v>27011.499999877065</v>
      </c>
      <c r="D646" s="1">
        <v>0</v>
      </c>
      <c r="E646">
        <f>(R646-S646*(1000-T646)/(1000-U646))*AO646</f>
        <v>-2.2048681919119333</v>
      </c>
      <c r="F646">
        <f>IF(AZ646&lt;&gt;0,1/(1/AZ646-1/N646),0)</f>
        <v>8.6381827401549489E-3</v>
      </c>
      <c r="G646">
        <f>((BC646-AP646/2)*S646-E646)/(BC646+AP646/2)</f>
        <v>792.04001858042966</v>
      </c>
      <c r="H646">
        <f>AP646*1000</f>
        <v>0.26355462652221484</v>
      </c>
      <c r="I646">
        <f>(AU646-BA646)</f>
        <v>2.9631940055012214</v>
      </c>
      <c r="J646">
        <f>(P646+AT646*D646)</f>
        <v>34.986900329589844</v>
      </c>
      <c r="K646" s="1">
        <v>5.119999885559082</v>
      </c>
      <c r="L646">
        <f>(K646*AI646+AJ646)</f>
        <v>1.613217455241994</v>
      </c>
      <c r="M646" s="1">
        <v>1</v>
      </c>
      <c r="N646">
        <f>L646*(M646+1)*(M646+1)/(M646*M646+1)</f>
        <v>3.226434910483988</v>
      </c>
      <c r="O646" s="1">
        <v>35.173141479492187</v>
      </c>
      <c r="P646" s="1">
        <v>34.986900329589844</v>
      </c>
      <c r="Q646" s="1">
        <v>35.083141326904297</v>
      </c>
      <c r="R646" s="1">
        <v>410.023681640625</v>
      </c>
      <c r="S646" s="1">
        <v>412.16909790039062</v>
      </c>
      <c r="T646" s="1">
        <v>26.276458740234375</v>
      </c>
      <c r="U646" s="1">
        <v>26.539037704467773</v>
      </c>
      <c r="V646" s="1">
        <v>46.551620483398437</v>
      </c>
      <c r="W646" s="1">
        <v>47.016551971435547</v>
      </c>
      <c r="X646" s="1">
        <v>500.26394653320312</v>
      </c>
      <c r="Y646" s="1">
        <v>-6.6104844212532043E-2</v>
      </c>
      <c r="Z646" s="1">
        <v>7.7965587377548218E-2</v>
      </c>
      <c r="AA646" s="1">
        <v>101.02405548095703</v>
      </c>
      <c r="AB646" s="1">
        <v>1.4744287729263306</v>
      </c>
      <c r="AC646" s="1">
        <v>-0.28728944063186646</v>
      </c>
      <c r="AD646" s="1">
        <v>2.3371696472167969E-2</v>
      </c>
      <c r="AE646" s="1">
        <v>4.1312305256724358E-3</v>
      </c>
      <c r="AF646" s="1">
        <v>1.8531337380409241E-2</v>
      </c>
      <c r="AG646" s="1">
        <v>2.6099826209247112E-3</v>
      </c>
      <c r="AH646" s="1">
        <v>1</v>
      </c>
      <c r="AI646" s="1">
        <v>-0.21956524252891541</v>
      </c>
      <c r="AJ646" s="1">
        <v>2.737391471862793</v>
      </c>
      <c r="AK646" s="1">
        <v>1</v>
      </c>
      <c r="AL646" s="1">
        <v>0</v>
      </c>
      <c r="AM646" s="1">
        <v>0.15999999642372131</v>
      </c>
      <c r="AN646" s="1">
        <v>111115</v>
      </c>
      <c r="AO646">
        <f>X646*0.000001/(K646*0.0001)</f>
        <v>0.97707804241205842</v>
      </c>
      <c r="AP646">
        <f>(U646-T646)/(1000-U646)*AO646</f>
        <v>2.6355462652221485E-4</v>
      </c>
      <c r="AQ646">
        <f>(P646+273.15)</f>
        <v>308.13690032958982</v>
      </c>
      <c r="AR646">
        <f>(O646+273.15)</f>
        <v>308.32314147949216</v>
      </c>
      <c r="AS646">
        <f>(Y646*AK646+Z646*AL646)*AM646</f>
        <v>-1.0576774837595782E-2</v>
      </c>
      <c r="AT646">
        <f>((AS646+0.00000010773*(AR646^4-AQ646^4))-AP646*44100)/(L646*0.92*2*29.3+0.00000043092*AQ646^3)</f>
        <v>-9.3224018622261359E-2</v>
      </c>
      <c r="AU646">
        <f>0.61365*EXP(17.502*J646/(240.97+J646))</f>
        <v>5.6442752229685844</v>
      </c>
      <c r="AV646">
        <f>AU646*1000/AA646</f>
        <v>55.870606224400952</v>
      </c>
      <c r="AW646">
        <f>(AV646-U646)</f>
        <v>29.331568519933178</v>
      </c>
      <c r="AX646">
        <f>IF(D646,P646,(O646+P646)/2)</f>
        <v>35.080020904541016</v>
      </c>
      <c r="AY646">
        <f>0.61365*EXP(17.502*AX646/(240.97+AX646))</f>
        <v>5.6734491854654978</v>
      </c>
      <c r="AZ646">
        <f>IF(AW646&lt;&gt;0,(1000-(AV646+U646)/2)/AW646*AP646,0)</f>
        <v>8.6151173568074745E-3</v>
      </c>
      <c r="BA646">
        <f>U646*AA646/1000</f>
        <v>2.6810812174673631</v>
      </c>
      <c r="BB646">
        <f>(AY646-BA646)</f>
        <v>2.9923679679981348</v>
      </c>
      <c r="BC646">
        <f>1/(1.6/F646+1.37/N646)</f>
        <v>5.386515888803802E-3</v>
      </c>
      <c r="BD646">
        <f>G646*AA646*0.001</f>
        <v>80.015094780207576</v>
      </c>
      <c r="BE646">
        <f>G646/S646</f>
        <v>1.9216385280097901</v>
      </c>
      <c r="BF646">
        <f>(1-AP646*AA646/AU646/F646)*100</f>
        <v>45.390918321159759</v>
      </c>
      <c r="BG646">
        <f>(S646-E646/(N646/1.35))</f>
        <v>413.09165550395767</v>
      </c>
      <c r="BH646">
        <f>E646*BF646/100/BG646</f>
        <v>-2.4227309042566445E-3</v>
      </c>
    </row>
    <row r="647" spans="1:60" x14ac:dyDescent="0.25">
      <c r="A647" s="1">
        <v>197</v>
      </c>
      <c r="B647" s="1" t="s">
        <v>709</v>
      </c>
      <c r="C647" s="1">
        <v>27016.999999754131</v>
      </c>
      <c r="D647" s="1">
        <v>0</v>
      </c>
      <c r="E647">
        <f>(R647-S647*(1000-T647)/(1000-U647))*AO647</f>
        <v>-2.2075749636130961</v>
      </c>
      <c r="F647">
        <f>IF(AZ647&lt;&gt;0,1/(1/AZ647-1/N647),0)</f>
        <v>8.671849572661431E-3</v>
      </c>
      <c r="G647">
        <f>((BC647-AP647/2)*S647-E647)/(BC647+AP647/2)</f>
        <v>791.01307106414936</v>
      </c>
      <c r="H647">
        <f>AP647*1000</f>
        <v>0.26448324865713485</v>
      </c>
      <c r="I647">
        <f>(AU647-BA647)</f>
        <v>2.9623804500611879</v>
      </c>
      <c r="J647">
        <f>(P647+AT647*D647)</f>
        <v>34.981758117675781</v>
      </c>
      <c r="K647" s="1">
        <v>5.119999885559082</v>
      </c>
      <c r="L647">
        <f>(K647*AI647+AJ647)</f>
        <v>1.613217455241994</v>
      </c>
      <c r="M647" s="1">
        <v>1</v>
      </c>
      <c r="N647">
        <f>L647*(M647+1)*(M647+1)/(M647*M647+1)</f>
        <v>3.226434910483988</v>
      </c>
      <c r="O647" s="1">
        <v>35.175262451171875</v>
      </c>
      <c r="P647" s="1">
        <v>34.981758117675781</v>
      </c>
      <c r="Q647" s="1">
        <v>35.087425231933594</v>
      </c>
      <c r="R647" s="1">
        <v>410.0440673828125</v>
      </c>
      <c r="S647" s="1">
        <v>412.19183349609375</v>
      </c>
      <c r="T647" s="1">
        <v>26.265764236450195</v>
      </c>
      <c r="U647" s="1">
        <v>26.529268264770508</v>
      </c>
      <c r="V647" s="1">
        <v>46.530387878417969</v>
      </c>
      <c r="W647" s="1">
        <v>46.996715545654297</v>
      </c>
      <c r="X647" s="1">
        <v>500.26919555664062</v>
      </c>
      <c r="Y647" s="1">
        <v>-2.6201169937849045E-2</v>
      </c>
      <c r="Z647" s="1">
        <v>0.11498167365789413</v>
      </c>
      <c r="AA647" s="1">
        <v>101.03134155273437</v>
      </c>
      <c r="AB647" s="1">
        <v>1.4744287729263306</v>
      </c>
      <c r="AC647" s="1">
        <v>-0.28728944063186646</v>
      </c>
      <c r="AD647" s="1">
        <v>2.3371696472167969E-2</v>
      </c>
      <c r="AE647" s="1">
        <v>4.1312305256724358E-3</v>
      </c>
      <c r="AF647" s="1">
        <v>1.8531337380409241E-2</v>
      </c>
      <c r="AG647" s="1">
        <v>2.6099826209247112E-3</v>
      </c>
      <c r="AH647" s="1">
        <v>1</v>
      </c>
      <c r="AI647" s="1">
        <v>-0.21956524252891541</v>
      </c>
      <c r="AJ647" s="1">
        <v>2.737391471862793</v>
      </c>
      <c r="AK647" s="1">
        <v>1</v>
      </c>
      <c r="AL647" s="1">
        <v>0</v>
      </c>
      <c r="AM647" s="1">
        <v>0.15999999642372131</v>
      </c>
      <c r="AN647" s="1">
        <v>111115</v>
      </c>
      <c r="AO647">
        <f>X647*0.000001/(K647*0.0001)</f>
        <v>0.97708829441118883</v>
      </c>
      <c r="AP647">
        <f>(U647-T647)/(1000-U647)*AO647</f>
        <v>2.6448324865713485E-4</v>
      </c>
      <c r="AQ647">
        <f>(P647+273.15)</f>
        <v>308.13175811767576</v>
      </c>
      <c r="AR647">
        <f>(O647+273.15)</f>
        <v>308.32526245117185</v>
      </c>
      <c r="AS647">
        <f>(Y647*AK647+Z647*AL647)*AM647</f>
        <v>-4.1921870963531616E-3</v>
      </c>
      <c r="AT647">
        <f>((AS647+0.00000010773*(AR647^4-AQ647^4))-AP647*44100)/(L647*0.92*2*29.3+0.00000043092*AQ647^3)</f>
        <v>-9.2651696787846738E-2</v>
      </c>
      <c r="AU647">
        <f>0.61365*EXP(17.502*J647/(240.97+J647))</f>
        <v>5.642668013263334</v>
      </c>
      <c r="AV647">
        <f>AU647*1000/AA647</f>
        <v>55.850668976003682</v>
      </c>
      <c r="AW647">
        <f>(AV647-U647)</f>
        <v>29.321400711233174</v>
      </c>
      <c r="AX647">
        <f>IF(D647,P647,(O647+P647)/2)</f>
        <v>35.078510284423828</v>
      </c>
      <c r="AY647">
        <f>0.61365*EXP(17.502*AX647/(240.97+AX647))</f>
        <v>5.6729748760521446</v>
      </c>
      <c r="AZ647">
        <f>IF(AW647&lt;&gt;0,(1000-(AV647+U647)/2)/AW647*AP647,0)</f>
        <v>8.6486042887841362E-3</v>
      </c>
      <c r="BA647">
        <f>U647*AA647/1000</f>
        <v>2.6802875632021461</v>
      </c>
      <c r="BB647">
        <f>(AY647-BA647)</f>
        <v>2.9926873128499984</v>
      </c>
      <c r="BC647">
        <f>1/(1.6/F647+1.37/N647)</f>
        <v>5.4074613286852558E-3</v>
      </c>
      <c r="BD647">
        <f>G647*AA647*0.001</f>
        <v>79.917111755359429</v>
      </c>
      <c r="BE647">
        <f>G647/S647</f>
        <v>1.9190411036409958</v>
      </c>
      <c r="BF647">
        <f>(1-AP647*AA647/AU647/F647)*100</f>
        <v>45.391775601133943</v>
      </c>
      <c r="BG647">
        <f>(S647-E647/(N647/1.35))</f>
        <v>413.11552366296917</v>
      </c>
      <c r="BH647">
        <f>E647*BF647/100/BG647</f>
        <v>-2.4256107948332065E-3</v>
      </c>
    </row>
    <row r="648" spans="1:60" x14ac:dyDescent="0.25">
      <c r="A648" s="1">
        <v>198</v>
      </c>
      <c r="B648" s="1" t="s">
        <v>710</v>
      </c>
      <c r="C648" s="1">
        <v>27021.999999642372</v>
      </c>
      <c r="D648" s="1">
        <v>0</v>
      </c>
      <c r="E648">
        <f>(R648-S648*(1000-T648)/(1000-U648))*AO648</f>
        <v>-2.6214821437435174</v>
      </c>
      <c r="F648">
        <f>IF(AZ648&lt;&gt;0,1/(1/AZ648-1/N648),0)</f>
        <v>8.7382590393329639E-3</v>
      </c>
      <c r="G648">
        <f>((BC648-AP648/2)*S648-E648)/(BC648+AP648/2)</f>
        <v>862.10957281157346</v>
      </c>
      <c r="H648">
        <f>AP648*1000</f>
        <v>0.26636107176980983</v>
      </c>
      <c r="I648">
        <f>(AU648-BA648)</f>
        <v>2.9611747023309452</v>
      </c>
      <c r="J648">
        <f>(P648+AT648*D648)</f>
        <v>34.976226806640625</v>
      </c>
      <c r="K648" s="1">
        <v>5.119999885559082</v>
      </c>
      <c r="L648">
        <f>(K648*AI648+AJ648)</f>
        <v>1.613217455241994</v>
      </c>
      <c r="M648" s="1">
        <v>1</v>
      </c>
      <c r="N648">
        <f>L648*(M648+1)*(M648+1)/(M648*M648+1)</f>
        <v>3.226434910483988</v>
      </c>
      <c r="O648" s="1">
        <v>35.173877716064453</v>
      </c>
      <c r="P648" s="1">
        <v>34.976226806640625</v>
      </c>
      <c r="Q648" s="1">
        <v>35.074138641357422</v>
      </c>
      <c r="R648" s="1">
        <v>409.57070922851562</v>
      </c>
      <c r="S648" s="1">
        <v>412.1412353515625</v>
      </c>
      <c r="T648" s="1">
        <v>26.255807876586914</v>
      </c>
      <c r="U648" s="1">
        <v>26.521177291870117</v>
      </c>
      <c r="V648" s="1">
        <v>46.521060943603516</v>
      </c>
      <c r="W648" s="1">
        <v>46.990642547607422</v>
      </c>
      <c r="X648" s="1">
        <v>500.28369140625</v>
      </c>
      <c r="Y648" s="1">
        <v>-2.9070775955915451E-2</v>
      </c>
      <c r="Z648" s="1">
        <v>0.12063125520944595</v>
      </c>
      <c r="AA648" s="1">
        <v>101.04245758056641</v>
      </c>
      <c r="AB648" s="1">
        <v>1.4744287729263306</v>
      </c>
      <c r="AC648" s="1">
        <v>-0.28728944063186646</v>
      </c>
      <c r="AD648" s="1">
        <v>2.3371696472167969E-2</v>
      </c>
      <c r="AE648" s="1">
        <v>4.1312305256724358E-3</v>
      </c>
      <c r="AF648" s="1">
        <v>1.8531337380409241E-2</v>
      </c>
      <c r="AG648" s="1">
        <v>2.6099826209247112E-3</v>
      </c>
      <c r="AH648" s="1">
        <v>0.66666668653488159</v>
      </c>
      <c r="AI648" s="1">
        <v>-0.21956524252891541</v>
      </c>
      <c r="AJ648" s="1">
        <v>2.737391471862793</v>
      </c>
      <c r="AK648" s="1">
        <v>1</v>
      </c>
      <c r="AL648" s="1">
        <v>0</v>
      </c>
      <c r="AM648" s="1">
        <v>0.15999999642372131</v>
      </c>
      <c r="AN648" s="1">
        <v>111115</v>
      </c>
      <c r="AO648">
        <f>X648*0.000001/(K648*0.0001)</f>
        <v>0.97711660661809008</v>
      </c>
      <c r="AP648">
        <f>(U648-T648)/(1000-U648)*AO648</f>
        <v>2.6636107176980983E-4</v>
      </c>
      <c r="AQ648">
        <f>(P648+273.15)</f>
        <v>308.1262268066406</v>
      </c>
      <c r="AR648">
        <f>(O648+273.15)</f>
        <v>308.32387771606443</v>
      </c>
      <c r="AS648">
        <f>(Y648*AK648+Z648*AL648)*AM648</f>
        <v>-4.6513240489812757E-3</v>
      </c>
      <c r="AT648">
        <f>((AS648+0.00000010773*(AR648^4-AQ648^4))-AP648*44100)/(L648*0.92*2*29.3+0.00000043092*AQ648^3)</f>
        <v>-9.2963949827950088E-2</v>
      </c>
      <c r="AU648">
        <f>0.61365*EXP(17.502*J648/(240.97+J648))</f>
        <v>5.6409396338314126</v>
      </c>
      <c r="AV648">
        <f>AU648*1000/AA648</f>
        <v>55.827419175088828</v>
      </c>
      <c r="AW648">
        <f>(AV648-U648)</f>
        <v>29.306241883218711</v>
      </c>
      <c r="AX648">
        <f>IF(D648,P648,(O648+P648)/2)</f>
        <v>35.075052261352539</v>
      </c>
      <c r="AY648">
        <f>0.61365*EXP(17.502*AX648/(240.97+AX648))</f>
        <v>5.6718892444670246</v>
      </c>
      <c r="AZ648">
        <f>IF(AW648&lt;&gt;0,(1000-(AV648+U648)/2)/AW648*AP648,0)</f>
        <v>8.7146568495776195E-3</v>
      </c>
      <c r="BA648">
        <f>U648*AA648/1000</f>
        <v>2.6797649315004675</v>
      </c>
      <c r="BB648">
        <f>(AY648-BA648)</f>
        <v>2.9921243129665571</v>
      </c>
      <c r="BC648">
        <f>1/(1.6/F648+1.37/N648)</f>
        <v>5.4487761341173672E-3</v>
      </c>
      <c r="BD648">
        <f>G648*AA648*0.001</f>
        <v>87.109669940613628</v>
      </c>
      <c r="BE648">
        <f>G648/S648</f>
        <v>2.0917818914095827</v>
      </c>
      <c r="BF648">
        <f>(1-AP648*AA648/AU648/F648)*100</f>
        <v>45.399290346620106</v>
      </c>
      <c r="BG648">
        <f>(S648-E648/(N648/1.35))</f>
        <v>413.2381119327556</v>
      </c>
      <c r="BH648">
        <f>E648*BF648/100/BG648</f>
        <v>-2.8800206356972848E-3</v>
      </c>
    </row>
    <row r="649" spans="1:60" x14ac:dyDescent="0.25">
      <c r="A649" s="1">
        <v>199</v>
      </c>
      <c r="B649" s="1" t="s">
        <v>711</v>
      </c>
      <c r="C649" s="1">
        <v>27026.999999530613</v>
      </c>
      <c r="D649" s="1">
        <v>0</v>
      </c>
      <c r="E649">
        <f>(R649-S649*(1000-T649)/(1000-U649))*AO649</f>
        <v>-2.3244790649636493</v>
      </c>
      <c r="F649">
        <f>IF(AZ649&lt;&gt;0,1/(1/AZ649-1/N649),0)</f>
        <v>8.817195651025558E-3</v>
      </c>
      <c r="G649">
        <f>((BC649-AP649/2)*S649-E649)/(BC649+AP649/2)</f>
        <v>805.13417744593369</v>
      </c>
      <c r="H649">
        <f>AP649*1000</f>
        <v>0.26878914533328729</v>
      </c>
      <c r="I649">
        <f>(AU649-BA649)</f>
        <v>2.9615873766195664</v>
      </c>
      <c r="J649">
        <f>(P649+AT649*D649)</f>
        <v>34.974948883056641</v>
      </c>
      <c r="K649" s="1">
        <v>5.119999885559082</v>
      </c>
      <c r="L649">
        <f>(K649*AI649+AJ649)</f>
        <v>1.613217455241994</v>
      </c>
      <c r="M649" s="1">
        <v>1</v>
      </c>
      <c r="N649">
        <f>L649*(M649+1)*(M649+1)/(M649*M649+1)</f>
        <v>3.226434910483988</v>
      </c>
      <c r="O649" s="1">
        <v>35.169864654541016</v>
      </c>
      <c r="P649" s="1">
        <v>34.974948883056641</v>
      </c>
      <c r="Q649" s="1">
        <v>35.068840026855469</v>
      </c>
      <c r="R649" s="1">
        <v>409.82815551757812</v>
      </c>
      <c r="S649" s="1">
        <v>412.09371948242187</v>
      </c>
      <c r="T649" s="1">
        <v>26.244659423828125</v>
      </c>
      <c r="U649" s="1">
        <v>26.512451171875</v>
      </c>
      <c r="V649" s="1">
        <v>46.511688232421875</v>
      </c>
      <c r="W649" s="1">
        <v>46.985507965087891</v>
      </c>
      <c r="X649" s="1">
        <v>500.28201293945313</v>
      </c>
      <c r="Y649" s="1">
        <v>-1.2340342625975609E-2</v>
      </c>
      <c r="Z649" s="1">
        <v>8.0861315131187439E-2</v>
      </c>
      <c r="AA649" s="1">
        <v>101.04508972167969</v>
      </c>
      <c r="AB649" s="1">
        <v>1.4744287729263306</v>
      </c>
      <c r="AC649" s="1">
        <v>-0.28728944063186646</v>
      </c>
      <c r="AD649" s="1">
        <v>2.3371696472167969E-2</v>
      </c>
      <c r="AE649" s="1">
        <v>4.1312305256724358E-3</v>
      </c>
      <c r="AF649" s="1">
        <v>1.8531337380409241E-2</v>
      </c>
      <c r="AG649" s="1">
        <v>2.6099826209247112E-3</v>
      </c>
      <c r="AH649" s="1">
        <v>1</v>
      </c>
      <c r="AI649" s="1">
        <v>-0.21956524252891541</v>
      </c>
      <c r="AJ649" s="1">
        <v>2.737391471862793</v>
      </c>
      <c r="AK649" s="1">
        <v>1</v>
      </c>
      <c r="AL649" s="1">
        <v>0</v>
      </c>
      <c r="AM649" s="1">
        <v>0.15999999642372131</v>
      </c>
      <c r="AN649" s="1">
        <v>111115</v>
      </c>
      <c r="AO649">
        <f>X649*0.000001/(K649*0.0001)</f>
        <v>0.97711332836255416</v>
      </c>
      <c r="AP649">
        <f>(U649-T649)/(1000-U649)*AO649</f>
        <v>2.6878914533328731E-4</v>
      </c>
      <c r="AQ649">
        <f>(P649+273.15)</f>
        <v>308.12494888305662</v>
      </c>
      <c r="AR649">
        <f>(O649+273.15)</f>
        <v>308.31986465454099</v>
      </c>
      <c r="AS649">
        <f>(Y649*AK649+Z649*AL649)*AM649</f>
        <v>-1.9744547760235931E-3</v>
      </c>
      <c r="AT649">
        <f>((AS649+0.00000010773*(AR649^4-AQ649^4))-AP649*44100)/(L649*0.92*2*29.3+0.00000043092*AQ649^3)</f>
        <v>-9.4359761812031762E-2</v>
      </c>
      <c r="AU649">
        <f>0.61365*EXP(17.502*J649/(240.97+J649))</f>
        <v>5.6405403840233275</v>
      </c>
      <c r="AV649">
        <f>AU649*1000/AA649</f>
        <v>55.822013712489422</v>
      </c>
      <c r="AW649">
        <f>(AV649-U649)</f>
        <v>29.309562540614422</v>
      </c>
      <c r="AX649">
        <f>IF(D649,P649,(O649+P649)/2)</f>
        <v>35.072406768798828</v>
      </c>
      <c r="AY649">
        <f>0.61365*EXP(17.502*AX649/(240.97+AX649))</f>
        <v>5.6710588252796255</v>
      </c>
      <c r="AZ649">
        <f>IF(AW649&lt;&gt;0,(1000-(AV649+U649)/2)/AW649*AP649,0)</f>
        <v>8.7931657032508416E-3</v>
      </c>
      <c r="BA649">
        <f>U649*AA649/1000</f>
        <v>2.6789530074037611</v>
      </c>
      <c r="BB649">
        <f>(AY649-BA649)</f>
        <v>2.9921058178758644</v>
      </c>
      <c r="BC649">
        <f>1/(1.6/F649+1.37/N649)</f>
        <v>5.4978824651141962E-3</v>
      </c>
      <c r="BD649">
        <f>G649*AA649*0.001</f>
        <v>81.354855198015144</v>
      </c>
      <c r="BE649">
        <f>G649/S649</f>
        <v>1.9537647369563398</v>
      </c>
      <c r="BF649">
        <f>(1-AP649*AA649/AU649/F649)*100</f>
        <v>45.389550716990158</v>
      </c>
      <c r="BG649">
        <f>(S649-E649/(N649/1.35))</f>
        <v>413.06632448601397</v>
      </c>
      <c r="BH649">
        <f>E649*BF649/100/BG649</f>
        <v>-2.5542401826397685E-3</v>
      </c>
    </row>
    <row r="650" spans="1:60" x14ac:dyDescent="0.25">
      <c r="A650" s="1" t="s">
        <v>9</v>
      </c>
      <c r="B650" s="1" t="s">
        <v>712</v>
      </c>
    </row>
    <row r="651" spans="1:60" x14ac:dyDescent="0.25">
      <c r="A651" s="1" t="s">
        <v>9</v>
      </c>
      <c r="B651" s="1" t="s">
        <v>713</v>
      </c>
    </row>
    <row r="652" spans="1:60" x14ac:dyDescent="0.25">
      <c r="A652" s="1" t="s">
        <v>9</v>
      </c>
      <c r="B652" s="1" t="s">
        <v>714</v>
      </c>
    </row>
    <row r="653" spans="1:60" x14ac:dyDescent="0.25">
      <c r="A653" s="1" t="s">
        <v>9</v>
      </c>
      <c r="B653" s="1" t="s">
        <v>715</v>
      </c>
    </row>
    <row r="654" spans="1:60" x14ac:dyDescent="0.25">
      <c r="A654" s="1" t="s">
        <v>9</v>
      </c>
      <c r="B654" s="1" t="s">
        <v>716</v>
      </c>
    </row>
    <row r="655" spans="1:60" x14ac:dyDescent="0.25">
      <c r="A655" s="1" t="s">
        <v>9</v>
      </c>
      <c r="B655" s="1" t="s">
        <v>717</v>
      </c>
    </row>
    <row r="656" spans="1:60" x14ac:dyDescent="0.25">
      <c r="A656" s="1" t="s">
        <v>9</v>
      </c>
      <c r="B656" s="1" t="s">
        <v>718</v>
      </c>
    </row>
    <row r="657" spans="1:60" x14ac:dyDescent="0.25">
      <c r="A657" s="1" t="s">
        <v>9</v>
      </c>
      <c r="B657" s="1" t="s">
        <v>719</v>
      </c>
    </row>
    <row r="658" spans="1:60" x14ac:dyDescent="0.25">
      <c r="A658" s="1" t="s">
        <v>9</v>
      </c>
      <c r="B658" s="1" t="s">
        <v>720</v>
      </c>
    </row>
    <row r="659" spans="1:60" x14ac:dyDescent="0.25">
      <c r="A659" s="1">
        <v>200</v>
      </c>
      <c r="B659" s="1" t="s">
        <v>721</v>
      </c>
      <c r="C659" s="1">
        <v>27179.499999988824</v>
      </c>
      <c r="D659" s="1">
        <v>0</v>
      </c>
      <c r="E659">
        <f>(R659-S659*(1000-T659)/(1000-U659))*AO659</f>
        <v>-2.600409026357744</v>
      </c>
      <c r="F659">
        <f>IF(AZ659&lt;&gt;0,1/(1/AZ659-1/N659),0)</f>
        <v>8.6195126908009782E-3</v>
      </c>
      <c r="G659">
        <f>((BC659-AP659/2)*S659-E659)/(BC659+AP659/2)</f>
        <v>864.82770364908833</v>
      </c>
      <c r="H659">
        <f>AP659*1000</f>
        <v>0.26417686159292153</v>
      </c>
      <c r="I659">
        <f>(AU659-BA659)</f>
        <v>2.9769698728027265</v>
      </c>
      <c r="J659">
        <f>(P659+AT659*D659)</f>
        <v>34.960079193115234</v>
      </c>
      <c r="K659" s="1">
        <v>5.119999885559082</v>
      </c>
      <c r="L659">
        <f>(K659*AI659+AJ659)</f>
        <v>1.613217455241994</v>
      </c>
      <c r="M659" s="1">
        <v>1</v>
      </c>
      <c r="N659">
        <f>L659*(M659+1)*(M659+1)/(M659*M659+1)</f>
        <v>3.226434910483988</v>
      </c>
      <c r="O659" s="1">
        <v>35.166843414306641</v>
      </c>
      <c r="P659" s="1">
        <v>34.960079193115234</v>
      </c>
      <c r="Q659" s="1">
        <v>35.083049774169922</v>
      </c>
      <c r="R659" s="1">
        <v>409.86004638671875</v>
      </c>
      <c r="S659" s="1">
        <v>412.40988159179687</v>
      </c>
      <c r="T659" s="1">
        <v>26.057382583618164</v>
      </c>
      <c r="U659" s="1">
        <v>26.320632934570313</v>
      </c>
      <c r="V659" s="1">
        <v>46.176235198974609</v>
      </c>
      <c r="W659" s="1">
        <v>46.642829895019531</v>
      </c>
      <c r="X659" s="1">
        <v>500.27838134765625</v>
      </c>
      <c r="Y659" s="1">
        <v>-2.7814267203211784E-2</v>
      </c>
      <c r="Z659" s="1">
        <v>0.15283380448818207</v>
      </c>
      <c r="AA659" s="1">
        <v>101.02062225341797</v>
      </c>
      <c r="AB659" s="1">
        <v>1.4744287729263306</v>
      </c>
      <c r="AC659" s="1">
        <v>-0.28728944063186646</v>
      </c>
      <c r="AD659" s="1">
        <v>2.3371696472167969E-2</v>
      </c>
      <c r="AE659" s="1">
        <v>4.1312305256724358E-3</v>
      </c>
      <c r="AF659" s="1">
        <v>1.8531337380409241E-2</v>
      </c>
      <c r="AG659" s="1">
        <v>2.6099826209247112E-3</v>
      </c>
      <c r="AH659" s="1">
        <v>0.66666668653488159</v>
      </c>
      <c r="AI659" s="1">
        <v>-0.21956524252891541</v>
      </c>
      <c r="AJ659" s="1">
        <v>2.737391471862793</v>
      </c>
      <c r="AK659" s="1">
        <v>1</v>
      </c>
      <c r="AL659" s="1">
        <v>0</v>
      </c>
      <c r="AM659" s="1">
        <v>0.15999999642372131</v>
      </c>
      <c r="AN659" s="1">
        <v>111115</v>
      </c>
      <c r="AO659">
        <f>X659*0.000001/(K659*0.0001)</f>
        <v>0.97710623540966723</v>
      </c>
      <c r="AP659">
        <f>(U659-T659)/(1000-U659)*AO659</f>
        <v>2.6417686159292155E-4</v>
      </c>
      <c r="AQ659">
        <f>(P659+273.15)</f>
        <v>308.11007919311521</v>
      </c>
      <c r="AR659">
        <f>(O659+273.15)</f>
        <v>308.31684341430662</v>
      </c>
      <c r="AS659">
        <f>(Y659*AK659+Z659*AL659)*AM659</f>
        <v>-4.4502826530423145E-3</v>
      </c>
      <c r="AT659">
        <f>((AS659+0.00000010773*(AR659^4-AQ659^4))-AP659*44100)/(L659*0.92*2*29.3+0.00000043092*AQ659^3)</f>
        <v>-9.0844556796951262E-2</v>
      </c>
      <c r="AU659">
        <f>0.61365*EXP(17.502*J659/(240.97+J659))</f>
        <v>5.6358965899568263</v>
      </c>
      <c r="AV659">
        <f>AU659*1000/AA659</f>
        <v>55.789565182233268</v>
      </c>
      <c r="AW659">
        <f>(AV659-U659)</f>
        <v>29.468932247662956</v>
      </c>
      <c r="AX659">
        <f>IF(D659,P659,(O659+P659)/2)</f>
        <v>35.063461303710937</v>
      </c>
      <c r="AY659">
        <f>0.61365*EXP(17.502*AX659/(240.97+AX659))</f>
        <v>5.668251629598684</v>
      </c>
      <c r="AZ659">
        <f>IF(AW659&lt;&gt;0,(1000-(AV659+U659)/2)/AW659*AP659,0)</f>
        <v>8.5965467714350929E-3</v>
      </c>
      <c r="BA659">
        <f>U659*AA659/1000</f>
        <v>2.6589267171540998</v>
      </c>
      <c r="BB659">
        <f>(AY659-BA659)</f>
        <v>3.0093249124445842</v>
      </c>
      <c r="BC659">
        <f>1/(1.6/F659+1.37/N659)</f>
        <v>5.3749003673446783E-3</v>
      </c>
      <c r="BD659">
        <f>G659*AA659*0.001</f>
        <v>87.365432764625453</v>
      </c>
      <c r="BE659">
        <f>G659/S659</f>
        <v>2.0970101402785843</v>
      </c>
      <c r="BF659">
        <f>(1-AP659*AA659/AU659/F659)*100</f>
        <v>45.063740421073305</v>
      </c>
      <c r="BG659">
        <f>(S659-E659/(N659/1.35))</f>
        <v>413.49794079118618</v>
      </c>
      <c r="BH659">
        <f>E659*BF659/100/BG659</f>
        <v>-2.8339719691996869E-3</v>
      </c>
    </row>
    <row r="660" spans="1:60" x14ac:dyDescent="0.25">
      <c r="A660" s="1">
        <v>201</v>
      </c>
      <c r="B660" s="1" t="s">
        <v>722</v>
      </c>
      <c r="C660" s="1">
        <v>27184.499999877065</v>
      </c>
      <c r="D660" s="1">
        <v>0</v>
      </c>
      <c r="E660">
        <f>(R660-S660*(1000-T660)/(1000-U660))*AO660</f>
        <v>-2.5380466256195171</v>
      </c>
      <c r="F660">
        <f>IF(AZ660&lt;&gt;0,1/(1/AZ660-1/N660),0)</f>
        <v>8.6129342839111611E-3</v>
      </c>
      <c r="G660">
        <f>((BC660-AP660/2)*S660-E660)/(BC660+AP660/2)</f>
        <v>853.80182730028423</v>
      </c>
      <c r="H660">
        <f>AP660*1000</f>
        <v>0.26369921538269081</v>
      </c>
      <c r="I660">
        <f>(AU660-BA660)</f>
        <v>2.9739294106766381</v>
      </c>
      <c r="J660">
        <f>(P660+AT660*D660)</f>
        <v>34.947605133056641</v>
      </c>
      <c r="K660" s="1">
        <v>5.119999885559082</v>
      </c>
      <c r="L660">
        <f>(K660*AI660+AJ660)</f>
        <v>1.613217455241994</v>
      </c>
      <c r="M660" s="1">
        <v>1</v>
      </c>
      <c r="N660">
        <f>L660*(M660+1)*(M660+1)/(M660*M660+1)</f>
        <v>3.226434910483988</v>
      </c>
      <c r="O660" s="1">
        <v>35.165878295898438</v>
      </c>
      <c r="P660" s="1">
        <v>34.947605133056641</v>
      </c>
      <c r="Q660" s="1">
        <v>35.087684631347656</v>
      </c>
      <c r="R660" s="1">
        <v>409.83465576171875</v>
      </c>
      <c r="S660" s="1">
        <v>412.32095336914063</v>
      </c>
      <c r="T660" s="1">
        <v>26.049362182617188</v>
      </c>
      <c r="U660" s="1">
        <v>26.312145233154297</v>
      </c>
      <c r="V660" s="1">
        <v>46.165275573730469</v>
      </c>
      <c r="W660" s="1">
        <v>46.630832672119141</v>
      </c>
      <c r="X660" s="1">
        <v>500.2662353515625</v>
      </c>
      <c r="Y660" s="1">
        <v>-1.2372570112347603E-2</v>
      </c>
      <c r="Z660" s="1">
        <v>0.16094695031642914</v>
      </c>
      <c r="AA660" s="1">
        <v>101.02080535888672</v>
      </c>
      <c r="AB660" s="1">
        <v>1.4744287729263306</v>
      </c>
      <c r="AC660" s="1">
        <v>-0.28728944063186646</v>
      </c>
      <c r="AD660" s="1">
        <v>2.3371696472167969E-2</v>
      </c>
      <c r="AE660" s="1">
        <v>4.1312305256724358E-3</v>
      </c>
      <c r="AF660" s="1">
        <v>1.8531337380409241E-2</v>
      </c>
      <c r="AG660" s="1">
        <v>2.6099826209247112E-3</v>
      </c>
      <c r="AH660" s="1">
        <v>1</v>
      </c>
      <c r="AI660" s="1">
        <v>-0.21956524252891541</v>
      </c>
      <c r="AJ660" s="1">
        <v>2.737391471862793</v>
      </c>
      <c r="AK660" s="1">
        <v>1</v>
      </c>
      <c r="AL660" s="1">
        <v>0</v>
      </c>
      <c r="AM660" s="1">
        <v>0.15999999642372131</v>
      </c>
      <c r="AN660" s="1">
        <v>111115</v>
      </c>
      <c r="AO660">
        <f>X660*0.000001/(K660*0.0001)</f>
        <v>0.97708251276051639</v>
      </c>
      <c r="AP660">
        <f>(U660-T660)/(1000-U660)*AO660</f>
        <v>2.6369921538269079E-4</v>
      </c>
      <c r="AQ660">
        <f>(P660+273.15)</f>
        <v>308.09760513305662</v>
      </c>
      <c r="AR660">
        <f>(O660+273.15)</f>
        <v>308.31587829589841</v>
      </c>
      <c r="AS660">
        <f>(Y660*AK660+Z660*AL660)*AM660</f>
        <v>-1.9796111737278577E-3</v>
      </c>
      <c r="AT660">
        <f>((AS660+0.00000010773*(AR660^4-AQ660^4))-AP660*44100)/(L660*0.92*2*29.3+0.00000043092*AQ660^3)</f>
        <v>-8.9153133441714869E-2</v>
      </c>
      <c r="AU660">
        <f>0.61365*EXP(17.502*J660/(240.97+J660))</f>
        <v>5.6320035128498773</v>
      </c>
      <c r="AV660">
        <f>AU660*1000/AA660</f>
        <v>55.750926681306986</v>
      </c>
      <c r="AW660">
        <f>(AV660-U660)</f>
        <v>29.438781448152689</v>
      </c>
      <c r="AX660">
        <f>IF(D660,P660,(O660+P660)/2)</f>
        <v>35.056741714477539</v>
      </c>
      <c r="AY660">
        <f>0.61365*EXP(17.502*AX660/(240.97+AX660))</f>
        <v>5.6661437352017971</v>
      </c>
      <c r="AZ660">
        <f>IF(AW660&lt;&gt;0,(1000-(AV660+U660)/2)/AW660*AP660,0)</f>
        <v>8.5900033596903805E-3</v>
      </c>
      <c r="BA660">
        <f>U660*AA660/1000</f>
        <v>2.6580741021732393</v>
      </c>
      <c r="BB660">
        <f>(AY660-BA660)</f>
        <v>3.0080696330285579</v>
      </c>
      <c r="BC660">
        <f>1/(1.6/F660+1.37/N660)</f>
        <v>5.3708076016651925E-3</v>
      </c>
      <c r="BD660">
        <f>G660*AA660*0.001</f>
        <v>86.251748210763822</v>
      </c>
      <c r="BE660">
        <f>G660/S660</f>
        <v>2.0707214133158467</v>
      </c>
      <c r="BF660">
        <f>(1-AP660*AA660/AU660/F660)*100</f>
        <v>45.083150624296543</v>
      </c>
      <c r="BG660">
        <f>(S660-E660/(N660/1.35))</f>
        <v>413.3829189874312</v>
      </c>
      <c r="BH660">
        <f>E660*BF660/100/BG660</f>
        <v>-2.7679696731197374E-3</v>
      </c>
    </row>
    <row r="661" spans="1:60" x14ac:dyDescent="0.25">
      <c r="A661" s="1">
        <v>202</v>
      </c>
      <c r="B661" s="1" t="s">
        <v>723</v>
      </c>
      <c r="C661" s="1">
        <v>27189.999999754131</v>
      </c>
      <c r="D661" s="1">
        <v>0</v>
      </c>
      <c r="E661">
        <f>(R661-S661*(1000-T661)/(1000-U661))*AO661</f>
        <v>-2.4366363805048845</v>
      </c>
      <c r="F661">
        <f>IF(AZ661&lt;&gt;0,1/(1/AZ661-1/N661),0)</f>
        <v>8.5816669639587305E-3</v>
      </c>
      <c r="G661">
        <f>((BC661-AP661/2)*S661-E661)/(BC661+AP661/2)</f>
        <v>836.90783734723891</v>
      </c>
      <c r="H661">
        <f>AP661*1000</f>
        <v>0.26258764278438229</v>
      </c>
      <c r="I661">
        <f>(AU661-BA661)</f>
        <v>2.9722248103746303</v>
      </c>
      <c r="J661">
        <f>(P661+AT661*D661)</f>
        <v>34.938774108886719</v>
      </c>
      <c r="K661" s="1">
        <v>5.119999885559082</v>
      </c>
      <c r="L661">
        <f>(K661*AI661+AJ661)</f>
        <v>1.613217455241994</v>
      </c>
      <c r="M661" s="1">
        <v>1</v>
      </c>
      <c r="N661">
        <f>L661*(M661+1)*(M661+1)/(M661*M661+1)</f>
        <v>3.226434910483988</v>
      </c>
      <c r="O661" s="1">
        <v>35.162876129150391</v>
      </c>
      <c r="P661" s="1">
        <v>34.938774108886719</v>
      </c>
      <c r="Q661" s="1">
        <v>35.083511352539063</v>
      </c>
      <c r="R661" s="1">
        <v>409.84109497070312</v>
      </c>
      <c r="S661" s="1">
        <v>412.22412109375</v>
      </c>
      <c r="T661" s="1">
        <v>26.039968490600586</v>
      </c>
      <c r="U661" s="1">
        <v>26.30164909362793</v>
      </c>
      <c r="V661" s="1">
        <v>46.156234741210937</v>
      </c>
      <c r="W661" s="1">
        <v>46.62005615234375</v>
      </c>
      <c r="X661" s="1">
        <v>500.26156616210937</v>
      </c>
      <c r="Y661" s="1">
        <v>-2.0606523379683495E-2</v>
      </c>
      <c r="Z661" s="1">
        <v>0.13494782149791718</v>
      </c>
      <c r="AA661" s="1">
        <v>101.02119445800781</v>
      </c>
      <c r="AB661" s="1">
        <v>1.4744287729263306</v>
      </c>
      <c r="AC661" s="1">
        <v>-0.28728944063186646</v>
      </c>
      <c r="AD661" s="1">
        <v>2.3371696472167969E-2</v>
      </c>
      <c r="AE661" s="1">
        <v>4.1312305256724358E-3</v>
      </c>
      <c r="AF661" s="1">
        <v>1.8531337380409241E-2</v>
      </c>
      <c r="AG661" s="1">
        <v>2.6099826209247112E-3</v>
      </c>
      <c r="AH661" s="1">
        <v>1</v>
      </c>
      <c r="AI661" s="1">
        <v>-0.21956524252891541</v>
      </c>
      <c r="AJ661" s="1">
        <v>2.737391471862793</v>
      </c>
      <c r="AK661" s="1">
        <v>1</v>
      </c>
      <c r="AL661" s="1">
        <v>0</v>
      </c>
      <c r="AM661" s="1">
        <v>0.15999999642372131</v>
      </c>
      <c r="AN661" s="1">
        <v>111115</v>
      </c>
      <c r="AO661">
        <f>X661*0.000001/(K661*0.0001)</f>
        <v>0.97707339324966203</v>
      </c>
      <c r="AP661">
        <f>(U661-T661)/(1000-U661)*AO661</f>
        <v>2.6258764278438231E-4</v>
      </c>
      <c r="AQ661">
        <f>(P661+273.15)</f>
        <v>308.0887741088867</v>
      </c>
      <c r="AR661">
        <f>(O661+273.15)</f>
        <v>308.31287612915037</v>
      </c>
      <c r="AS661">
        <f>(Y661*AK661+Z661*AL661)*AM661</f>
        <v>-3.2970436670546888E-3</v>
      </c>
      <c r="AT661">
        <f>((AS661+0.00000010773*(AR661^4-AQ661^4))-AP661*44100)/(L661*0.92*2*29.3+0.00000043092*AQ661^3)</f>
        <v>-8.7938143423236539E-2</v>
      </c>
      <c r="AU661">
        <f>0.61365*EXP(17.502*J661/(240.97+J661))</f>
        <v>5.6292488180283025</v>
      </c>
      <c r="AV661">
        <f>AU661*1000/AA661</f>
        <v>55.723443463819386</v>
      </c>
      <c r="AW661">
        <f>(AV661-U661)</f>
        <v>29.421794370191456</v>
      </c>
      <c r="AX661">
        <f>IF(D661,P661,(O661+P661)/2)</f>
        <v>35.050825119018555</v>
      </c>
      <c r="AY661">
        <f>0.61365*EXP(17.502*AX661/(240.97+AX661))</f>
        <v>5.6642882991332453</v>
      </c>
      <c r="AZ661">
        <f>IF(AW661&lt;&gt;0,(1000-(AV661+U661)/2)/AW661*AP661,0)</f>
        <v>8.5589020086278382E-3</v>
      </c>
      <c r="BA661">
        <f>U661*AA661/1000</f>
        <v>2.6570240076536722</v>
      </c>
      <c r="BB661">
        <f>(AY661-BA661)</f>
        <v>3.0072642914795731</v>
      </c>
      <c r="BC661">
        <f>1/(1.6/F661+1.37/N661)</f>
        <v>5.351354396883788E-3</v>
      </c>
      <c r="BD661">
        <f>G661*AA661*0.001</f>
        <v>84.54542938008619</v>
      </c>
      <c r="BE661">
        <f>G661/S661</f>
        <v>2.0302252937714562</v>
      </c>
      <c r="BF661">
        <f>(1-AP661*AA661/AU661/F661)*100</f>
        <v>45.088326186950454</v>
      </c>
      <c r="BG661">
        <f>(S661-E661/(N661/1.35))</f>
        <v>413.24365479114238</v>
      </c>
      <c r="BH661">
        <f>E661*BF661/100/BG661</f>
        <v>-2.6585733295462423E-3</v>
      </c>
    </row>
    <row r="662" spans="1:60" x14ac:dyDescent="0.25">
      <c r="A662" s="1">
        <v>203</v>
      </c>
      <c r="B662" s="1" t="s">
        <v>724</v>
      </c>
      <c r="C662" s="1">
        <v>27194.999999642372</v>
      </c>
      <c r="D662" s="1">
        <v>0</v>
      </c>
      <c r="E662">
        <f>(R662-S662*(1000-T662)/(1000-U662))*AO662</f>
        <v>-2.3738773683197461</v>
      </c>
      <c r="F662">
        <f>IF(AZ662&lt;&gt;0,1/(1/AZ662-1/N662),0)</f>
        <v>8.573601513747392E-3</v>
      </c>
      <c r="G662">
        <f>((BC662-AP662/2)*S662-E662)/(BC662+AP662/2)</f>
        <v>825.83399063613604</v>
      </c>
      <c r="H662">
        <f>AP662*1000</f>
        <v>0.26225614460389207</v>
      </c>
      <c r="I662">
        <f>(AU662-BA662)</f>
        <v>2.9713088807199277</v>
      </c>
      <c r="J662">
        <f>(P662+AT662*D662)</f>
        <v>34.933521270751953</v>
      </c>
      <c r="K662" s="1">
        <v>5.119999885559082</v>
      </c>
      <c r="L662">
        <f>(K662*AI662+AJ662)</f>
        <v>1.613217455241994</v>
      </c>
      <c r="M662" s="1">
        <v>1</v>
      </c>
      <c r="N662">
        <f>L662*(M662+1)*(M662+1)/(M662*M662+1)</f>
        <v>3.226434910483988</v>
      </c>
      <c r="O662" s="1">
        <v>35.157680511474609</v>
      </c>
      <c r="P662" s="1">
        <v>34.933521270751953</v>
      </c>
      <c r="Q662" s="1">
        <v>35.069408416748047</v>
      </c>
      <c r="R662" s="1">
        <v>409.85992431640625</v>
      </c>
      <c r="S662" s="1">
        <v>412.17892456054687</v>
      </c>
      <c r="T662" s="1">
        <v>26.033016204833984</v>
      </c>
      <c r="U662" s="1">
        <v>26.294374465942383</v>
      </c>
      <c r="V662" s="1">
        <v>46.155841827392578</v>
      </c>
      <c r="W662" s="1">
        <v>46.619163513183594</v>
      </c>
      <c r="X662" s="1">
        <v>500.24996948242187</v>
      </c>
      <c r="Y662" s="1">
        <v>-3.2238047569990158E-2</v>
      </c>
      <c r="Z662" s="1">
        <v>9.1161839663982391E-2</v>
      </c>
      <c r="AA662" s="1">
        <v>101.02168273925781</v>
      </c>
      <c r="AB662" s="1">
        <v>1.4744287729263306</v>
      </c>
      <c r="AC662" s="1">
        <v>-0.28728944063186646</v>
      </c>
      <c r="AD662" s="1">
        <v>2.3371696472167969E-2</v>
      </c>
      <c r="AE662" s="1">
        <v>4.1312305256724358E-3</v>
      </c>
      <c r="AF662" s="1">
        <v>1.8531337380409241E-2</v>
      </c>
      <c r="AG662" s="1">
        <v>2.6099826209247112E-3</v>
      </c>
      <c r="AH662" s="1">
        <v>1</v>
      </c>
      <c r="AI662" s="1">
        <v>-0.21956524252891541</v>
      </c>
      <c r="AJ662" s="1">
        <v>2.737391471862793</v>
      </c>
      <c r="AK662" s="1">
        <v>1</v>
      </c>
      <c r="AL662" s="1">
        <v>0</v>
      </c>
      <c r="AM662" s="1">
        <v>0.15999999642372131</v>
      </c>
      <c r="AN662" s="1">
        <v>111115</v>
      </c>
      <c r="AO662">
        <f>X662*0.000001/(K662*0.0001)</f>
        <v>0.97705074348414123</v>
      </c>
      <c r="AP662">
        <f>(U662-T662)/(1000-U662)*AO662</f>
        <v>2.6225614460389206E-4</v>
      </c>
      <c r="AQ662">
        <f>(P662+273.15)</f>
        <v>308.08352127075193</v>
      </c>
      <c r="AR662">
        <f>(O662+273.15)</f>
        <v>308.30768051147459</v>
      </c>
      <c r="AS662">
        <f>(Y662*AK662+Z662*AL662)*AM662</f>
        <v>-5.1580874959061829E-3</v>
      </c>
      <c r="AT662">
        <f>((AS662+0.00000010773*(AR662^4-AQ662^4))-AP662*44100)/(L662*0.92*2*29.3+0.00000043092*AQ662^3)</f>
        <v>-8.7804779547085876E-2</v>
      </c>
      <c r="AU662">
        <f>0.61365*EXP(17.502*J662/(240.97+J662))</f>
        <v>5.6276108358456005</v>
      </c>
      <c r="AV662">
        <f>AU662*1000/AA662</f>
        <v>55.706959963939177</v>
      </c>
      <c r="AW662">
        <f>(AV662-U662)</f>
        <v>29.412585497996794</v>
      </c>
      <c r="AX662">
        <f>IF(D662,P662,(O662+P662)/2)</f>
        <v>35.045600891113281</v>
      </c>
      <c r="AY662">
        <f>0.61365*EXP(17.502*AX662/(240.97+AX662))</f>
        <v>5.6626504275628058</v>
      </c>
      <c r="AZ662">
        <f>IF(AW662&lt;&gt;0,(1000-(AV662+U662)/2)/AW662*AP662,0)</f>
        <v>8.550879272787618E-3</v>
      </c>
      <c r="BA662">
        <f>U662*AA662/1000</f>
        <v>2.6563019551256728</v>
      </c>
      <c r="BB662">
        <f>(AY662-BA662)</f>
        <v>3.006348472437133</v>
      </c>
      <c r="BC662">
        <f>1/(1.6/F662+1.37/N662)</f>
        <v>5.3463363624343171E-3</v>
      </c>
      <c r="BD662">
        <f>G662*AA662*0.001</f>
        <v>83.427139397338934</v>
      </c>
      <c r="BE662">
        <f>G662/S662</f>
        <v>2.0035813124521495</v>
      </c>
      <c r="BF662">
        <f>(1-AP662*AA662/AU662/F662)*100</f>
        <v>45.089813445345342</v>
      </c>
      <c r="BG662">
        <f>(S662-E662/(N662/1.35))</f>
        <v>413.1721987272806</v>
      </c>
      <c r="BH662">
        <f>E662*BF662/100/BG662</f>
        <v>-2.5906314125049893E-3</v>
      </c>
    </row>
    <row r="663" spans="1:60" x14ac:dyDescent="0.25">
      <c r="A663" s="1">
        <v>204</v>
      </c>
      <c r="B663" s="1" t="s">
        <v>725</v>
      </c>
      <c r="C663" s="1">
        <v>27200.499999519438</v>
      </c>
      <c r="D663" s="1">
        <v>0</v>
      </c>
      <c r="E663">
        <f>(R663-S663*(1000-T663)/(1000-U663))*AO663</f>
        <v>-2.331939484082334</v>
      </c>
      <c r="F663">
        <f>IF(AZ663&lt;&gt;0,1/(1/AZ663-1/N663),0)</f>
        <v>8.5195555523824781E-3</v>
      </c>
      <c r="G663">
        <f>((BC663-AP663/2)*S663-E663)/(BC663+AP663/2)</f>
        <v>820.82696953379286</v>
      </c>
      <c r="H663">
        <f>AP663*1000</f>
        <v>0.26054265845454949</v>
      </c>
      <c r="I663">
        <f>(AU663-BA663)</f>
        <v>2.9706412263229236</v>
      </c>
      <c r="J663">
        <f>(P663+AT663*D663)</f>
        <v>34.927963256835938</v>
      </c>
      <c r="K663" s="1">
        <v>5.119999885559082</v>
      </c>
      <c r="L663">
        <f>(K663*AI663+AJ663)</f>
        <v>1.613217455241994</v>
      </c>
      <c r="M663" s="1">
        <v>1</v>
      </c>
      <c r="N663">
        <f>L663*(M663+1)*(M663+1)/(M663*M663+1)</f>
        <v>3.226434910483988</v>
      </c>
      <c r="O663" s="1">
        <v>35.149875640869141</v>
      </c>
      <c r="P663" s="1">
        <v>34.927963256835938</v>
      </c>
      <c r="Q663" s="1">
        <v>35.065475463867188</v>
      </c>
      <c r="R663" s="1">
        <v>409.8470458984375</v>
      </c>
      <c r="S663" s="1">
        <v>412.12384033203125</v>
      </c>
      <c r="T663" s="1">
        <v>26.023956298828125</v>
      </c>
      <c r="U663" s="1">
        <v>26.283607482910156</v>
      </c>
      <c r="V663" s="1">
        <v>46.159324645996094</v>
      </c>
      <c r="W663" s="1">
        <v>46.6202392578125</v>
      </c>
      <c r="X663" s="1">
        <v>500.25445556640625</v>
      </c>
      <c r="Y663" s="1">
        <v>2.1844904404133558E-3</v>
      </c>
      <c r="Z663" s="1">
        <v>9.1010868549346924E-2</v>
      </c>
      <c r="AA663" s="1">
        <v>101.02254486083984</v>
      </c>
      <c r="AB663" s="1">
        <v>1.4744287729263306</v>
      </c>
      <c r="AC663" s="1">
        <v>-0.28728944063186646</v>
      </c>
      <c r="AD663" s="1">
        <v>2.3371696472167969E-2</v>
      </c>
      <c r="AE663" s="1">
        <v>4.1312305256724358E-3</v>
      </c>
      <c r="AF663" s="1">
        <v>1.8531337380409241E-2</v>
      </c>
      <c r="AG663" s="1">
        <v>2.6099826209247112E-3</v>
      </c>
      <c r="AH663" s="1">
        <v>1</v>
      </c>
      <c r="AI663" s="1">
        <v>-0.21956524252891541</v>
      </c>
      <c r="AJ663" s="1">
        <v>2.737391471862793</v>
      </c>
      <c r="AK663" s="1">
        <v>1</v>
      </c>
      <c r="AL663" s="1">
        <v>0</v>
      </c>
      <c r="AM663" s="1">
        <v>0.15999999642372131</v>
      </c>
      <c r="AN663" s="1">
        <v>111115</v>
      </c>
      <c r="AO663">
        <f>X663*0.000001/(K663*0.0001)</f>
        <v>0.97705950536711894</v>
      </c>
      <c r="AP663">
        <f>(U663-T663)/(1000-U663)*AO663</f>
        <v>2.6054265845454951E-4</v>
      </c>
      <c r="AQ663">
        <f>(P663+273.15)</f>
        <v>308.07796325683591</v>
      </c>
      <c r="AR663">
        <f>(O663+273.15)</f>
        <v>308.29987564086912</v>
      </c>
      <c r="AS663">
        <f>(Y663*AK663+Z663*AL663)*AM663</f>
        <v>3.4951846265379033E-4</v>
      </c>
      <c r="AT663">
        <f>((AS663+0.00000010773*(AR663^4-AQ663^4))-AP663*44100)/(L663*0.92*2*29.3+0.00000043092*AQ663^3)</f>
        <v>-8.7277653164878843E-2</v>
      </c>
      <c r="AU663">
        <f>0.61365*EXP(17.502*J663/(240.97+J663))</f>
        <v>5.6258781423699205</v>
      </c>
      <c r="AV663">
        <f>AU663*1000/AA663</f>
        <v>55.68933301095965</v>
      </c>
      <c r="AW663">
        <f>(AV663-U663)</f>
        <v>29.405725528049494</v>
      </c>
      <c r="AX663">
        <f>IF(D663,P663,(O663+P663)/2)</f>
        <v>35.038919448852539</v>
      </c>
      <c r="AY663">
        <f>0.61365*EXP(17.502*AX663/(240.97+AX663))</f>
        <v>5.6605562979133319</v>
      </c>
      <c r="AZ663">
        <f>IF(AW663&lt;&gt;0,(1000-(AV663+U663)/2)/AW663*AP663,0)</f>
        <v>8.4971185049457446E-3</v>
      </c>
      <c r="BA663">
        <f>U663*AA663/1000</f>
        <v>2.6552369160469969</v>
      </c>
      <c r="BB663">
        <f>(AY663-BA663)</f>
        <v>3.0053193818663351</v>
      </c>
      <c r="BC663">
        <f>1/(1.6/F663+1.37/N663)</f>
        <v>5.3127103466275799E-3</v>
      </c>
      <c r="BD663">
        <f>G663*AA663*0.001</f>
        <v>82.922029352714802</v>
      </c>
      <c r="BE663">
        <f>G663/S663</f>
        <v>1.9916997979842328</v>
      </c>
      <c r="BF663">
        <f>(1-AP663*AA663/AU663/F663)*100</f>
        <v>45.085139504796267</v>
      </c>
      <c r="BG663">
        <f>(S663-E663/(N663/1.35))</f>
        <v>413.09956691287181</v>
      </c>
      <c r="BH663">
        <f>E663*BF663/100/BG663</f>
        <v>-2.5450478620029442E-3</v>
      </c>
    </row>
    <row r="664" spans="1:60" x14ac:dyDescent="0.25">
      <c r="A664" s="1" t="s">
        <v>9</v>
      </c>
      <c r="B664" s="1" t="s">
        <v>726</v>
      </c>
    </row>
    <row r="665" spans="1:60" x14ac:dyDescent="0.25">
      <c r="A665" s="1" t="s">
        <v>9</v>
      </c>
      <c r="B665" s="1" t="s">
        <v>727</v>
      </c>
    </row>
    <row r="666" spans="1:60" x14ac:dyDescent="0.25">
      <c r="A666" s="1" t="s">
        <v>9</v>
      </c>
      <c r="B666" s="1" t="s">
        <v>728</v>
      </c>
    </row>
    <row r="667" spans="1:60" x14ac:dyDescent="0.25">
      <c r="A667" s="1" t="s">
        <v>9</v>
      </c>
      <c r="B667" s="1" t="s">
        <v>729</v>
      </c>
    </row>
    <row r="668" spans="1:60" x14ac:dyDescent="0.25">
      <c r="A668" s="1" t="s">
        <v>9</v>
      </c>
      <c r="B668" s="1" t="s">
        <v>730</v>
      </c>
    </row>
    <row r="669" spans="1:60" x14ac:dyDescent="0.25">
      <c r="A669" s="1" t="s">
        <v>9</v>
      </c>
      <c r="B669" s="1" t="s">
        <v>731</v>
      </c>
    </row>
    <row r="670" spans="1:60" x14ac:dyDescent="0.25">
      <c r="A670" s="1" t="s">
        <v>9</v>
      </c>
      <c r="B670" s="1" t="s">
        <v>732</v>
      </c>
    </row>
    <row r="671" spans="1:60" x14ac:dyDescent="0.25">
      <c r="A671" s="1" t="s">
        <v>9</v>
      </c>
      <c r="B671" s="1" t="s">
        <v>733</v>
      </c>
    </row>
    <row r="672" spans="1:60" x14ac:dyDescent="0.25">
      <c r="A672" s="1" t="s">
        <v>9</v>
      </c>
      <c r="B672" s="1" t="s">
        <v>734</v>
      </c>
    </row>
    <row r="673" spans="1:60" x14ac:dyDescent="0.25">
      <c r="A673" s="1" t="s">
        <v>9</v>
      </c>
      <c r="B673" s="1" t="s">
        <v>735</v>
      </c>
    </row>
    <row r="674" spans="1:60" x14ac:dyDescent="0.25">
      <c r="A674" s="1" t="s">
        <v>9</v>
      </c>
      <c r="B674" s="1" t="s">
        <v>736</v>
      </c>
    </row>
    <row r="675" spans="1:60" x14ac:dyDescent="0.25">
      <c r="A675" s="1">
        <v>205</v>
      </c>
      <c r="B675" s="1" t="s">
        <v>737</v>
      </c>
      <c r="C675" s="1">
        <v>27707.499999988824</v>
      </c>
      <c r="D675" s="1">
        <v>0</v>
      </c>
      <c r="E675">
        <f t="shared" ref="E675:E680" si="84">(R675-S675*(1000-T675)/(1000-U675))*AO675</f>
        <v>-2.4124950514423382</v>
      </c>
      <c r="F675">
        <f t="shared" ref="F675:F680" si="85">IF(AZ675&lt;&gt;0,1/(1/AZ675-1/N675),0)</f>
        <v>4.0788320349831172E-3</v>
      </c>
      <c r="G675">
        <f t="shared" ref="G675:G680" si="86">((BC675-AP675/2)*S675-E675)/(BC675+AP675/2)</f>
        <v>1319.7021450434768</v>
      </c>
      <c r="H675">
        <f t="shared" ref="H675:H680" si="87">AP675*1000</f>
        <v>0.12841795178034449</v>
      </c>
      <c r="I675">
        <f t="shared" ref="I675:I680" si="88">(AU675-BA675)</f>
        <v>3.059688921112151</v>
      </c>
      <c r="J675">
        <f t="shared" ref="J675:J680" si="89">(P675+AT675*D675)</f>
        <v>34.942836761474609</v>
      </c>
      <c r="K675" s="1">
        <v>9.1899995803833008</v>
      </c>
      <c r="L675">
        <f t="shared" ref="L675:L680" si="90">(K675*AI675+AJ675)</f>
        <v>0.71958698515530273</v>
      </c>
      <c r="M675" s="1">
        <v>1</v>
      </c>
      <c r="N675">
        <f t="shared" ref="N675:N680" si="91">L675*(M675+1)*(M675+1)/(M675*M675+1)</f>
        <v>1.4391739703106055</v>
      </c>
      <c r="O675" s="1">
        <v>35.131034851074219</v>
      </c>
      <c r="P675" s="1">
        <v>34.942836761474609</v>
      </c>
      <c r="Q675" s="1">
        <v>35.0889892578125</v>
      </c>
      <c r="R675" s="1">
        <v>410.51876831054687</v>
      </c>
      <c r="S675" s="1">
        <v>414.85281372070312</v>
      </c>
      <c r="T675" s="1">
        <v>25.221717834472656</v>
      </c>
      <c r="U675" s="1">
        <v>25.451625823974609</v>
      </c>
      <c r="V675" s="1">
        <v>44.79522705078125</v>
      </c>
      <c r="W675" s="1">
        <v>45.188617706298828</v>
      </c>
      <c r="X675" s="1">
        <v>500.25399780273438</v>
      </c>
      <c r="Y675" s="1">
        <v>-3.7926755845546722E-2</v>
      </c>
      <c r="Z675" s="1">
        <v>0.11918357759714127</v>
      </c>
      <c r="AA675" s="1">
        <v>101.00836181640625</v>
      </c>
      <c r="AB675" s="1">
        <v>1.4535212516784668</v>
      </c>
      <c r="AC675" s="1">
        <v>-0.28336432576179504</v>
      </c>
      <c r="AD675" s="1">
        <v>3.4833386540412903E-2</v>
      </c>
      <c r="AE675" s="1">
        <v>7.8656496480107307E-3</v>
      </c>
      <c r="AF675" s="1">
        <v>4.2267974466085434E-2</v>
      </c>
      <c r="AG675" s="1">
        <v>6.4396723173558712E-3</v>
      </c>
      <c r="AH675" s="1">
        <v>1</v>
      </c>
      <c r="AI675" s="1">
        <v>-0.21956524252891541</v>
      </c>
      <c r="AJ675" s="1">
        <v>2.737391471862793</v>
      </c>
      <c r="AK675" s="1">
        <v>1</v>
      </c>
      <c r="AL675" s="1">
        <v>0</v>
      </c>
      <c r="AM675" s="1">
        <v>0.15999999642372131</v>
      </c>
      <c r="AN675" s="1">
        <v>111115</v>
      </c>
      <c r="AO675">
        <f t="shared" ref="AO675:AO680" si="92">X675*0.000001/(K675*0.0001)</f>
        <v>0.54434605075560782</v>
      </c>
      <c r="AP675">
        <f t="shared" ref="AP675:AP680" si="93">(U675-T675)/(1000-U675)*AO675</f>
        <v>1.2841795178034448E-4</v>
      </c>
      <c r="AQ675">
        <f t="shared" ref="AQ675:AQ680" si="94">(P675+273.15)</f>
        <v>308.09283676147459</v>
      </c>
      <c r="AR675">
        <f t="shared" ref="AR675:AR680" si="95">(O675+273.15)</f>
        <v>308.2810348510742</v>
      </c>
      <c r="AS675">
        <f t="shared" ref="AS675:AS680" si="96">(Y675*AK675+Z675*AL675)*AM675</f>
        <v>-6.068280799650827E-3</v>
      </c>
      <c r="AT675">
        <f t="shared" ref="AT675:AT680" si="97">((AS675+0.00000010773*(AR675^4-AQ675^4))-AP675*44100)/(L675*0.92*2*29.3+0.00000043092*AQ675^3)</f>
        <v>-6.4118125847988136E-2</v>
      </c>
      <c r="AU675">
        <f t="shared" ref="AU675:AU680" si="98">0.61365*EXP(17.502*J675/(240.97+J675))</f>
        <v>5.6305159511559673</v>
      </c>
      <c r="AV675">
        <f t="shared" ref="AV675:AV680" si="99">AU675*1000/AA675</f>
        <v>55.743067701563618</v>
      </c>
      <c r="AW675">
        <f t="shared" ref="AW675:AW680" si="100">(AV675-U675)</f>
        <v>30.291441877589008</v>
      </c>
      <c r="AX675">
        <f t="shared" ref="AX675:AX680" si="101">IF(D675,P675,(O675+P675)/2)</f>
        <v>35.036935806274414</v>
      </c>
      <c r="AY675">
        <f t="shared" ref="AY675:AY680" si="102">0.61365*EXP(17.502*AX675/(240.97+AX675))</f>
        <v>5.6599347047429243</v>
      </c>
      <c r="AZ675">
        <f t="shared" ref="AZ675:AZ680" si="103">IF(AW675&lt;&gt;0,(1000-(AV675+U675)/2)/AW675*AP675,0)</f>
        <v>4.0673046915110896E-3</v>
      </c>
      <c r="BA675">
        <f t="shared" ref="BA675:BA680" si="104">U675*AA675/1000</f>
        <v>2.5708270300438163</v>
      </c>
      <c r="BB675">
        <f t="shared" ref="BB675:BB680" si="105">(AY675-BA675)</f>
        <v>3.089107674699108</v>
      </c>
      <c r="BC675">
        <f t="shared" ref="BC675:BC680" si="106">1/(1.6/F675+1.37/N675)</f>
        <v>2.5430985847676173E-3</v>
      </c>
      <c r="BD675">
        <f t="shared" ref="BD675:BD680" si="107">G675*AA675*0.001</f>
        <v>133.30095175643893</v>
      </c>
      <c r="BE675">
        <f t="shared" ref="BE675:BE680" si="108">G675/S675</f>
        <v>3.1811334077920885</v>
      </c>
      <c r="BF675">
        <f t="shared" ref="BF675:BF680" si="109">(1-AP675*AA675/AU675/F675)*100</f>
        <v>43.519432502335086</v>
      </c>
      <c r="BG675">
        <f t="shared" ref="BG675:BG680" si="110">(S675-E675/(N675/1.35))</f>
        <v>417.11582596705739</v>
      </c>
      <c r="BH675">
        <f t="shared" ref="BH675:BH680" si="111">E675*BF675/100/BG675</f>
        <v>-2.5170566307343633E-3</v>
      </c>
    </row>
    <row r="676" spans="1:60" x14ac:dyDescent="0.25">
      <c r="A676" s="1">
        <v>206</v>
      </c>
      <c r="B676" s="1" t="s">
        <v>738</v>
      </c>
      <c r="C676" s="1">
        <v>27712.499999877065</v>
      </c>
      <c r="D676" s="1">
        <v>0</v>
      </c>
      <c r="E676">
        <f t="shared" si="84"/>
        <v>-2.4392739954313565</v>
      </c>
      <c r="F676">
        <f t="shared" si="85"/>
        <v>4.1827191674900328E-3</v>
      </c>
      <c r="G676">
        <f t="shared" si="86"/>
        <v>1306.8392325649538</v>
      </c>
      <c r="H676">
        <f t="shared" si="87"/>
        <v>0.13157846678448831</v>
      </c>
      <c r="I676">
        <f t="shared" si="88"/>
        <v>3.0574750684069003</v>
      </c>
      <c r="J676">
        <f t="shared" si="89"/>
        <v>34.925189971923828</v>
      </c>
      <c r="K676" s="1">
        <v>9.1899995803833008</v>
      </c>
      <c r="L676">
        <f t="shared" si="90"/>
        <v>0.71958698515530273</v>
      </c>
      <c r="M676" s="1">
        <v>1</v>
      </c>
      <c r="N676">
        <f t="shared" si="91"/>
        <v>1.4391739703106055</v>
      </c>
      <c r="O676" s="1">
        <v>35.127815246582031</v>
      </c>
      <c r="P676" s="1">
        <v>34.925189971923828</v>
      </c>
      <c r="Q676" s="1">
        <v>35.096736907958984</v>
      </c>
      <c r="R676" s="1">
        <v>410.48651123046875</v>
      </c>
      <c r="S676" s="1">
        <v>414.86727905273437</v>
      </c>
      <c r="T676" s="1">
        <v>25.183584213256836</v>
      </c>
      <c r="U676" s="1">
        <v>25.419155120849609</v>
      </c>
      <c r="V676" s="1">
        <v>44.739498138427734</v>
      </c>
      <c r="W676" s="1">
        <v>45.141719818115234</v>
      </c>
      <c r="X676" s="1">
        <v>500.2608642578125</v>
      </c>
      <c r="Y676" s="1">
        <v>-7.1868307888507843E-2</v>
      </c>
      <c r="Z676" s="1">
        <v>8.7714619934558868E-2</v>
      </c>
      <c r="AA676" s="1">
        <v>101.00802612304687</v>
      </c>
      <c r="AB676" s="1">
        <v>1.4535212516784668</v>
      </c>
      <c r="AC676" s="1">
        <v>-0.28336432576179504</v>
      </c>
      <c r="AD676" s="1">
        <v>3.4833386540412903E-2</v>
      </c>
      <c r="AE676" s="1">
        <v>7.8656496480107307E-3</v>
      </c>
      <c r="AF676" s="1">
        <v>4.2267974466085434E-2</v>
      </c>
      <c r="AG676" s="1">
        <v>6.4396723173558712E-3</v>
      </c>
      <c r="AH676" s="1">
        <v>1</v>
      </c>
      <c r="AI676" s="1">
        <v>-0.21956524252891541</v>
      </c>
      <c r="AJ676" s="1">
        <v>2.737391471862793</v>
      </c>
      <c r="AK676" s="1">
        <v>1</v>
      </c>
      <c r="AL676" s="1">
        <v>0</v>
      </c>
      <c r="AM676" s="1">
        <v>0.15999999642372131</v>
      </c>
      <c r="AN676" s="1">
        <v>111115</v>
      </c>
      <c r="AO676">
        <f t="shared" si="92"/>
        <v>0.54435352241544643</v>
      </c>
      <c r="AP676">
        <f t="shared" si="93"/>
        <v>1.3157846678448832E-4</v>
      </c>
      <c r="AQ676">
        <f t="shared" si="94"/>
        <v>308.07518997192381</v>
      </c>
      <c r="AR676">
        <f t="shared" si="95"/>
        <v>308.27781524658201</v>
      </c>
      <c r="AS676">
        <f t="shared" si="96"/>
        <v>-1.1498929005140157E-2</v>
      </c>
      <c r="AT676">
        <f t="shared" si="97"/>
        <v>-6.3402653987338645E-2</v>
      </c>
      <c r="AU676">
        <f t="shared" si="98"/>
        <v>5.6250137528794584</v>
      </c>
      <c r="AV676">
        <f t="shared" si="99"/>
        <v>55.688780078002196</v>
      </c>
      <c r="AW676">
        <f t="shared" si="100"/>
        <v>30.269624957152587</v>
      </c>
      <c r="AX676">
        <f t="shared" si="101"/>
        <v>35.02650260925293</v>
      </c>
      <c r="AY676">
        <f t="shared" si="102"/>
        <v>5.6566663402082362</v>
      </c>
      <c r="AZ676">
        <f t="shared" si="103"/>
        <v>4.1705980197781567E-3</v>
      </c>
      <c r="BA676">
        <f t="shared" si="104"/>
        <v>2.5675386844725581</v>
      </c>
      <c r="BB676">
        <f t="shared" si="105"/>
        <v>3.0891276557356782</v>
      </c>
      <c r="BC676">
        <f t="shared" si="106"/>
        <v>2.6077100684015276E-3</v>
      </c>
      <c r="BD676">
        <f t="shared" si="107"/>
        <v>132.00125134154339</v>
      </c>
      <c r="BE676">
        <f t="shared" si="108"/>
        <v>3.1500176045429691</v>
      </c>
      <c r="BF676">
        <f t="shared" si="109"/>
        <v>43.511712268451099</v>
      </c>
      <c r="BG676">
        <f t="shared" si="110"/>
        <v>417.15541096851774</v>
      </c>
      <c r="BH676">
        <f t="shared" si="111"/>
        <v>-2.5443032846368691E-3</v>
      </c>
    </row>
    <row r="677" spans="1:60" x14ac:dyDescent="0.25">
      <c r="A677" s="1">
        <v>207</v>
      </c>
      <c r="B677" s="1" t="s">
        <v>739</v>
      </c>
      <c r="C677" s="1">
        <v>27717.499999765307</v>
      </c>
      <c r="D677" s="1">
        <v>0</v>
      </c>
      <c r="E677">
        <f t="shared" si="84"/>
        <v>-2.5548928734589711</v>
      </c>
      <c r="F677">
        <f t="shared" si="85"/>
        <v>4.3576952999679099E-3</v>
      </c>
      <c r="G677">
        <f t="shared" si="86"/>
        <v>1311.825347025705</v>
      </c>
      <c r="H677">
        <f t="shared" si="87"/>
        <v>0.13706106761916667</v>
      </c>
      <c r="I677">
        <f t="shared" si="88"/>
        <v>3.0574059202538044</v>
      </c>
      <c r="J677">
        <f t="shared" si="89"/>
        <v>34.919788360595703</v>
      </c>
      <c r="K677" s="1">
        <v>9.1899995803833008</v>
      </c>
      <c r="L677">
        <f t="shared" si="90"/>
        <v>0.71958698515530273</v>
      </c>
      <c r="M677" s="1">
        <v>1</v>
      </c>
      <c r="N677">
        <f t="shared" si="91"/>
        <v>1.4391739703106055</v>
      </c>
      <c r="O677" s="1">
        <v>35.127346038818359</v>
      </c>
      <c r="P677" s="1">
        <v>34.919788360595703</v>
      </c>
      <c r="Q677" s="1">
        <v>35.092948913574219</v>
      </c>
      <c r="R677" s="1">
        <v>410.29318237304687</v>
      </c>
      <c r="S677" s="1">
        <v>414.88229370117187</v>
      </c>
      <c r="T677" s="1">
        <v>25.157833099365234</v>
      </c>
      <c r="U677" s="1">
        <v>25.403230667114258</v>
      </c>
      <c r="V677" s="1">
        <v>44.682781219482422</v>
      </c>
      <c r="W677" s="1">
        <v>45.115451812744141</v>
      </c>
      <c r="X677" s="1">
        <v>500.24679565429687</v>
      </c>
      <c r="Y677" s="1">
        <v>-3.6011882126331329E-2</v>
      </c>
      <c r="Z677" s="1">
        <v>5.9582073241472244E-2</v>
      </c>
      <c r="AA677" s="1">
        <v>101.00780487060547</v>
      </c>
      <c r="AB677" s="1">
        <v>1.4535212516784668</v>
      </c>
      <c r="AC677" s="1">
        <v>-0.28336432576179504</v>
      </c>
      <c r="AD677" s="1">
        <v>3.4833386540412903E-2</v>
      </c>
      <c r="AE677" s="1">
        <v>7.8656496480107307E-3</v>
      </c>
      <c r="AF677" s="1">
        <v>4.2267974466085434E-2</v>
      </c>
      <c r="AG677" s="1">
        <v>6.4396723173558712E-3</v>
      </c>
      <c r="AH677" s="1">
        <v>1</v>
      </c>
      <c r="AI677" s="1">
        <v>-0.21956524252891541</v>
      </c>
      <c r="AJ677" s="1">
        <v>2.737391471862793</v>
      </c>
      <c r="AK677" s="1">
        <v>1</v>
      </c>
      <c r="AL677" s="1">
        <v>0</v>
      </c>
      <c r="AM677" s="1">
        <v>0.15999999642372131</v>
      </c>
      <c r="AN677" s="1">
        <v>111115</v>
      </c>
      <c r="AO677">
        <f t="shared" si="92"/>
        <v>0.54433821381462166</v>
      </c>
      <c r="AP677">
        <f t="shared" si="93"/>
        <v>1.3706106761916668E-4</v>
      </c>
      <c r="AQ677">
        <f t="shared" si="94"/>
        <v>308.06978836059568</v>
      </c>
      <c r="AR677">
        <f t="shared" si="95"/>
        <v>308.27734603881834</v>
      </c>
      <c r="AS677">
        <f t="shared" si="96"/>
        <v>-5.7619010114244862E-3</v>
      </c>
      <c r="AT677">
        <f t="shared" si="97"/>
        <v>-6.6787382346547158E-2</v>
      </c>
      <c r="AU677">
        <f t="shared" si="98"/>
        <v>5.6233304865606621</v>
      </c>
      <c r="AV677">
        <f t="shared" si="99"/>
        <v>55.672237346058012</v>
      </c>
      <c r="AW677">
        <f t="shared" si="100"/>
        <v>30.269006678943754</v>
      </c>
      <c r="AX677">
        <f t="shared" si="101"/>
        <v>35.023567199707031</v>
      </c>
      <c r="AY677">
        <f t="shared" si="102"/>
        <v>5.6557470723144254</v>
      </c>
      <c r="AZ677">
        <f t="shared" si="103"/>
        <v>4.3445404043880266E-3</v>
      </c>
      <c r="BA677">
        <f t="shared" si="104"/>
        <v>2.5659245663068577</v>
      </c>
      <c r="BB677">
        <f t="shared" si="105"/>
        <v>3.0898225060075677</v>
      </c>
      <c r="BC677">
        <f t="shared" si="106"/>
        <v>2.7165165815998273E-3</v>
      </c>
      <c r="BD677">
        <f t="shared" si="107"/>
        <v>132.50459867668673</v>
      </c>
      <c r="BE677">
        <f t="shared" si="108"/>
        <v>3.1619217473054566</v>
      </c>
      <c r="BF677">
        <f t="shared" si="109"/>
        <v>43.503886168663662</v>
      </c>
      <c r="BG677">
        <f t="shared" si="110"/>
        <v>417.27888052828439</v>
      </c>
      <c r="BH677">
        <f t="shared" si="111"/>
        <v>-2.6636327388381968E-3</v>
      </c>
    </row>
    <row r="678" spans="1:60" x14ac:dyDescent="0.25">
      <c r="A678" s="1">
        <v>208</v>
      </c>
      <c r="B678" s="1" t="s">
        <v>740</v>
      </c>
      <c r="C678" s="1">
        <v>27722.999999642372</v>
      </c>
      <c r="D678" s="1">
        <v>0</v>
      </c>
      <c r="E678">
        <f t="shared" si="84"/>
        <v>-2.6837762778149576</v>
      </c>
      <c r="F678">
        <f t="shared" si="85"/>
        <v>4.3761623523293942E-3</v>
      </c>
      <c r="G678">
        <f t="shared" si="86"/>
        <v>1354.052490427764</v>
      </c>
      <c r="H678">
        <f t="shared" si="87"/>
        <v>0.13760791682702719</v>
      </c>
      <c r="I678">
        <f t="shared" si="88"/>
        <v>3.0567269794819971</v>
      </c>
      <c r="J678">
        <f t="shared" si="89"/>
        <v>34.913715362548828</v>
      </c>
      <c r="K678" s="1">
        <v>9.1899995803833008</v>
      </c>
      <c r="L678">
        <f t="shared" si="90"/>
        <v>0.71958698515530273</v>
      </c>
      <c r="M678" s="1">
        <v>1</v>
      </c>
      <c r="N678">
        <f t="shared" si="91"/>
        <v>1.4391739703106055</v>
      </c>
      <c r="O678" s="1">
        <v>35.123687744140625</v>
      </c>
      <c r="P678" s="1">
        <v>34.913715362548828</v>
      </c>
      <c r="Q678" s="1">
        <v>35.07220458984375</v>
      </c>
      <c r="R678" s="1">
        <v>410.05252075195312</v>
      </c>
      <c r="S678" s="1">
        <v>414.87799072265625</v>
      </c>
      <c r="T678" s="1">
        <v>25.144937515258789</v>
      </c>
      <c r="U678" s="1">
        <v>25.391317367553711</v>
      </c>
      <c r="V678" s="1">
        <v>44.663246154785156</v>
      </c>
      <c r="W678" s="1">
        <v>45.099170684814453</v>
      </c>
      <c r="X678" s="1">
        <v>500.24642944335937</v>
      </c>
      <c r="Y678" s="1">
        <v>-3.0356470961123705E-3</v>
      </c>
      <c r="Z678" s="1">
        <v>8.999287337064743E-2</v>
      </c>
      <c r="AA678" s="1">
        <v>101.00742340087891</v>
      </c>
      <c r="AB678" s="1">
        <v>1.4535212516784668</v>
      </c>
      <c r="AC678" s="1">
        <v>-0.28336432576179504</v>
      </c>
      <c r="AD678" s="1">
        <v>3.4833386540412903E-2</v>
      </c>
      <c r="AE678" s="1">
        <v>7.8656496480107307E-3</v>
      </c>
      <c r="AF678" s="1">
        <v>4.2267974466085434E-2</v>
      </c>
      <c r="AG678" s="1">
        <v>6.4396723173558712E-3</v>
      </c>
      <c r="AH678" s="1">
        <v>1</v>
      </c>
      <c r="AI678" s="1">
        <v>-0.21956524252891541</v>
      </c>
      <c r="AJ678" s="1">
        <v>2.737391471862793</v>
      </c>
      <c r="AK678" s="1">
        <v>1</v>
      </c>
      <c r="AL678" s="1">
        <v>0</v>
      </c>
      <c r="AM678" s="1">
        <v>0.15999999642372131</v>
      </c>
      <c r="AN678" s="1">
        <v>111115</v>
      </c>
      <c r="AO678">
        <f t="shared" si="92"/>
        <v>0.54433781532609693</v>
      </c>
      <c r="AP678">
        <f t="shared" si="93"/>
        <v>1.3760791682702721E-4</v>
      </c>
      <c r="AQ678">
        <f t="shared" si="94"/>
        <v>308.06371536254881</v>
      </c>
      <c r="AR678">
        <f t="shared" si="95"/>
        <v>308.2736877441406</v>
      </c>
      <c r="AS678">
        <f t="shared" si="96"/>
        <v>-4.8570352452165927E-4</v>
      </c>
      <c r="AT678">
        <f t="shared" si="97"/>
        <v>-6.6564800404477181E-2</v>
      </c>
      <c r="AU678">
        <f t="shared" si="98"/>
        <v>5.6214385235325848</v>
      </c>
      <c r="AV678">
        <f t="shared" si="99"/>
        <v>55.653716670132091</v>
      </c>
      <c r="AW678">
        <f t="shared" si="100"/>
        <v>30.26239930257838</v>
      </c>
      <c r="AX678">
        <f t="shared" si="101"/>
        <v>35.018701553344727</v>
      </c>
      <c r="AY678">
        <f t="shared" si="102"/>
        <v>5.6542236075434289</v>
      </c>
      <c r="AZ678">
        <f t="shared" si="103"/>
        <v>4.3628958945177649E-3</v>
      </c>
      <c r="BA678">
        <f t="shared" si="104"/>
        <v>2.5647115440505877</v>
      </c>
      <c r="BB678">
        <f t="shared" si="105"/>
        <v>3.0895120634928412</v>
      </c>
      <c r="BC678">
        <f t="shared" si="106"/>
        <v>2.7279987471529018E-3</v>
      </c>
      <c r="BD678">
        <f t="shared" si="107"/>
        <v>136.7693532076517</v>
      </c>
      <c r="BE678">
        <f t="shared" si="108"/>
        <v>3.2637366182505954</v>
      </c>
      <c r="BF678">
        <f t="shared" si="109"/>
        <v>43.49904063947789</v>
      </c>
      <c r="BG678">
        <f t="shared" si="110"/>
        <v>417.39547509201867</v>
      </c>
      <c r="BH678">
        <f t="shared" si="111"/>
        <v>-2.7969084559482287E-3</v>
      </c>
    </row>
    <row r="679" spans="1:60" x14ac:dyDescent="0.25">
      <c r="A679" s="1">
        <v>209</v>
      </c>
      <c r="B679" s="1" t="s">
        <v>741</v>
      </c>
      <c r="C679" s="1">
        <v>27727.999999530613</v>
      </c>
      <c r="D679" s="1">
        <v>0</v>
      </c>
      <c r="E679">
        <f t="shared" si="84"/>
        <v>-2.6979956331398673</v>
      </c>
      <c r="F679">
        <f t="shared" si="85"/>
        <v>4.3941820535061743E-3</v>
      </c>
      <c r="G679">
        <f t="shared" si="86"/>
        <v>1355.1832964563284</v>
      </c>
      <c r="H679">
        <f t="shared" si="87"/>
        <v>0.13813114643625374</v>
      </c>
      <c r="I679">
        <f t="shared" si="88"/>
        <v>3.0558490730354655</v>
      </c>
      <c r="J679">
        <f t="shared" si="89"/>
        <v>34.907310485839844</v>
      </c>
      <c r="K679" s="1">
        <v>9.1899995803833008</v>
      </c>
      <c r="L679">
        <f t="shared" si="90"/>
        <v>0.71958698515530273</v>
      </c>
      <c r="M679" s="1">
        <v>1</v>
      </c>
      <c r="N679">
        <f t="shared" si="91"/>
        <v>1.4391739703106055</v>
      </c>
      <c r="O679" s="1">
        <v>35.11859130859375</v>
      </c>
      <c r="P679" s="1">
        <v>34.907310485839844</v>
      </c>
      <c r="Q679" s="1">
        <v>35.068367004394531</v>
      </c>
      <c r="R679" s="1">
        <v>410.00473022460937</v>
      </c>
      <c r="S679" s="1">
        <v>414.85601806640625</v>
      </c>
      <c r="T679" s="1">
        <v>25.132976531982422</v>
      </c>
      <c r="U679" s="1">
        <v>25.380300521850586</v>
      </c>
      <c r="V679" s="1">
        <v>44.65228271484375</v>
      </c>
      <c r="W679" s="1">
        <v>45.0914306640625</v>
      </c>
      <c r="X679" s="1">
        <v>500.23727416992188</v>
      </c>
      <c r="Y679" s="1">
        <v>4.1499288636259735E-4</v>
      </c>
      <c r="Z679" s="1">
        <v>0.12983962893486023</v>
      </c>
      <c r="AA679" s="1">
        <v>101.00726318359375</v>
      </c>
      <c r="AB679" s="1">
        <v>1.4535212516784668</v>
      </c>
      <c r="AC679" s="1">
        <v>-0.28336432576179504</v>
      </c>
      <c r="AD679" s="1">
        <v>3.4833386540412903E-2</v>
      </c>
      <c r="AE679" s="1">
        <v>7.8656496480107307E-3</v>
      </c>
      <c r="AF679" s="1">
        <v>4.2267974466085434E-2</v>
      </c>
      <c r="AG679" s="1">
        <v>6.4396723173558712E-3</v>
      </c>
      <c r="AH679" s="1">
        <v>1</v>
      </c>
      <c r="AI679" s="1">
        <v>-0.21956524252891541</v>
      </c>
      <c r="AJ679" s="1">
        <v>2.737391471862793</v>
      </c>
      <c r="AK679" s="1">
        <v>1</v>
      </c>
      <c r="AL679" s="1">
        <v>0</v>
      </c>
      <c r="AM679" s="1">
        <v>0.15999999642372131</v>
      </c>
      <c r="AN679" s="1">
        <v>111115</v>
      </c>
      <c r="AO679">
        <f t="shared" si="92"/>
        <v>0.54432785311297882</v>
      </c>
      <c r="AP679">
        <f t="shared" si="93"/>
        <v>1.3813114643625374E-4</v>
      </c>
      <c r="AQ679">
        <f t="shared" si="94"/>
        <v>308.05731048583982</v>
      </c>
      <c r="AR679">
        <f t="shared" si="95"/>
        <v>308.26859130859373</v>
      </c>
      <c r="AS679">
        <f t="shared" si="96"/>
        <v>6.6398860333885361E-5</v>
      </c>
      <c r="AT679">
        <f t="shared" si="97"/>
        <v>-6.6685880413191428E-2</v>
      </c>
      <c r="AU679">
        <f t="shared" si="98"/>
        <v>5.6194437675247295</v>
      </c>
      <c r="AV679">
        <f t="shared" si="99"/>
        <v>55.634056308511838</v>
      </c>
      <c r="AW679">
        <f t="shared" si="100"/>
        <v>30.253755786661252</v>
      </c>
      <c r="AX679">
        <f t="shared" si="101"/>
        <v>35.012950897216797</v>
      </c>
      <c r="AY679">
        <f t="shared" si="102"/>
        <v>5.6524235004755852</v>
      </c>
      <c r="AZ679">
        <f t="shared" si="103"/>
        <v>4.3808062832747978E-3</v>
      </c>
      <c r="BA679">
        <f t="shared" si="104"/>
        <v>2.563594694489264</v>
      </c>
      <c r="BB679">
        <f t="shared" si="105"/>
        <v>3.0888288059863211</v>
      </c>
      <c r="BC679">
        <f t="shared" si="106"/>
        <v>2.7392025228429656E-3</v>
      </c>
      <c r="BD679">
        <f t="shared" si="107"/>
        <v>136.88335588717453</v>
      </c>
      <c r="BE679">
        <f t="shared" si="108"/>
        <v>3.2666352600419635</v>
      </c>
      <c r="BF679">
        <f t="shared" si="109"/>
        <v>43.496825993453626</v>
      </c>
      <c r="BG679">
        <f t="shared" si="110"/>
        <v>417.38684073265608</v>
      </c>
      <c r="BH679">
        <f t="shared" si="111"/>
        <v>-2.8116422257056756E-3</v>
      </c>
    </row>
    <row r="680" spans="1:60" x14ac:dyDescent="0.25">
      <c r="A680" s="1">
        <v>210</v>
      </c>
      <c r="B680" s="1" t="s">
        <v>742</v>
      </c>
      <c r="C680" s="1">
        <v>27732.999999418855</v>
      </c>
      <c r="D680" s="1">
        <v>0</v>
      </c>
      <c r="E680">
        <f t="shared" si="84"/>
        <v>-2.6783134346210096</v>
      </c>
      <c r="F680">
        <f t="shared" si="85"/>
        <v>4.409588835309057E-3</v>
      </c>
      <c r="G680">
        <f t="shared" si="86"/>
        <v>1344.8454605132183</v>
      </c>
      <c r="H680">
        <f t="shared" si="87"/>
        <v>0.13855737985326727</v>
      </c>
      <c r="I680">
        <f t="shared" si="88"/>
        <v>3.0546451008605806</v>
      </c>
      <c r="J680">
        <f t="shared" si="89"/>
        <v>34.899417877197266</v>
      </c>
      <c r="K680" s="1">
        <v>9.1899995803833008</v>
      </c>
      <c r="L680">
        <f t="shared" si="90"/>
        <v>0.71958698515530273</v>
      </c>
      <c r="M680" s="1">
        <v>1</v>
      </c>
      <c r="N680">
        <f t="shared" si="91"/>
        <v>1.4391739703106055</v>
      </c>
      <c r="O680" s="1">
        <v>35.114334106445313</v>
      </c>
      <c r="P680" s="1">
        <v>34.899417877197266</v>
      </c>
      <c r="Q680" s="1">
        <v>35.071849822998047</v>
      </c>
      <c r="R680" s="1">
        <v>410.01663208007812</v>
      </c>
      <c r="S680" s="1">
        <v>414.83145141601562</v>
      </c>
      <c r="T680" s="1">
        <v>25.119918823242188</v>
      </c>
      <c r="U680" s="1">
        <v>25.368009567260742</v>
      </c>
      <c r="V680" s="1">
        <v>44.640220642089844</v>
      </c>
      <c r="W680" s="1">
        <v>45.080673217773437</v>
      </c>
      <c r="X680" s="1">
        <v>500.23635864257813</v>
      </c>
      <c r="Y680" s="1">
        <v>-1.5419971197843552E-2</v>
      </c>
      <c r="Z680" s="1">
        <v>0.13093364238739014</v>
      </c>
      <c r="AA680" s="1">
        <v>101.00679779052734</v>
      </c>
      <c r="AB680" s="1">
        <v>1.4535212516784668</v>
      </c>
      <c r="AC680" s="1">
        <v>-0.28336432576179504</v>
      </c>
      <c r="AD680" s="1">
        <v>3.4833386540412903E-2</v>
      </c>
      <c r="AE680" s="1">
        <v>7.8656496480107307E-3</v>
      </c>
      <c r="AF680" s="1">
        <v>4.2267974466085434E-2</v>
      </c>
      <c r="AG680" s="1">
        <v>6.4396723173558712E-3</v>
      </c>
      <c r="AH680" s="1">
        <v>1</v>
      </c>
      <c r="AI680" s="1">
        <v>-0.21956524252891541</v>
      </c>
      <c r="AJ680" s="1">
        <v>2.737391471862793</v>
      </c>
      <c r="AK680" s="1">
        <v>1</v>
      </c>
      <c r="AL680" s="1">
        <v>0</v>
      </c>
      <c r="AM680" s="1">
        <v>0.15999999642372131</v>
      </c>
      <c r="AN680" s="1">
        <v>111115</v>
      </c>
      <c r="AO680">
        <f t="shared" si="92"/>
        <v>0.54432685689166704</v>
      </c>
      <c r="AP680">
        <f t="shared" si="93"/>
        <v>1.3855737985326728E-4</v>
      </c>
      <c r="AQ680">
        <f t="shared" si="94"/>
        <v>308.04941787719724</v>
      </c>
      <c r="AR680">
        <f t="shared" si="95"/>
        <v>308.26433410644529</v>
      </c>
      <c r="AS680">
        <f t="shared" si="96"/>
        <v>-2.4671953365088539E-3</v>
      </c>
      <c r="AT680">
        <f t="shared" si="97"/>
        <v>-6.6213238955068823E-2</v>
      </c>
      <c r="AU680">
        <f t="shared" si="98"/>
        <v>5.6169865135690493</v>
      </c>
      <c r="AV680">
        <f t="shared" si="99"/>
        <v>55.609985035045078</v>
      </c>
      <c r="AW680">
        <f t="shared" si="100"/>
        <v>30.241975467784336</v>
      </c>
      <c r="AX680">
        <f t="shared" si="101"/>
        <v>35.006875991821289</v>
      </c>
      <c r="AY680">
        <f t="shared" si="102"/>
        <v>5.6505224358591422</v>
      </c>
      <c r="AZ680">
        <f t="shared" si="103"/>
        <v>4.3961192487560023E-3</v>
      </c>
      <c r="BA680">
        <f t="shared" si="104"/>
        <v>2.5623414127084687</v>
      </c>
      <c r="BB680">
        <f t="shared" si="105"/>
        <v>3.0881810231506734</v>
      </c>
      <c r="BC680">
        <f t="shared" si="106"/>
        <v>2.7487815220654586E-3</v>
      </c>
      <c r="BD680">
        <f t="shared" si="107"/>
        <v>135.83853348956725</v>
      </c>
      <c r="BE680">
        <f t="shared" si="108"/>
        <v>3.24190814347038</v>
      </c>
      <c r="BF680">
        <f t="shared" si="109"/>
        <v>43.496052769087747</v>
      </c>
      <c r="BG680">
        <f t="shared" si="110"/>
        <v>417.3438114303911</v>
      </c>
      <c r="BH680">
        <f t="shared" si="111"/>
        <v>-2.7913691132775424E-3</v>
      </c>
    </row>
    <row r="681" spans="1:60" x14ac:dyDescent="0.25">
      <c r="A681" s="1" t="s">
        <v>9</v>
      </c>
      <c r="B681" s="1" t="s">
        <v>743</v>
      </c>
    </row>
    <row r="682" spans="1:60" x14ac:dyDescent="0.25">
      <c r="A682" s="1" t="s">
        <v>9</v>
      </c>
      <c r="B682" s="1" t="s">
        <v>744</v>
      </c>
    </row>
    <row r="683" spans="1:60" x14ac:dyDescent="0.25">
      <c r="A683" s="1" t="s">
        <v>9</v>
      </c>
      <c r="B683" s="1" t="s">
        <v>745</v>
      </c>
    </row>
    <row r="684" spans="1:60" x14ac:dyDescent="0.25">
      <c r="A684" s="1" t="s">
        <v>9</v>
      </c>
      <c r="B684" s="1" t="s">
        <v>746</v>
      </c>
    </row>
    <row r="685" spans="1:60" x14ac:dyDescent="0.25">
      <c r="A685" s="1" t="s">
        <v>9</v>
      </c>
      <c r="B685" s="1" t="s">
        <v>747</v>
      </c>
    </row>
    <row r="686" spans="1:60" x14ac:dyDescent="0.25">
      <c r="A686" s="1" t="s">
        <v>9</v>
      </c>
      <c r="B686" s="1" t="s">
        <v>748</v>
      </c>
    </row>
    <row r="687" spans="1:60" x14ac:dyDescent="0.25">
      <c r="A687" s="1" t="s">
        <v>9</v>
      </c>
      <c r="B687" s="1" t="s">
        <v>749</v>
      </c>
    </row>
    <row r="688" spans="1:60" x14ac:dyDescent="0.25">
      <c r="A688" s="1" t="s">
        <v>9</v>
      </c>
      <c r="B688" s="1" t="s">
        <v>750</v>
      </c>
    </row>
    <row r="689" spans="1:60" x14ac:dyDescent="0.25">
      <c r="A689" s="1" t="s">
        <v>9</v>
      </c>
      <c r="B689" s="1" t="s">
        <v>751</v>
      </c>
    </row>
    <row r="690" spans="1:60" x14ac:dyDescent="0.25">
      <c r="A690" s="1" t="s">
        <v>9</v>
      </c>
      <c r="B690" s="1" t="s">
        <v>752</v>
      </c>
    </row>
    <row r="691" spans="1:60" x14ac:dyDescent="0.25">
      <c r="A691" s="1" t="s">
        <v>9</v>
      </c>
      <c r="B691" s="1" t="s">
        <v>753</v>
      </c>
    </row>
    <row r="692" spans="1:60" x14ac:dyDescent="0.25">
      <c r="A692" s="1">
        <v>211</v>
      </c>
      <c r="B692" s="1" t="s">
        <v>754</v>
      </c>
      <c r="C692" s="1">
        <v>28185.499999988824</v>
      </c>
      <c r="D692" s="1">
        <v>0</v>
      </c>
      <c r="E692">
        <f>(R692-S692*(1000-T692)/(1000-U692))*AO692</f>
        <v>-2.4787865578297037</v>
      </c>
      <c r="F692">
        <f>IF(AZ692&lt;&gt;0,1/(1/AZ692-1/N692),0)</f>
        <v>3.7401219391568563E-3</v>
      </c>
      <c r="G692">
        <f>((BC692-AP692/2)*S692-E692)/(BC692+AP692/2)</f>
        <v>1431.098989331583</v>
      </c>
      <c r="H692">
        <f>AP692*1000</f>
        <v>0.11745156604676989</v>
      </c>
      <c r="I692">
        <f>(AU692-BA692)</f>
        <v>3.0561321584802963</v>
      </c>
      <c r="J692">
        <f>(P692+AT692*D692)</f>
        <v>34.583084106445313</v>
      </c>
      <c r="K692" s="1">
        <v>9.7399997711181641</v>
      </c>
      <c r="L692">
        <f>(K692*AI692+AJ692)</f>
        <v>0.59882605988565274</v>
      </c>
      <c r="M692" s="1">
        <v>1</v>
      </c>
      <c r="N692">
        <f>L692*(M692+1)*(M692+1)/(M692*M692+1)</f>
        <v>1.1976521197713055</v>
      </c>
      <c r="O692" s="1">
        <v>35.060836791992187</v>
      </c>
      <c r="P692" s="1">
        <v>34.583084106445313</v>
      </c>
      <c r="Q692" s="1">
        <v>35.017486572265625</v>
      </c>
      <c r="R692" s="1">
        <v>409.60940551757812</v>
      </c>
      <c r="S692" s="1">
        <v>414.34066772460937</v>
      </c>
      <c r="T692" s="1">
        <v>24.162548065185547</v>
      </c>
      <c r="U692" s="1">
        <v>24.385641098022461</v>
      </c>
      <c r="V692" s="1">
        <v>43.073757171630859</v>
      </c>
      <c r="W692" s="1">
        <v>43.457283020019531</v>
      </c>
      <c r="X692" s="1">
        <v>500.27630615234375</v>
      </c>
      <c r="Y692" s="1">
        <v>4.6908785589039326E-3</v>
      </c>
      <c r="Z692" s="1">
        <v>0.1189718022942543</v>
      </c>
      <c r="AA692" s="1">
        <v>101.00755310058594</v>
      </c>
      <c r="AB692" s="1">
        <v>1.3568034172058105</v>
      </c>
      <c r="AC692" s="1">
        <v>-0.26929160952568054</v>
      </c>
      <c r="AD692" s="1">
        <v>4.9972943961620331E-2</v>
      </c>
      <c r="AE692" s="1">
        <v>4.2141489684581757E-3</v>
      </c>
      <c r="AF692" s="1">
        <v>2.2238750010728836E-2</v>
      </c>
      <c r="AG692" s="1">
        <v>2.2300670389086008E-3</v>
      </c>
      <c r="AH692" s="1">
        <v>0.66666668653488159</v>
      </c>
      <c r="AI692" s="1">
        <v>-0.21956524252891541</v>
      </c>
      <c r="AJ692" s="1">
        <v>2.737391471862793</v>
      </c>
      <c r="AK692" s="1">
        <v>1</v>
      </c>
      <c r="AL692" s="1">
        <v>0</v>
      </c>
      <c r="AM692" s="1">
        <v>0.15999999642372131</v>
      </c>
      <c r="AN692" s="1">
        <v>111115</v>
      </c>
      <c r="AO692">
        <f>X692*0.000001/(K692*0.0001)</f>
        <v>0.51363071653841663</v>
      </c>
      <c r="AP692">
        <f>(U692-T692)/(1000-U692)*AO692</f>
        <v>1.1745156604676989E-4</v>
      </c>
      <c r="AQ692">
        <f>(P692+273.15)</f>
        <v>307.73308410644529</v>
      </c>
      <c r="AR692">
        <f>(O692+273.15)</f>
        <v>308.21083679199216</v>
      </c>
      <c r="AS692">
        <f>(Y692*AK692+Z692*AL692)*AM692</f>
        <v>7.505405526487402E-4</v>
      </c>
      <c r="AT692">
        <f>((AS692+0.00000010773*(AR692^4-AQ692^4))-AP692*44100)/(L692*0.92*2*29.3+0.00000043092*AQ692^3)</f>
        <v>1.8614816425728632E-2</v>
      </c>
      <c r="AU692">
        <f>0.61365*EXP(17.502*J692/(240.97+J692))</f>
        <v>5.5192660965806306</v>
      </c>
      <c r="AV692">
        <f>AU692*1000/AA692</f>
        <v>54.642112665420207</v>
      </c>
      <c r="AW692">
        <f>(AV692-U692)</f>
        <v>30.256471567397746</v>
      </c>
      <c r="AX692">
        <f>IF(D692,P692,(O692+P692)/2)</f>
        <v>34.82196044921875</v>
      </c>
      <c r="AY692">
        <f>0.61365*EXP(17.502*AX692/(240.97+AX692))</f>
        <v>5.592920734528434</v>
      </c>
      <c r="AZ692">
        <f>IF(AW692&lt;&gt;0,(1000-(AV692+U692)/2)/AW692*AP692,0)</f>
        <v>3.7284783546270893E-3</v>
      </c>
      <c r="BA692">
        <f>U692*AA692/1000</f>
        <v>2.4631339381003343</v>
      </c>
      <c r="BB692">
        <f>(AY692-BA692)</f>
        <v>3.1297867964280996</v>
      </c>
      <c r="BC692">
        <f>1/(1.6/F692+1.37/N692)</f>
        <v>2.3313422851560894E-3</v>
      </c>
      <c r="BD692">
        <f>G692*AA692*0.001</f>
        <v>144.55180715710475</v>
      </c>
      <c r="BE692">
        <f>G692/S692</f>
        <v>3.4539187214969682</v>
      </c>
      <c r="BF692">
        <f>(1-AP692*AA692/AU692/F692)*100</f>
        <v>42.529421643511753</v>
      </c>
      <c r="BG692">
        <f>(S692-E692/(N692/1.35))</f>
        <v>417.13476944899747</v>
      </c>
      <c r="BH692">
        <f>E692*BF692/100/BG692</f>
        <v>-2.5272733515228664E-3</v>
      </c>
    </row>
    <row r="693" spans="1:60" x14ac:dyDescent="0.25">
      <c r="A693" s="1">
        <v>212</v>
      </c>
      <c r="B693" s="1" t="s">
        <v>755</v>
      </c>
      <c r="C693" s="1">
        <v>28190.499999877065</v>
      </c>
      <c r="D693" s="1">
        <v>0</v>
      </c>
      <c r="E693">
        <f>(R693-S693*(1000-T693)/(1000-U693))*AO693</f>
        <v>-2.4432571750340122</v>
      </c>
      <c r="F693">
        <f>IF(AZ693&lt;&gt;0,1/(1/AZ693-1/N693),0)</f>
        <v>3.9774089765584478E-3</v>
      </c>
      <c r="G693">
        <f>((BC693-AP693/2)*S693-E693)/(BC693+AP693/2)</f>
        <v>1355.3448196885593</v>
      </c>
      <c r="H693">
        <f>AP693*1000</f>
        <v>0.12461944697343705</v>
      </c>
      <c r="I693">
        <f>(AU693-BA693)</f>
        <v>3.0499468890144974</v>
      </c>
      <c r="J693">
        <f>(P693+AT693*D693)</f>
        <v>34.556678771972656</v>
      </c>
      <c r="K693" s="1">
        <v>9.7399997711181641</v>
      </c>
      <c r="L693">
        <f>(K693*AI693+AJ693)</f>
        <v>0.59882605988565274</v>
      </c>
      <c r="M693" s="1">
        <v>1</v>
      </c>
      <c r="N693">
        <f>L693*(M693+1)*(M693+1)/(M693*M693+1)</f>
        <v>1.1976521197713055</v>
      </c>
      <c r="O693" s="1">
        <v>35.030929565429688</v>
      </c>
      <c r="P693" s="1">
        <v>34.556678771972656</v>
      </c>
      <c r="Q693" s="1">
        <v>35.017391204833984</v>
      </c>
      <c r="R693" s="1">
        <v>409.5198974609375</v>
      </c>
      <c r="S693" s="1">
        <v>414.1761474609375</v>
      </c>
      <c r="T693" s="1">
        <v>24.130105972290039</v>
      </c>
      <c r="U693" s="1">
        <v>24.366813659667969</v>
      </c>
      <c r="V693" s="1">
        <v>43.075206756591797</v>
      </c>
      <c r="W693" s="1">
        <v>43.494094848632812</v>
      </c>
      <c r="X693" s="1">
        <v>500.28671264648437</v>
      </c>
      <c r="Y693" s="1">
        <v>2.2273166105151176E-2</v>
      </c>
      <c r="Z693" s="1">
        <v>0.11194039881229401</v>
      </c>
      <c r="AA693" s="1">
        <v>101.00743865966797</v>
      </c>
      <c r="AB693" s="1">
        <v>1.3568034172058105</v>
      </c>
      <c r="AC693" s="1">
        <v>-0.26929160952568054</v>
      </c>
      <c r="AD693" s="1">
        <v>4.9972943961620331E-2</v>
      </c>
      <c r="AE693" s="1">
        <v>4.2141489684581757E-3</v>
      </c>
      <c r="AF693" s="1">
        <v>2.2238750010728836E-2</v>
      </c>
      <c r="AG693" s="1">
        <v>2.2300670389086008E-3</v>
      </c>
      <c r="AH693" s="1">
        <v>1</v>
      </c>
      <c r="AI693" s="1">
        <v>-0.21956524252891541</v>
      </c>
      <c r="AJ693" s="1">
        <v>2.737391471862793</v>
      </c>
      <c r="AK693" s="1">
        <v>1</v>
      </c>
      <c r="AL693" s="1">
        <v>0</v>
      </c>
      <c r="AM693" s="1">
        <v>0.15999999642372131</v>
      </c>
      <c r="AN693" s="1">
        <v>111115</v>
      </c>
      <c r="AO693">
        <f>X693*0.000001/(K693*0.0001)</f>
        <v>0.51364140082423304</v>
      </c>
      <c r="AP693">
        <f>(U693-T693)/(1000-U693)*AO693</f>
        <v>1.2461944697343704E-4</v>
      </c>
      <c r="AQ693">
        <f>(P693+273.15)</f>
        <v>307.70667877197263</v>
      </c>
      <c r="AR693">
        <f>(O693+273.15)</f>
        <v>308.18092956542966</v>
      </c>
      <c r="AS693">
        <f>(Y693*AK693+Z693*AL693)*AM693</f>
        <v>3.563706497169139E-3</v>
      </c>
      <c r="AT693">
        <f>((AS693+0.00000010773*(AR693^4-AQ693^4))-AP693*44100)/(L693*0.92*2*29.3+0.00000043092*AQ693^3)</f>
        <v>1.0609521576617561E-2</v>
      </c>
      <c r="AU693">
        <f>0.61365*EXP(17.502*J693/(240.97+J693))</f>
        <v>5.5111763250749695</v>
      </c>
      <c r="AV693">
        <f>AU693*1000/AA693</f>
        <v>54.562083725775821</v>
      </c>
      <c r="AW693">
        <f>(AV693-U693)</f>
        <v>30.195270066107852</v>
      </c>
      <c r="AX693">
        <f>IF(D693,P693,(O693+P693)/2)</f>
        <v>34.793804168701172</v>
      </c>
      <c r="AY693">
        <f>0.61365*EXP(17.502*AX693/(240.97+AX693))</f>
        <v>5.5841949047363011</v>
      </c>
      <c r="AZ693">
        <f>IF(AW693&lt;&gt;0,(1000-(AV693+U693)/2)/AW693*AP693,0)</f>
        <v>3.9642437024133524E-3</v>
      </c>
      <c r="BA693">
        <f>U693*AA693/1000</f>
        <v>2.4612294360604721</v>
      </c>
      <c r="BB693">
        <f>(AY693-BA693)</f>
        <v>3.122965468675829</v>
      </c>
      <c r="BC693">
        <f>1/(1.6/F693+1.37/N693)</f>
        <v>2.4788317776717719E-3</v>
      </c>
      <c r="BD693">
        <f>G693*AA693*0.001</f>
        <v>136.89990873739089</v>
      </c>
      <c r="BE693">
        <f>G693/S693</f>
        <v>3.2723874322491904</v>
      </c>
      <c r="BF693">
        <f>(1-AP693*AA693/AU693/F693)*100</f>
        <v>42.575843786787104</v>
      </c>
      <c r="BG693">
        <f>(S693-E693/(N693/1.35))</f>
        <v>416.93020027130262</v>
      </c>
      <c r="BH693">
        <f>E693*BF693/100/BG693</f>
        <v>-2.4949916256367393E-3</v>
      </c>
    </row>
    <row r="694" spans="1:60" x14ac:dyDescent="0.25">
      <c r="A694" s="1">
        <v>213</v>
      </c>
      <c r="B694" s="1" t="s">
        <v>756</v>
      </c>
      <c r="C694" s="1">
        <v>28195.499999765307</v>
      </c>
      <c r="D694" s="1">
        <v>0</v>
      </c>
      <c r="E694">
        <f>(R694-S694*(1000-T694)/(1000-U694))*AO694</f>
        <v>-2.3726337735460312</v>
      </c>
      <c r="F694">
        <f>IF(AZ694&lt;&gt;0,1/(1/AZ694-1/N694),0)</f>
        <v>4.0711536704090695E-3</v>
      </c>
      <c r="G694">
        <f>((BC694-AP694/2)*S694-E694)/(BC694+AP694/2)</f>
        <v>1306.0709597705347</v>
      </c>
      <c r="H694">
        <f>AP694*1000</f>
        <v>0.12750873409551017</v>
      </c>
      <c r="I694">
        <f>(AU694-BA694)</f>
        <v>3.0491035334478926</v>
      </c>
      <c r="J694">
        <f>(P694+AT694*D694)</f>
        <v>34.548900604248047</v>
      </c>
      <c r="K694" s="1">
        <v>9.7399997711181641</v>
      </c>
      <c r="L694">
        <f>(K694*AI694+AJ694)</f>
        <v>0.59882605988565274</v>
      </c>
      <c r="M694" s="1">
        <v>1</v>
      </c>
      <c r="N694">
        <f>L694*(M694+1)*(M694+1)/(M694*M694+1)</f>
        <v>1.1976521197713055</v>
      </c>
      <c r="O694" s="1">
        <v>35.015975952148437</v>
      </c>
      <c r="P694" s="1">
        <v>34.548900604248047</v>
      </c>
      <c r="Q694" s="1">
        <v>35.034885406494141</v>
      </c>
      <c r="R694" s="1">
        <v>409.6004638671875</v>
      </c>
      <c r="S694" s="1">
        <v>414.11703491210937</v>
      </c>
      <c r="T694" s="1">
        <v>24.109363555908203</v>
      </c>
      <c r="U694" s="1">
        <v>24.351570129394531</v>
      </c>
      <c r="V694" s="1">
        <v>43.075080871582031</v>
      </c>
      <c r="W694" s="1">
        <v>43.505271911621094</v>
      </c>
      <c r="X694" s="1">
        <v>500.27212524414062</v>
      </c>
      <c r="Y694" s="1">
        <v>4.3372921645641327E-2</v>
      </c>
      <c r="Z694" s="1">
        <v>7.0845447480678558E-2</v>
      </c>
      <c r="AA694" s="1">
        <v>101.00752258300781</v>
      </c>
      <c r="AB694" s="1">
        <v>1.3568034172058105</v>
      </c>
      <c r="AC694" s="1">
        <v>-0.26929160952568054</v>
      </c>
      <c r="AD694" s="1">
        <v>4.9972943961620331E-2</v>
      </c>
      <c r="AE694" s="1">
        <v>4.2141489684581757E-3</v>
      </c>
      <c r="AF694" s="1">
        <v>2.2238750010728836E-2</v>
      </c>
      <c r="AG694" s="1">
        <v>2.2300670389086008E-3</v>
      </c>
      <c r="AH694" s="1">
        <v>1</v>
      </c>
      <c r="AI694" s="1">
        <v>-0.21956524252891541</v>
      </c>
      <c r="AJ694" s="1">
        <v>2.737391471862793</v>
      </c>
      <c r="AK694" s="1">
        <v>1</v>
      </c>
      <c r="AL694" s="1">
        <v>0</v>
      </c>
      <c r="AM694" s="1">
        <v>0.15999999642372131</v>
      </c>
      <c r="AN694" s="1">
        <v>111115</v>
      </c>
      <c r="AO694">
        <f>X694*0.000001/(K694*0.0001)</f>
        <v>0.51362642402476022</v>
      </c>
      <c r="AP694">
        <f>(U694-T694)/(1000-U694)*AO694</f>
        <v>1.2750873409551016E-4</v>
      </c>
      <c r="AQ694">
        <f>(P694+273.15)</f>
        <v>307.69890060424802</v>
      </c>
      <c r="AR694">
        <f>(O694+273.15)</f>
        <v>308.16597595214841</v>
      </c>
      <c r="AS694">
        <f>(Y694*AK694+Z694*AL694)*AM694</f>
        <v>6.9396673081889571E-3</v>
      </c>
      <c r="AT694">
        <f>((AS694+0.00000010773*(AR694^4-AQ694^4))-AP694*44100)/(L694*0.92*2*29.3+0.00000043092*AQ694^3)</f>
        <v>5.814969074384827E-3</v>
      </c>
      <c r="AU694">
        <f>0.61365*EXP(17.502*J694/(240.97+J694))</f>
        <v>5.5087953032244092</v>
      </c>
      <c r="AV694">
        <f>AU694*1000/AA694</f>
        <v>54.538465674151063</v>
      </c>
      <c r="AW694">
        <f>(AV694-U694)</f>
        <v>30.186895544756531</v>
      </c>
      <c r="AX694">
        <f>IF(D694,P694,(O694+P694)/2)</f>
        <v>34.782438278198242</v>
      </c>
      <c r="AY694">
        <f>0.61365*EXP(17.502*AX694/(240.97+AX694))</f>
        <v>5.5806758891237678</v>
      </c>
      <c r="AZ694">
        <f>IF(AW694&lt;&gt;0,(1000-(AV694+U694)/2)/AW694*AP694,0)</f>
        <v>4.0573615665409164E-3</v>
      </c>
      <c r="BA694">
        <f>U694*AA694/1000</f>
        <v>2.4596917697765166</v>
      </c>
      <c r="BB694">
        <f>(AY694-BA694)</f>
        <v>3.1209841193472512</v>
      </c>
      <c r="BC694">
        <f>1/(1.6/F694+1.37/N694)</f>
        <v>2.5370865172223765E-3</v>
      </c>
      <c r="BD694">
        <f>G694*AA694*0.001</f>
        <v>131.92299196403297</v>
      </c>
      <c r="BE694">
        <f>G694/S694</f>
        <v>3.1538691955710787</v>
      </c>
      <c r="BF694">
        <f>(1-AP694*AA694/AU694/F694)*100</f>
        <v>42.572551283617713</v>
      </c>
      <c r="BG694">
        <f>(S694-E694/(N694/1.35))</f>
        <v>416.7914806392198</v>
      </c>
      <c r="BH694">
        <f>E694*BF694/100/BG694</f>
        <v>-2.4234917865071869E-3</v>
      </c>
    </row>
    <row r="695" spans="1:60" x14ac:dyDescent="0.25">
      <c r="A695" s="1">
        <v>214</v>
      </c>
      <c r="B695" s="1" t="s">
        <v>757</v>
      </c>
      <c r="C695" s="1">
        <v>28200.999999642372</v>
      </c>
      <c r="D695" s="1">
        <v>0</v>
      </c>
      <c r="E695">
        <f>(R695-S695*(1000-T695)/(1000-U695))*AO695</f>
        <v>-2.1852248375838852</v>
      </c>
      <c r="F695">
        <f>IF(AZ695&lt;&gt;0,1/(1/AZ695-1/N695),0)</f>
        <v>4.1210872969143601E-3</v>
      </c>
      <c r="G695">
        <f>((BC695-AP695/2)*S695-E695)/(BC695+AP695/2)</f>
        <v>1223.8614456536275</v>
      </c>
      <c r="H695">
        <f>AP695*1000</f>
        <v>0.12918115031707753</v>
      </c>
      <c r="I695">
        <f>(AU695-BA695)</f>
        <v>3.0517730467409798</v>
      </c>
      <c r="J695">
        <f>(P695+AT695*D695)</f>
        <v>34.555187225341797</v>
      </c>
      <c r="K695" s="1">
        <v>9.7399997711181641</v>
      </c>
      <c r="L695">
        <f>(K695*AI695+AJ695)</f>
        <v>0.59882605988565274</v>
      </c>
      <c r="M695" s="1">
        <v>1</v>
      </c>
      <c r="N695">
        <f>L695*(M695+1)*(M695+1)/(M695*M695+1)</f>
        <v>1.1976521197713055</v>
      </c>
      <c r="O695" s="1">
        <v>35.037021636962891</v>
      </c>
      <c r="P695" s="1">
        <v>34.555187225341797</v>
      </c>
      <c r="Q695" s="1">
        <v>35.097812652587891</v>
      </c>
      <c r="R695" s="1">
        <v>410.00186157226562</v>
      </c>
      <c r="S695" s="1">
        <v>414.15231323242187</v>
      </c>
      <c r="T695" s="1">
        <v>24.098814010620117</v>
      </c>
      <c r="U695" s="1">
        <v>24.344205856323242</v>
      </c>
      <c r="V695" s="1">
        <v>43.017787933349609</v>
      </c>
      <c r="W695" s="1">
        <v>43.454219818115234</v>
      </c>
      <c r="X695" s="1">
        <v>500.25863647460937</v>
      </c>
      <c r="Y695" s="1">
        <v>6.5526268444955349E-3</v>
      </c>
      <c r="Z695" s="1">
        <v>5.8938790112733841E-2</v>
      </c>
      <c r="AA695" s="1">
        <v>101.00746917724609</v>
      </c>
      <c r="AB695" s="1">
        <v>1.3568034172058105</v>
      </c>
      <c r="AC695" s="1">
        <v>-0.26929160952568054</v>
      </c>
      <c r="AD695" s="1">
        <v>4.9972943961620331E-2</v>
      </c>
      <c r="AE695" s="1">
        <v>4.2141489684581757E-3</v>
      </c>
      <c r="AF695" s="1">
        <v>2.2238750010728836E-2</v>
      </c>
      <c r="AG695" s="1">
        <v>2.2300670389086008E-3</v>
      </c>
      <c r="AH695" s="1">
        <v>0.66666668653488159</v>
      </c>
      <c r="AI695" s="1">
        <v>-0.21956524252891541</v>
      </c>
      <c r="AJ695" s="1">
        <v>2.737391471862793</v>
      </c>
      <c r="AK695" s="1">
        <v>1</v>
      </c>
      <c r="AL695" s="1">
        <v>0</v>
      </c>
      <c r="AM695" s="1">
        <v>0.15999999642372131</v>
      </c>
      <c r="AN695" s="1">
        <v>111115</v>
      </c>
      <c r="AO695">
        <f>X695*0.000001/(K695*0.0001)</f>
        <v>0.51361257518508041</v>
      </c>
      <c r="AP695">
        <f>(U695-T695)/(1000-U695)*AO695</f>
        <v>1.2918115031707752E-4</v>
      </c>
      <c r="AQ695">
        <f>(P695+273.15)</f>
        <v>307.70518722534177</v>
      </c>
      <c r="AR695">
        <f>(O695+273.15)</f>
        <v>308.18702163696287</v>
      </c>
      <c r="AS695">
        <f>(Y695*AK695+Z695*AL695)*AM695</f>
        <v>1.0484202716852659E-3</v>
      </c>
      <c r="AT695">
        <f>((AS695+0.00000010773*(AR695^4-AQ695^4))-AP695*44100)/(L695*0.92*2*29.3+0.00000043092*AQ695^3)</f>
        <v>8.1982467336529415E-3</v>
      </c>
      <c r="AU695">
        <f>0.61365*EXP(17.502*J695/(240.97+J695))</f>
        <v>5.5107196694180836</v>
      </c>
      <c r="AV695">
        <f>AU695*1000/AA695</f>
        <v>54.557546232031335</v>
      </c>
      <c r="AW695">
        <f>(AV695-U695)</f>
        <v>30.213340375708093</v>
      </c>
      <c r="AX695">
        <f>IF(D695,P695,(O695+P695)/2)</f>
        <v>34.796104431152344</v>
      </c>
      <c r="AY695">
        <f>0.61365*EXP(17.502*AX695/(240.97+AX695))</f>
        <v>5.584907328129443</v>
      </c>
      <c r="AZ695">
        <f>IF(AW695&lt;&gt;0,(1000-(AV695+U695)/2)/AW695*AP695,0)</f>
        <v>4.1069553788378871E-3</v>
      </c>
      <c r="BA695">
        <f>U695*AA695/1000</f>
        <v>2.4589466226771037</v>
      </c>
      <c r="BB695">
        <f>(AY695-BA695)</f>
        <v>3.1259607054523393</v>
      </c>
      <c r="BC695">
        <f>1/(1.6/F695+1.37/N695)</f>
        <v>2.5681130464243447E-3</v>
      </c>
      <c r="BD695">
        <f>G695*AA695*0.001</f>
        <v>123.61914724907862</v>
      </c>
      <c r="BE695">
        <f>G695/S695</f>
        <v>2.9550998667651958</v>
      </c>
      <c r="BF695">
        <f>(1-AP695*AA695/AU695/F695)*100</f>
        <v>42.544381535443407</v>
      </c>
      <c r="BG695">
        <f>(S695-E695/(N695/1.35))</f>
        <v>416.61551058500669</v>
      </c>
      <c r="BH695">
        <f>E695*BF695/100/BG695</f>
        <v>-2.2315309168482495E-3</v>
      </c>
    </row>
    <row r="696" spans="1:60" x14ac:dyDescent="0.25">
      <c r="A696" s="1">
        <v>215</v>
      </c>
      <c r="B696" s="1" t="s">
        <v>758</v>
      </c>
      <c r="C696" s="1">
        <v>28205.999999530613</v>
      </c>
      <c r="D696" s="1">
        <v>0</v>
      </c>
      <c r="E696">
        <f>(R696-S696*(1000-T696)/(1000-U696))*AO696</f>
        <v>-2.205662579976313</v>
      </c>
      <c r="F696">
        <f>IF(AZ696&lt;&gt;0,1/(1/AZ696-1/N696),0)</f>
        <v>4.1664332490325738E-3</v>
      </c>
      <c r="G696">
        <f>((BC696-AP696/2)*S696-E696)/(BC696+AP696/2)</f>
        <v>1222.6039021805573</v>
      </c>
      <c r="H696">
        <f>AP696*1000</f>
        <v>0.13064179488813396</v>
      </c>
      <c r="I696">
        <f>(AU696-BA696)</f>
        <v>3.0528176135794403</v>
      </c>
      <c r="J696">
        <f>(P696+AT696*D696)</f>
        <v>34.556282043457031</v>
      </c>
      <c r="K696" s="1">
        <v>9.7399997711181641</v>
      </c>
      <c r="L696">
        <f>(K696*AI696+AJ696)</f>
        <v>0.59882605988565274</v>
      </c>
      <c r="M696" s="1">
        <v>1</v>
      </c>
      <c r="N696">
        <f>L696*(M696+1)*(M696+1)/(M696*M696+1)</f>
        <v>1.1976521197713055</v>
      </c>
      <c r="O696" s="1">
        <v>35.054916381835938</v>
      </c>
      <c r="P696" s="1">
        <v>34.556282043457031</v>
      </c>
      <c r="Q696" s="1">
        <v>35.091564178466797</v>
      </c>
      <c r="R696" s="1">
        <v>410.05181884765625</v>
      </c>
      <c r="S696" s="1">
        <v>414.24090576171875</v>
      </c>
      <c r="T696" s="1">
        <v>24.088956832885742</v>
      </c>
      <c r="U696" s="1">
        <v>24.337127685546875</v>
      </c>
      <c r="V696" s="1">
        <v>42.958564758300781</v>
      </c>
      <c r="W696" s="1">
        <v>43.399871826171875</v>
      </c>
      <c r="X696" s="1">
        <v>500.25344848632812</v>
      </c>
      <c r="Y696" s="1">
        <v>3.4074282739311457E-3</v>
      </c>
      <c r="Z696" s="1">
        <v>5.5090300738811493E-2</v>
      </c>
      <c r="AA696" s="1">
        <v>101.00769805908203</v>
      </c>
      <c r="AB696" s="1">
        <v>1.3568034172058105</v>
      </c>
      <c r="AC696" s="1">
        <v>-0.26929160952568054</v>
      </c>
      <c r="AD696" s="1">
        <v>4.9972943961620331E-2</v>
      </c>
      <c r="AE696" s="1">
        <v>4.2141489684581757E-3</v>
      </c>
      <c r="AF696" s="1">
        <v>2.2238750010728836E-2</v>
      </c>
      <c r="AG696" s="1">
        <v>2.2300670389086008E-3</v>
      </c>
      <c r="AH696" s="1">
        <v>1</v>
      </c>
      <c r="AI696" s="1">
        <v>-0.21956524252891541</v>
      </c>
      <c r="AJ696" s="1">
        <v>2.737391471862793</v>
      </c>
      <c r="AK696" s="1">
        <v>1</v>
      </c>
      <c r="AL696" s="1">
        <v>0</v>
      </c>
      <c r="AM696" s="1">
        <v>0.15999999642372131</v>
      </c>
      <c r="AN696" s="1">
        <v>111115</v>
      </c>
      <c r="AO696">
        <f>X696*0.000001/(K696*0.0001)</f>
        <v>0.51360724870828034</v>
      </c>
      <c r="AP696">
        <f>(U696-T696)/(1000-U696)*AO696</f>
        <v>1.3064179488813396E-4</v>
      </c>
      <c r="AQ696">
        <f>(P696+273.15)</f>
        <v>307.70628204345701</v>
      </c>
      <c r="AR696">
        <f>(O696+273.15)</f>
        <v>308.20491638183591</v>
      </c>
      <c r="AS696">
        <f>(Y696*AK696+Z696*AL696)*AM696</f>
        <v>5.4518851164307019E-4</v>
      </c>
      <c r="AT696">
        <f>((AS696+0.00000010773*(AR696^4-AQ696^4))-AP696*44100)/(L696*0.92*2*29.3+0.00000043092*AQ696^3)</f>
        <v>1.1478308758785452E-2</v>
      </c>
      <c r="AU696">
        <f>0.61365*EXP(17.502*J696/(240.97+J696))</f>
        <v>5.5110548584664851</v>
      </c>
      <c r="AV696">
        <f>AU696*1000/AA696</f>
        <v>54.560741056022536</v>
      </c>
      <c r="AW696">
        <f>(AV696-U696)</f>
        <v>30.223613370475661</v>
      </c>
      <c r="AX696">
        <f>IF(D696,P696,(O696+P696)/2)</f>
        <v>34.805599212646484</v>
      </c>
      <c r="AY696">
        <f>0.61365*EXP(17.502*AX696/(240.97+AX696))</f>
        <v>5.5878488306549823</v>
      </c>
      <c r="AZ696">
        <f>IF(AW696&lt;&gt;0,(1000-(AV696+U696)/2)/AW696*AP696,0)</f>
        <v>4.1519891667915251E-3</v>
      </c>
      <c r="BA696">
        <f>U696*AA696/1000</f>
        <v>2.4582372448870449</v>
      </c>
      <c r="BB696">
        <f>(AY696-BA696)</f>
        <v>3.1296115857679374</v>
      </c>
      <c r="BC696">
        <f>1/(1.6/F696+1.37/N696)</f>
        <v>2.5962870856812907E-3</v>
      </c>
      <c r="BD696">
        <f>G696*AA696*0.001</f>
        <v>123.4924057973092</v>
      </c>
      <c r="BE696">
        <f>G696/S696</f>
        <v>2.9514320898183537</v>
      </c>
      <c r="BF696">
        <f>(1-AP696*AA696/AU696/F696)*100</f>
        <v>42.530495875334886</v>
      </c>
      <c r="BG696">
        <f>(S696-E696/(N696/1.35))</f>
        <v>416.72714064897184</v>
      </c>
      <c r="BH696">
        <f>E696*BF696/100/BG696</f>
        <v>-2.2510634443913442E-3</v>
      </c>
    </row>
    <row r="697" spans="1:60" x14ac:dyDescent="0.25">
      <c r="A697" s="1" t="s">
        <v>9</v>
      </c>
      <c r="B697" s="1" t="s">
        <v>759</v>
      </c>
    </row>
    <row r="698" spans="1:60" x14ac:dyDescent="0.25">
      <c r="A698" s="1" t="s">
        <v>9</v>
      </c>
      <c r="B698" s="1" t="s">
        <v>760</v>
      </c>
    </row>
    <row r="699" spans="1:60" x14ac:dyDescent="0.25">
      <c r="A699" s="1" t="s">
        <v>9</v>
      </c>
      <c r="B699" s="1" t="s">
        <v>761</v>
      </c>
    </row>
    <row r="700" spans="1:60" x14ac:dyDescent="0.25">
      <c r="A700" s="1" t="s">
        <v>9</v>
      </c>
      <c r="B700" s="1" t="s">
        <v>762</v>
      </c>
    </row>
    <row r="701" spans="1:60" x14ac:dyDescent="0.25">
      <c r="A701" s="1" t="s">
        <v>9</v>
      </c>
      <c r="B701" s="1" t="s">
        <v>763</v>
      </c>
    </row>
    <row r="702" spans="1:60" x14ac:dyDescent="0.25">
      <c r="A702" s="1" t="s">
        <v>9</v>
      </c>
      <c r="B702" s="1" t="s">
        <v>764</v>
      </c>
    </row>
    <row r="703" spans="1:60" x14ac:dyDescent="0.25">
      <c r="A703" s="1" t="s">
        <v>9</v>
      </c>
      <c r="B703" s="1" t="s">
        <v>765</v>
      </c>
    </row>
    <row r="704" spans="1:60" x14ac:dyDescent="0.25">
      <c r="A704" s="1" t="s">
        <v>9</v>
      </c>
      <c r="B704" s="1" t="s">
        <v>766</v>
      </c>
    </row>
    <row r="705" spans="1:60" x14ac:dyDescent="0.25">
      <c r="A705" s="1" t="s">
        <v>9</v>
      </c>
      <c r="B705" s="1" t="s">
        <v>767</v>
      </c>
    </row>
    <row r="706" spans="1:60" x14ac:dyDescent="0.25">
      <c r="A706" s="1" t="s">
        <v>9</v>
      </c>
      <c r="B706" s="1" t="s">
        <v>768</v>
      </c>
    </row>
    <row r="707" spans="1:60" x14ac:dyDescent="0.25">
      <c r="A707" s="1" t="s">
        <v>9</v>
      </c>
      <c r="B707" s="1" t="s">
        <v>769</v>
      </c>
    </row>
    <row r="708" spans="1:60" x14ac:dyDescent="0.25">
      <c r="A708" s="1">
        <v>216</v>
      </c>
      <c r="B708" s="1" t="s">
        <v>770</v>
      </c>
      <c r="C708" s="1">
        <v>28800.499999988824</v>
      </c>
      <c r="D708" s="1">
        <v>0</v>
      </c>
      <c r="E708">
        <f>(R708-S708*(1000-T708)/(1000-U708))*AO708</f>
        <v>-2.77238431675167</v>
      </c>
      <c r="F708">
        <f>IF(AZ708&lt;&gt;0,1/(1/AZ708-1/N708),0)</f>
        <v>8.995466106405281E-3</v>
      </c>
      <c r="G708">
        <f>((BC708-AP708/2)*S708-E708)/(BC708+AP708/2)</f>
        <v>885.73539867313741</v>
      </c>
      <c r="H708">
        <f>AP708*1000</f>
        <v>0.28818870752766829</v>
      </c>
      <c r="I708">
        <f>(AU708-BA708)</f>
        <v>3.1841529734063498</v>
      </c>
      <c r="J708">
        <f>(P708+AT708*D708)</f>
        <v>34.763847351074219</v>
      </c>
      <c r="K708" s="1">
        <v>11.630000114440918</v>
      </c>
      <c r="L708">
        <f>(K708*AI708+AJ708)</f>
        <v>0.1838476761242589</v>
      </c>
      <c r="M708" s="1">
        <v>1</v>
      </c>
      <c r="N708">
        <f>L708*(M708+1)*(M708+1)/(M708*M708+1)</f>
        <v>0.36769535224851779</v>
      </c>
      <c r="O708" s="1">
        <v>35.0904541015625</v>
      </c>
      <c r="P708" s="1">
        <v>34.763847351074219</v>
      </c>
      <c r="Q708" s="1">
        <v>35.084606170654297</v>
      </c>
      <c r="R708" s="1">
        <v>410.19424438476562</v>
      </c>
      <c r="S708" s="1">
        <v>416.36038208007813</v>
      </c>
      <c r="T708" s="1">
        <v>23.017145156860352</v>
      </c>
      <c r="U708" s="1">
        <v>23.67125129699707</v>
      </c>
      <c r="V708" s="1">
        <v>40.996814727783203</v>
      </c>
      <c r="W708" s="1">
        <v>42.119918823242188</v>
      </c>
      <c r="X708" s="1">
        <v>500.27008056640625</v>
      </c>
      <c r="Y708" s="1">
        <v>3.9845923893153667E-3</v>
      </c>
      <c r="Z708" s="1">
        <v>0.14689642190933228</v>
      </c>
      <c r="AA708" s="1">
        <v>100.99893188476562</v>
      </c>
      <c r="AB708" s="1">
        <v>1.3635828495025635</v>
      </c>
      <c r="AC708" s="1">
        <v>-0.24712802469730377</v>
      </c>
      <c r="AD708" s="1">
        <v>1.6743432730436325E-2</v>
      </c>
      <c r="AE708" s="1">
        <v>5.6554554030299187E-3</v>
      </c>
      <c r="AF708" s="1">
        <v>1.6868863254785538E-2</v>
      </c>
      <c r="AG708" s="1">
        <v>4.4239377602934837E-3</v>
      </c>
      <c r="AH708" s="1">
        <v>0.3333333432674408</v>
      </c>
      <c r="AI708" s="1">
        <v>-0.21956524252891541</v>
      </c>
      <c r="AJ708" s="1">
        <v>2.737391471862793</v>
      </c>
      <c r="AK708" s="1">
        <v>1</v>
      </c>
      <c r="AL708" s="1">
        <v>0</v>
      </c>
      <c r="AM708" s="1">
        <v>0.15999999642372131</v>
      </c>
      <c r="AN708" s="1">
        <v>111115</v>
      </c>
      <c r="AO708">
        <f>X708*0.000001/(K708*0.0001)</f>
        <v>0.43015483718286734</v>
      </c>
      <c r="AP708">
        <f>(U708-T708)/(1000-U708)*AO708</f>
        <v>2.8818870752766828E-4</v>
      </c>
      <c r="AQ708">
        <f>(P708+273.15)</f>
        <v>307.9138473510742</v>
      </c>
      <c r="AR708">
        <f>(O708+273.15)</f>
        <v>308.24045410156248</v>
      </c>
      <c r="AS708">
        <f>(Y708*AK708+Z708*AL708)*AM708</f>
        <v>6.3753476804044584E-4</v>
      </c>
      <c r="AT708">
        <f>((AS708+0.00000010773*(AR708^4-AQ708^4))-AP708*44100)/(L708*0.92*2*29.3+0.00000043092*AQ708^3)</f>
        <v>-0.38206067409098943</v>
      </c>
      <c r="AU708">
        <f>0.61365*EXP(17.502*J708/(240.97+J708))</f>
        <v>5.5749240707789269</v>
      </c>
      <c r="AV708">
        <f>AU708*1000/AA708</f>
        <v>55.197851766785185</v>
      </c>
      <c r="AW708">
        <f>(AV708-U708)</f>
        <v>31.526600469788114</v>
      </c>
      <c r="AX708">
        <f>IF(D708,P708,(O708+P708)/2)</f>
        <v>34.927150726318359</v>
      </c>
      <c r="AY708">
        <f>0.61365*EXP(17.502*AX708/(240.97+AX708))</f>
        <v>5.6256248773713127</v>
      </c>
      <c r="AZ708">
        <f>IF(AW708&lt;&gt;0,(1000-(AV708+U708)/2)/AW708*AP708,0)</f>
        <v>8.7806522417486592E-3</v>
      </c>
      <c r="BA708">
        <f>U708*AA708/1000</f>
        <v>2.3907710973725771</v>
      </c>
      <c r="BB708">
        <f>(AY708-BA708)</f>
        <v>3.2348537799987356</v>
      </c>
      <c r="BC708">
        <f>1/(1.6/F708+1.37/N708)</f>
        <v>5.5068113455351755E-3</v>
      </c>
      <c r="BD708">
        <f>G708*AA708*0.001</f>
        <v>89.458329198513937</v>
      </c>
      <c r="BE708">
        <f>G708/S708</f>
        <v>2.1273287200096402</v>
      </c>
      <c r="BF708">
        <f>(1-AP708*AA708/AU708/F708)*100</f>
        <v>41.959504434904751</v>
      </c>
      <c r="BG708">
        <f>(S708-E708/(N708/1.35))</f>
        <v>426.53924021556287</v>
      </c>
      <c r="BH708">
        <f>E708*BF708/100/BG708</f>
        <v>-2.7272490093810061E-3</v>
      </c>
    </row>
    <row r="709" spans="1:60" x14ac:dyDescent="0.25">
      <c r="A709" s="1">
        <v>217</v>
      </c>
      <c r="B709" s="1" t="s">
        <v>771</v>
      </c>
      <c r="C709" s="1">
        <v>28805.499999877065</v>
      </c>
      <c r="D709" s="1">
        <v>0</v>
      </c>
      <c r="E709">
        <f>(R709-S709*(1000-T709)/(1000-U709))*AO709</f>
        <v>-2.7940573179230643</v>
      </c>
      <c r="F709">
        <f>IF(AZ709&lt;&gt;0,1/(1/AZ709-1/N709),0)</f>
        <v>9.1141726651360333E-3</v>
      </c>
      <c r="G709">
        <f>((BC709-AP709/2)*S709-E709)/(BC709+AP709/2)</f>
        <v>883.22620221264719</v>
      </c>
      <c r="H709">
        <f>AP709*1000</f>
        <v>0.29183562364153887</v>
      </c>
      <c r="I709">
        <f>(AU709-BA709)</f>
        <v>3.1835240086095498</v>
      </c>
      <c r="J709">
        <f>(P709+AT709*D709)</f>
        <v>34.753818511962891</v>
      </c>
      <c r="K709" s="1">
        <v>11.630000114440918</v>
      </c>
      <c r="L709">
        <f>(K709*AI709+AJ709)</f>
        <v>0.1838476761242589</v>
      </c>
      <c r="M709" s="1">
        <v>1</v>
      </c>
      <c r="N709">
        <f>L709*(M709+1)*(M709+1)/(M709*M709+1)</f>
        <v>0.36769535224851779</v>
      </c>
      <c r="O709" s="1">
        <v>35.089641571044922</v>
      </c>
      <c r="P709" s="1">
        <v>34.753818511962891</v>
      </c>
      <c r="Q709" s="1">
        <v>35.088115692138672</v>
      </c>
      <c r="R709" s="1">
        <v>410.09918212890625</v>
      </c>
      <c r="S709" s="1">
        <v>416.3123779296875</v>
      </c>
      <c r="T709" s="1">
        <v>22.98451042175293</v>
      </c>
      <c r="U709" s="1">
        <v>23.646928787231445</v>
      </c>
      <c r="V709" s="1">
        <v>40.946460723876953</v>
      </c>
      <c r="W709" s="1">
        <v>42.081108093261719</v>
      </c>
      <c r="X709" s="1">
        <v>500.25628662109375</v>
      </c>
      <c r="Y709" s="1">
        <v>-1.9210807979106903E-2</v>
      </c>
      <c r="Z709" s="1">
        <v>0.12304917722940445</v>
      </c>
      <c r="AA709" s="1">
        <v>100.998291015625</v>
      </c>
      <c r="AB709" s="1">
        <v>1.3635828495025635</v>
      </c>
      <c r="AC709" s="1">
        <v>-0.24712802469730377</v>
      </c>
      <c r="AD709" s="1">
        <v>1.6743432730436325E-2</v>
      </c>
      <c r="AE709" s="1">
        <v>5.6554554030299187E-3</v>
      </c>
      <c r="AF709" s="1">
        <v>1.6868863254785538E-2</v>
      </c>
      <c r="AG709" s="1">
        <v>4.4239377602934837E-3</v>
      </c>
      <c r="AH709" s="1">
        <v>0.66666668653488159</v>
      </c>
      <c r="AI709" s="1">
        <v>-0.21956524252891541</v>
      </c>
      <c r="AJ709" s="1">
        <v>2.737391471862793</v>
      </c>
      <c r="AK709" s="1">
        <v>1</v>
      </c>
      <c r="AL709" s="1">
        <v>0</v>
      </c>
      <c r="AM709" s="1">
        <v>0.15999999642372131</v>
      </c>
      <c r="AN709" s="1">
        <v>111115</v>
      </c>
      <c r="AO709">
        <f>X709*0.000001/(K709*0.0001)</f>
        <v>0.43014297652493377</v>
      </c>
      <c r="AP709">
        <f>(U709-T709)/(1000-U709)*AO709</f>
        <v>2.9183562364153886E-4</v>
      </c>
      <c r="AQ709">
        <f>(P709+273.15)</f>
        <v>307.90381851196287</v>
      </c>
      <c r="AR709">
        <f>(O709+273.15)</f>
        <v>308.2396415710449</v>
      </c>
      <c r="AS709">
        <f>(Y709*AK709+Z709*AL709)*AM709</f>
        <v>-3.0737292079539014E-3</v>
      </c>
      <c r="AT709">
        <f>((AS709+0.00000010773*(AR709^4-AQ709^4))-AP709*44100)/(L709*0.92*2*29.3+0.00000043092*AQ709^3)</f>
        <v>-0.38424410639544926</v>
      </c>
      <c r="AU709">
        <f>0.61365*EXP(17.502*J709/(240.97+J709))</f>
        <v>5.5718234038881116</v>
      </c>
      <c r="AV709">
        <f>AU709*1000/AA709</f>
        <v>55.167501824621169</v>
      </c>
      <c r="AW709">
        <f>(AV709-U709)</f>
        <v>31.520573037389724</v>
      </c>
      <c r="AX709">
        <f>IF(D709,P709,(O709+P709)/2)</f>
        <v>34.921730041503906</v>
      </c>
      <c r="AY709">
        <f>0.61365*EXP(17.502*AX709/(240.97+AX709))</f>
        <v>5.6239355085777021</v>
      </c>
      <c r="AZ709">
        <f>IF(AW709&lt;&gt;0,(1000-(AV709+U709)/2)/AW709*AP709,0)</f>
        <v>8.8937213817218263E-3</v>
      </c>
      <c r="BA709">
        <f>U709*AA709/1000</f>
        <v>2.3882993952785618</v>
      </c>
      <c r="BB709">
        <f>(AY709-BA709)</f>
        <v>3.2356361132991402</v>
      </c>
      <c r="BC709">
        <f>1/(1.6/F709+1.37/N709)</f>
        <v>5.577970401565332E-3</v>
      </c>
      <c r="BD709">
        <f>G709*AA709*0.001</f>
        <v>89.2043370036982</v>
      </c>
      <c r="BE709">
        <f>G709/S709</f>
        <v>2.1215468216556812</v>
      </c>
      <c r="BF709">
        <f>(1-AP709*AA709/AU709/F709)*100</f>
        <v>41.95861941838691</v>
      </c>
      <c r="BG709">
        <f>(S709-E709/(N709/1.35))</f>
        <v>426.57080887293949</v>
      </c>
      <c r="BH709">
        <f>E709*BF709/100/BG709</f>
        <v>-2.7483077884687805E-3</v>
      </c>
    </row>
    <row r="710" spans="1:60" x14ac:dyDescent="0.25">
      <c r="A710" s="1">
        <v>218</v>
      </c>
      <c r="B710" s="1" t="s">
        <v>772</v>
      </c>
      <c r="C710" s="1">
        <v>28810.999999754131</v>
      </c>
      <c r="D710" s="1">
        <v>0</v>
      </c>
      <c r="E710">
        <f>(R710-S710*(1000-T710)/(1000-U710))*AO710</f>
        <v>-2.9451417550639074</v>
      </c>
      <c r="F710">
        <f>IF(AZ710&lt;&gt;0,1/(1/AZ710-1/N710),0)</f>
        <v>9.4481260790661246E-3</v>
      </c>
      <c r="G710">
        <f>((BC710-AP710/2)*S710-E710)/(BC710+AP710/2)</f>
        <v>891.74066611648664</v>
      </c>
      <c r="H710">
        <f>AP710*1000</f>
        <v>0.30230046582911396</v>
      </c>
      <c r="I710">
        <f>(AU710-BA710)</f>
        <v>3.1840103528185888</v>
      </c>
      <c r="J710">
        <f>(P710+AT710*D710)</f>
        <v>34.748088836669922</v>
      </c>
      <c r="K710" s="1">
        <v>11.630000114440918</v>
      </c>
      <c r="L710">
        <f>(K710*AI710+AJ710)</f>
        <v>0.1838476761242589</v>
      </c>
      <c r="M710" s="1">
        <v>1</v>
      </c>
      <c r="N710">
        <f>L710*(M710+1)*(M710+1)/(M710*M710+1)</f>
        <v>0.36769535224851779</v>
      </c>
      <c r="O710" s="1">
        <v>35.089729309082031</v>
      </c>
      <c r="P710" s="1">
        <v>34.748088836669922</v>
      </c>
      <c r="Q710" s="1">
        <v>35.082309722900391</v>
      </c>
      <c r="R710" s="1">
        <v>409.68197631835938</v>
      </c>
      <c r="S710" s="1">
        <v>416.23654174804687</v>
      </c>
      <c r="T710" s="1">
        <v>22.938344955444336</v>
      </c>
      <c r="U710" s="1">
        <v>23.624553680419922</v>
      </c>
      <c r="V710" s="1">
        <v>40.823402404785156</v>
      </c>
      <c r="W710" s="1">
        <v>42.038410186767578</v>
      </c>
      <c r="X710" s="1">
        <v>500.2408447265625</v>
      </c>
      <c r="Y710" s="1">
        <v>-3.483087569475174E-2</v>
      </c>
      <c r="Z710" s="1">
        <v>7.0909135043621063E-2</v>
      </c>
      <c r="AA710" s="1">
        <v>100.99840545654297</v>
      </c>
      <c r="AB710" s="1">
        <v>1.3635828495025635</v>
      </c>
      <c r="AC710" s="1">
        <v>-0.24712802469730377</v>
      </c>
      <c r="AD710" s="1">
        <v>1.6743432730436325E-2</v>
      </c>
      <c r="AE710" s="1">
        <v>5.6554554030299187E-3</v>
      </c>
      <c r="AF710" s="1">
        <v>1.6868863254785538E-2</v>
      </c>
      <c r="AG710" s="1">
        <v>4.4239377602934837E-3</v>
      </c>
      <c r="AH710" s="1">
        <v>1</v>
      </c>
      <c r="AI710" s="1">
        <v>-0.21956524252891541</v>
      </c>
      <c r="AJ710" s="1">
        <v>2.737391471862793</v>
      </c>
      <c r="AK710" s="1">
        <v>1</v>
      </c>
      <c r="AL710" s="1">
        <v>0</v>
      </c>
      <c r="AM710" s="1">
        <v>0.15999999642372131</v>
      </c>
      <c r="AN710" s="1">
        <v>111115</v>
      </c>
      <c r="AO710">
        <f>X710*0.000001/(K710*0.0001)</f>
        <v>0.4301296988857426</v>
      </c>
      <c r="AP710">
        <f>(U710-T710)/(1000-U710)*AO710</f>
        <v>3.0230046582911397E-4</v>
      </c>
      <c r="AQ710">
        <f>(P710+273.15)</f>
        <v>307.8980888366699</v>
      </c>
      <c r="AR710">
        <f>(O710+273.15)</f>
        <v>308.23972930908201</v>
      </c>
      <c r="AS710">
        <f>(Y710*AK710+Z710*AL710)*AM710</f>
        <v>-5.5729399865953599E-3</v>
      </c>
      <c r="AT710">
        <f>((AS710+0.00000010773*(AR710^4-AQ710^4))-AP710*44100)/(L710*0.92*2*29.3+0.00000043092*AQ710^3)</f>
        <v>-0.4016338096599314</v>
      </c>
      <c r="AU710">
        <f>0.61365*EXP(17.502*J710/(240.97+J710))</f>
        <v>5.5700526041635046</v>
      </c>
      <c r="AV710">
        <f>AU710*1000/AA710</f>
        <v>55.149906367186716</v>
      </c>
      <c r="AW710">
        <f>(AV710-U710)</f>
        <v>31.525352686766794</v>
      </c>
      <c r="AX710">
        <f>IF(D710,P710,(O710+P710)/2)</f>
        <v>34.918909072875977</v>
      </c>
      <c r="AY710">
        <f>0.61365*EXP(17.502*AX710/(240.97+AX710))</f>
        <v>5.6230565217235151</v>
      </c>
      <c r="AZ710">
        <f>IF(AW710&lt;&gt;0,(1000-(AV710+U710)/2)/AW710*AP710,0)</f>
        <v>9.2114334367810764E-3</v>
      </c>
      <c r="BA710">
        <f>U710*AA710/1000</f>
        <v>2.3860422513449158</v>
      </c>
      <c r="BB710">
        <f>(AY710-BA710)</f>
        <v>3.2370142703785993</v>
      </c>
      <c r="BC710">
        <f>1/(1.6/F710+1.37/N710)</f>
        <v>5.7779534490839122E-3</v>
      </c>
      <c r="BD710">
        <f>G710*AA710*0.001</f>
        <v>90.064385358520624</v>
      </c>
      <c r="BE710">
        <f>G710/S710</f>
        <v>2.142389186618479</v>
      </c>
      <c r="BF710">
        <f>(1-AP710*AA710/AU710/F710)*100</f>
        <v>41.983923250254719</v>
      </c>
      <c r="BG710">
        <f>(S710-E710/(N710/1.35))</f>
        <v>427.04968187892626</v>
      </c>
      <c r="BH710">
        <f>E710*BF710/100/BG710</f>
        <v>-2.89541499859446E-3</v>
      </c>
    </row>
    <row r="711" spans="1:60" x14ac:dyDescent="0.25">
      <c r="A711" s="1">
        <v>219</v>
      </c>
      <c r="B711" s="1" t="s">
        <v>773</v>
      </c>
      <c r="C711" s="1">
        <v>28815.999999642372</v>
      </c>
      <c r="D711" s="1">
        <v>0</v>
      </c>
      <c r="E711">
        <f>(R711-S711*(1000-T711)/(1000-U711))*AO711</f>
        <v>-2.9606721324118688</v>
      </c>
      <c r="F711">
        <f>IF(AZ711&lt;&gt;0,1/(1/AZ711-1/N711),0)</f>
        <v>9.4568920144055806E-3</v>
      </c>
      <c r="G711">
        <f>((BC711-AP711/2)*S711-E711)/(BC711+AP711/2)</f>
        <v>893.87041972669454</v>
      </c>
      <c r="H711">
        <f>AP711*1000</f>
        <v>0.30252295706251076</v>
      </c>
      <c r="I711">
        <f>(AU711-BA711)</f>
        <v>3.18350342889768</v>
      </c>
      <c r="J711">
        <f>(P711+AT711*D711)</f>
        <v>34.743423461914063</v>
      </c>
      <c r="K711" s="1">
        <v>11.630000114440918</v>
      </c>
      <c r="L711">
        <f>(K711*AI711+AJ711)</f>
        <v>0.1838476761242589</v>
      </c>
      <c r="M711" s="1">
        <v>1</v>
      </c>
      <c r="N711">
        <f>L711*(M711+1)*(M711+1)/(M711*M711+1)</f>
        <v>0.36769535224851779</v>
      </c>
      <c r="O711" s="1">
        <v>35.081840515136719</v>
      </c>
      <c r="P711" s="1">
        <v>34.743423461914063</v>
      </c>
      <c r="Q711" s="1">
        <v>35.066688537597656</v>
      </c>
      <c r="R711" s="1">
        <v>409.60134887695312</v>
      </c>
      <c r="S711" s="1">
        <v>416.19183349609375</v>
      </c>
      <c r="T711" s="1">
        <v>22.92864990234375</v>
      </c>
      <c r="U711" s="1">
        <v>23.61536979675293</v>
      </c>
      <c r="V711" s="1">
        <v>40.817764282226563</v>
      </c>
      <c r="W711" s="1">
        <v>42.036701202392578</v>
      </c>
      <c r="X711" s="1">
        <v>500.2410888671875</v>
      </c>
      <c r="Y711" s="1">
        <v>-3.1822778284549713E-2</v>
      </c>
      <c r="Z711" s="1">
        <v>9.5123633742332458E-2</v>
      </c>
      <c r="AA711" s="1">
        <v>100.99810791015625</v>
      </c>
      <c r="AB711" s="1">
        <v>1.3635828495025635</v>
      </c>
      <c r="AC711" s="1">
        <v>-0.24712802469730377</v>
      </c>
      <c r="AD711" s="1">
        <v>1.6743432730436325E-2</v>
      </c>
      <c r="AE711" s="1">
        <v>5.6554554030299187E-3</v>
      </c>
      <c r="AF711" s="1">
        <v>1.6868863254785538E-2</v>
      </c>
      <c r="AG711" s="1">
        <v>4.4239377602934837E-3</v>
      </c>
      <c r="AH711" s="1">
        <v>1</v>
      </c>
      <c r="AI711" s="1">
        <v>-0.21956524252891541</v>
      </c>
      <c r="AJ711" s="1">
        <v>2.737391471862793</v>
      </c>
      <c r="AK711" s="1">
        <v>1</v>
      </c>
      <c r="AL711" s="1">
        <v>0</v>
      </c>
      <c r="AM711" s="1">
        <v>0.15999999642372131</v>
      </c>
      <c r="AN711" s="1">
        <v>111115</v>
      </c>
      <c r="AO711">
        <f>X711*0.000001/(K711*0.0001)</f>
        <v>0.4301299088088919</v>
      </c>
      <c r="AP711">
        <f>(U711-T711)/(1000-U711)*AO711</f>
        <v>3.0252295706251073E-4</v>
      </c>
      <c r="AQ711">
        <f>(P711+273.15)</f>
        <v>307.89342346191404</v>
      </c>
      <c r="AR711">
        <f>(O711+273.15)</f>
        <v>308.2318405151367</v>
      </c>
      <c r="AS711">
        <f>(Y711*AK711+Z711*AL711)*AM711</f>
        <v>-5.0916444117208304E-3</v>
      </c>
      <c r="AT711">
        <f>((AS711+0.00000010773*(AR711^4-AQ711^4))-AP711*44100)/(L711*0.92*2*29.3+0.00000043092*AQ711^3)</f>
        <v>-0.40387635801147126</v>
      </c>
      <c r="AU711">
        <f>0.61365*EXP(17.502*J711/(240.97+J711))</f>
        <v>5.568611095968377</v>
      </c>
      <c r="AV711">
        <f>AU711*1000/AA711</f>
        <v>55.13579621632104</v>
      </c>
      <c r="AW711">
        <f>(AV711-U711)</f>
        <v>31.520426419568111</v>
      </c>
      <c r="AX711">
        <f>IF(D711,P711,(O711+P711)/2)</f>
        <v>34.912631988525391</v>
      </c>
      <c r="AY711">
        <f>0.61365*EXP(17.502*AX711/(240.97+AX711))</f>
        <v>5.6211010706995541</v>
      </c>
      <c r="AZ711">
        <f>IF(AW711&lt;&gt;0,(1000-(AV711+U711)/2)/AW711*AP711,0)</f>
        <v>9.2197654748382273E-3</v>
      </c>
      <c r="BA711">
        <f>U711*AA711/1000</f>
        <v>2.385107667070697</v>
      </c>
      <c r="BB711">
        <f>(AY711-BA711)</f>
        <v>3.2359934036288571</v>
      </c>
      <c r="BC711">
        <f>1/(1.6/F711+1.37/N711)</f>
        <v>5.7831987002402319E-3</v>
      </c>
      <c r="BD711">
        <f>G711*AA711*0.001</f>
        <v>90.279221109253356</v>
      </c>
      <c r="BE711">
        <f>G711/S711</f>
        <v>2.1477365670969708</v>
      </c>
      <c r="BF711">
        <f>(1-AP711*AA711/AU711/F711)*100</f>
        <v>41.980196147744408</v>
      </c>
      <c r="BG711">
        <f>(S711-E711/(N711/1.35))</f>
        <v>427.06199368254778</v>
      </c>
      <c r="BH711">
        <f>E711*BF711/100/BG711</f>
        <v>-2.9103408565127518E-3</v>
      </c>
    </row>
    <row r="712" spans="1:60" x14ac:dyDescent="0.25">
      <c r="A712" s="1">
        <v>220</v>
      </c>
      <c r="B712" s="1" t="s">
        <v>774</v>
      </c>
      <c r="C712" s="1">
        <v>28820.999999530613</v>
      </c>
      <c r="D712" s="1">
        <v>0</v>
      </c>
      <c r="E712">
        <f>(R712-S712*(1000-T712)/(1000-U712))*AO712</f>
        <v>-2.9364293402972379</v>
      </c>
      <c r="F712">
        <f>IF(AZ712&lt;&gt;0,1/(1/AZ712-1/N712),0)</f>
        <v>9.4570920991159657E-3</v>
      </c>
      <c r="G712">
        <f>((BC712-AP712/2)*S712-E712)/(BC712+AP712/2)</f>
        <v>889.72354981368267</v>
      </c>
      <c r="H712">
        <f>AP712*1000</f>
        <v>0.30241906311961625</v>
      </c>
      <c r="I712">
        <f>(AU712-BA712)</f>
        <v>3.1823920312656364</v>
      </c>
      <c r="J712">
        <f>(P712+AT712*D712)</f>
        <v>34.736858367919922</v>
      </c>
      <c r="K712" s="1">
        <v>11.630000114440918</v>
      </c>
      <c r="L712">
        <f>(K712*AI712+AJ712)</f>
        <v>0.1838476761242589</v>
      </c>
      <c r="M712" s="1">
        <v>1</v>
      </c>
      <c r="N712">
        <f>L712*(M712+1)*(M712+1)/(M712*M712+1)</f>
        <v>0.36769535224851779</v>
      </c>
      <c r="O712" s="1">
        <v>35.073722839355469</v>
      </c>
      <c r="P712" s="1">
        <v>34.736858367919922</v>
      </c>
      <c r="Q712" s="1">
        <v>35.065345764160156</v>
      </c>
      <c r="R712" s="1">
        <v>409.59060668945312</v>
      </c>
      <c r="S712" s="1">
        <v>416.124755859375</v>
      </c>
      <c r="T712" s="1">
        <v>22.919822692871094</v>
      </c>
      <c r="U712" s="1">
        <v>23.606300354003906</v>
      </c>
      <c r="V712" s="1">
        <v>40.815956115722656</v>
      </c>
      <c r="W712" s="1">
        <v>42.038314819335938</v>
      </c>
      <c r="X712" s="1">
        <v>500.25039672851562</v>
      </c>
      <c r="Y712" s="1">
        <v>-3.0490420758724213E-2</v>
      </c>
      <c r="Z712" s="1">
        <v>0.10165143758058548</v>
      </c>
      <c r="AA712" s="1">
        <v>100.99808502197266</v>
      </c>
      <c r="AB712" s="1">
        <v>1.3635828495025635</v>
      </c>
      <c r="AC712" s="1">
        <v>-0.24712802469730377</v>
      </c>
      <c r="AD712" s="1">
        <v>1.6743432730436325E-2</v>
      </c>
      <c r="AE712" s="1">
        <v>5.6554554030299187E-3</v>
      </c>
      <c r="AF712" s="1">
        <v>1.6868863254785538E-2</v>
      </c>
      <c r="AG712" s="1">
        <v>4.4239377602934837E-3</v>
      </c>
      <c r="AH712" s="1">
        <v>1</v>
      </c>
      <c r="AI712" s="1">
        <v>-0.21956524252891541</v>
      </c>
      <c r="AJ712" s="1">
        <v>2.737391471862793</v>
      </c>
      <c r="AK712" s="1">
        <v>1</v>
      </c>
      <c r="AL712" s="1">
        <v>0</v>
      </c>
      <c r="AM712" s="1">
        <v>0.15999999642372131</v>
      </c>
      <c r="AN712" s="1">
        <v>111115</v>
      </c>
      <c r="AO712">
        <f>X712*0.000001/(K712*0.0001)</f>
        <v>0.43013791212895769</v>
      </c>
      <c r="AP712">
        <f>(U712-T712)/(1000-U712)*AO712</f>
        <v>3.0241906311961626E-4</v>
      </c>
      <c r="AQ712">
        <f>(P712+273.15)</f>
        <v>307.8868583679199</v>
      </c>
      <c r="AR712">
        <f>(O712+273.15)</f>
        <v>308.22372283935545</v>
      </c>
      <c r="AS712">
        <f>(Y712*AK712+Z712*AL712)*AM712</f>
        <v>-4.8784672123536321E-3</v>
      </c>
      <c r="AT712">
        <f>((AS712+0.00000010773*(AR712^4-AQ712^4))-AP712*44100)/(L712*0.92*2*29.3+0.00000043092*AQ712^3)</f>
        <v>-0.40456086340818886</v>
      </c>
      <c r="AU712">
        <f>0.61365*EXP(17.502*J712/(240.97+J712))</f>
        <v>5.5665831614735461</v>
      </c>
      <c r="AV712">
        <f>AU712*1000/AA712</f>
        <v>55.115729771138803</v>
      </c>
      <c r="AW712">
        <f>(AV712-U712)</f>
        <v>31.509429417134896</v>
      </c>
      <c r="AX712">
        <f>IF(D712,P712,(O712+P712)/2)</f>
        <v>34.905290603637695</v>
      </c>
      <c r="AY712">
        <f>0.61365*EXP(17.502*AX712/(240.97+AX712))</f>
        <v>5.6188148163434688</v>
      </c>
      <c r="AZ712">
        <f>IF(AW712&lt;&gt;0,(1000-(AV712+U712)/2)/AW712*AP712,0)</f>
        <v>9.2199556512112951E-3</v>
      </c>
      <c r="BA712">
        <f>U712*AA712/1000</f>
        <v>2.3841911302079097</v>
      </c>
      <c r="BB712">
        <f>(AY712-BA712)</f>
        <v>3.2346236861355591</v>
      </c>
      <c r="BC712">
        <f>1/(1.6/F712+1.37/N712)</f>
        <v>5.7833184219901104E-3</v>
      </c>
      <c r="BD712">
        <f>G712*AA712*0.001</f>
        <v>89.860374730133643</v>
      </c>
      <c r="BE712">
        <f>G712/S712</f>
        <v>2.1381173248783001</v>
      </c>
      <c r="BF712">
        <f>(1-AP712*AA712/AU712/F712)*100</f>
        <v>41.980232653267315</v>
      </c>
      <c r="BG712">
        <f>(S712-E712/(N712/1.35))</f>
        <v>426.90590820508635</v>
      </c>
      <c r="BH712">
        <f>E712*BF712/100/BG712</f>
        <v>-2.8875680684264091E-3</v>
      </c>
    </row>
    <row r="713" spans="1:60" x14ac:dyDescent="0.25">
      <c r="A713" s="1" t="s">
        <v>9</v>
      </c>
      <c r="B713" s="1" t="s">
        <v>775</v>
      </c>
    </row>
    <row r="714" spans="1:60" x14ac:dyDescent="0.25">
      <c r="A714" s="1" t="s">
        <v>9</v>
      </c>
      <c r="B714" s="1" t="s">
        <v>776</v>
      </c>
    </row>
    <row r="715" spans="1:60" x14ac:dyDescent="0.25">
      <c r="A715" s="1" t="s">
        <v>9</v>
      </c>
      <c r="B715" s="1" t="s">
        <v>777</v>
      </c>
    </row>
    <row r="716" spans="1:60" x14ac:dyDescent="0.25">
      <c r="A716" s="1" t="s">
        <v>9</v>
      </c>
      <c r="B716" s="1" t="s">
        <v>778</v>
      </c>
    </row>
    <row r="717" spans="1:60" x14ac:dyDescent="0.25">
      <c r="A717" s="1" t="s">
        <v>9</v>
      </c>
      <c r="B717" s="1" t="s">
        <v>779</v>
      </c>
    </row>
    <row r="718" spans="1:60" x14ac:dyDescent="0.25">
      <c r="A718" s="1" t="s">
        <v>9</v>
      </c>
      <c r="B718" s="1" t="s">
        <v>780</v>
      </c>
    </row>
    <row r="719" spans="1:60" x14ac:dyDescent="0.25">
      <c r="A719" s="1" t="s">
        <v>9</v>
      </c>
      <c r="B719" s="1" t="s">
        <v>781</v>
      </c>
    </row>
    <row r="720" spans="1:60" x14ac:dyDescent="0.25">
      <c r="A720" s="1" t="s">
        <v>9</v>
      </c>
      <c r="B720" s="1" t="s">
        <v>782</v>
      </c>
    </row>
    <row r="721" spans="1:60" x14ac:dyDescent="0.25">
      <c r="A721" s="1" t="s">
        <v>9</v>
      </c>
      <c r="B721" s="1" t="s">
        <v>783</v>
      </c>
    </row>
    <row r="722" spans="1:60" x14ac:dyDescent="0.25">
      <c r="A722" s="1" t="s">
        <v>9</v>
      </c>
      <c r="B722" s="1" t="s">
        <v>784</v>
      </c>
    </row>
    <row r="723" spans="1:60" x14ac:dyDescent="0.25">
      <c r="A723" s="1" t="s">
        <v>9</v>
      </c>
      <c r="B723" s="1" t="s">
        <v>785</v>
      </c>
    </row>
    <row r="724" spans="1:60" x14ac:dyDescent="0.25">
      <c r="A724" s="1">
        <v>221</v>
      </c>
      <c r="B724" s="1" t="s">
        <v>786</v>
      </c>
      <c r="C724" s="1">
        <v>29466.499999988824</v>
      </c>
      <c r="D724" s="1">
        <v>0</v>
      </c>
      <c r="E724">
        <f>(R724-S724*(1000-T724)/(1000-U724))*AO724</f>
        <v>-3.1555862061027029</v>
      </c>
      <c r="F724">
        <f>IF(AZ724&lt;&gt;0,1/(1/AZ724-1/N724),0)</f>
        <v>8.7549104711302991E-3</v>
      </c>
      <c r="G724">
        <f>((BC724-AP724/2)*S724-E724)/(BC724+AP724/2)</f>
        <v>956.74801212061948</v>
      </c>
      <c r="H724">
        <f>AP724*1000</f>
        <v>0.29533961468651154</v>
      </c>
      <c r="I724">
        <f>(AU724-BA724)</f>
        <v>3.2894385281840988</v>
      </c>
      <c r="J724">
        <f>(P724+AT724*D724)</f>
        <v>34.714317321777344</v>
      </c>
      <c r="K724" s="1">
        <v>8.0500001907348633</v>
      </c>
      <c r="L724">
        <f>(K724*AI724+AJ724)</f>
        <v>0.96989122762627744</v>
      </c>
      <c r="M724" s="1">
        <v>1</v>
      </c>
      <c r="N724">
        <f>L724*(M724+1)*(M724+1)/(M724*M724+1)</f>
        <v>1.9397824552525549</v>
      </c>
      <c r="O724" s="1">
        <v>35.096851348876953</v>
      </c>
      <c r="P724" s="1">
        <v>34.714317321777344</v>
      </c>
      <c r="Q724" s="1">
        <v>35.095222473144531</v>
      </c>
      <c r="R724" s="1">
        <v>410.10342407226562</v>
      </c>
      <c r="S724" s="1">
        <v>414.98394775390625</v>
      </c>
      <c r="T724" s="1">
        <v>22.015350341796875</v>
      </c>
      <c r="U724" s="1">
        <v>22.47990608215332</v>
      </c>
      <c r="V724" s="1">
        <v>39.153369903564453</v>
      </c>
      <c r="W724" s="1">
        <v>39.979625701904297</v>
      </c>
      <c r="X724" s="1">
        <v>500.27114868164062</v>
      </c>
      <c r="Y724" s="1">
        <v>5.169980600476265E-2</v>
      </c>
      <c r="Z724" s="1">
        <v>0.16061556339263916</v>
      </c>
      <c r="AA724" s="1">
        <v>100.98737335205078</v>
      </c>
      <c r="AB724" s="1">
        <v>1.5557383298873901</v>
      </c>
      <c r="AC724" s="1">
        <v>-0.23166476190090179</v>
      </c>
      <c r="AD724" s="1">
        <v>7.4560955166816711E-2</v>
      </c>
      <c r="AE724" s="1">
        <v>4.9988199025392532E-3</v>
      </c>
      <c r="AF724" s="1">
        <v>4.9439750611782074E-2</v>
      </c>
      <c r="AG724" s="1">
        <v>4.0370547212660313E-3</v>
      </c>
      <c r="AH724" s="1">
        <v>1</v>
      </c>
      <c r="AI724" s="1">
        <v>-0.21956524252891541</v>
      </c>
      <c r="AJ724" s="1">
        <v>2.737391471862793</v>
      </c>
      <c r="AK724" s="1">
        <v>1</v>
      </c>
      <c r="AL724" s="1">
        <v>0</v>
      </c>
      <c r="AM724" s="1">
        <v>0.15999999642372131</v>
      </c>
      <c r="AN724" s="1">
        <v>111115</v>
      </c>
      <c r="AO724">
        <f>X724*0.000001/(K724*0.0001)</f>
        <v>0.62145482835817445</v>
      </c>
      <c r="AP724">
        <f>(U724-T724)/(1000-U724)*AO724</f>
        <v>2.9533961468651153E-4</v>
      </c>
      <c r="AQ724">
        <f>(P724+273.15)</f>
        <v>307.86431732177732</v>
      </c>
      <c r="AR724">
        <f>(O724+273.15)</f>
        <v>308.24685134887693</v>
      </c>
      <c r="AS724">
        <f>(Y724*AK724+Z724*AL724)*AM724</f>
        <v>8.2719687758691096E-3</v>
      </c>
      <c r="AT724">
        <f>((AS724+0.00000010773*(AR724^4-AQ724^4))-AP724*44100)/(L724*0.92*2*29.3+0.00000043092*AQ724^3)</f>
        <v>-0.12637805169932601</v>
      </c>
      <c r="AU724">
        <f>0.61365*EXP(17.502*J724/(240.97+J724))</f>
        <v>5.5596251966215533</v>
      </c>
      <c r="AV724">
        <f>AU724*1000/AA724</f>
        <v>55.052676508777147</v>
      </c>
      <c r="AW724">
        <f>(AV724-U724)</f>
        <v>32.572770426623826</v>
      </c>
      <c r="AX724">
        <f>IF(D724,P724,(O724+P724)/2)</f>
        <v>34.905584335327148</v>
      </c>
      <c r="AY724">
        <f>0.61365*EXP(17.502*AX724/(240.97+AX724))</f>
        <v>5.6189062747528871</v>
      </c>
      <c r="AZ724">
        <f>IF(AW724&lt;&gt;0,(1000-(AV724+U724)/2)/AW724*AP724,0)</f>
        <v>8.7155740649079647E-3</v>
      </c>
      <c r="BA724">
        <f>U724*AA724/1000</f>
        <v>2.2701866684374545</v>
      </c>
      <c r="BB724">
        <f>(AY724-BA724)</f>
        <v>3.3487196063154325</v>
      </c>
      <c r="BC724">
        <f>1/(1.6/F724+1.37/N724)</f>
        <v>5.4507543155586273E-3</v>
      </c>
      <c r="BD724">
        <f>G724*AA724*0.001</f>
        <v>96.619468703857407</v>
      </c>
      <c r="BE724">
        <f>G724/S724</f>
        <v>2.3055060739072011</v>
      </c>
      <c r="BF724">
        <f>(1-AP724*AA724/AU724/F724)*100</f>
        <v>38.723837863648988</v>
      </c>
      <c r="BG724">
        <f>(S724-E724/(N724/1.35))</f>
        <v>417.18009163937302</v>
      </c>
      <c r="BH724">
        <f>E724*BF724/100/BG724</f>
        <v>-2.9291045056752067E-3</v>
      </c>
    </row>
    <row r="725" spans="1:60" x14ac:dyDescent="0.25">
      <c r="A725" s="1">
        <v>222</v>
      </c>
      <c r="B725" s="1" t="s">
        <v>787</v>
      </c>
      <c r="C725" s="1">
        <v>29471.499999877065</v>
      </c>
      <c r="D725" s="1">
        <v>0</v>
      </c>
      <c r="E725">
        <f>(R725-S725*(1000-T725)/(1000-U725))*AO725</f>
        <v>-3.1312796482954286</v>
      </c>
      <c r="F725">
        <f>IF(AZ725&lt;&gt;0,1/(1/AZ725-1/N725),0)</f>
        <v>8.7586867817059724E-3</v>
      </c>
      <c r="G725">
        <f>((BC725-AP725/2)*S725-E725)/(BC725+AP725/2)</f>
        <v>952.13379868660843</v>
      </c>
      <c r="H725">
        <f>AP725*1000</f>
        <v>0.29533762512616346</v>
      </c>
      <c r="I725">
        <f>(AU725-BA725)</f>
        <v>3.2880867697472835</v>
      </c>
      <c r="J725">
        <f>(P725+AT725*D725)</f>
        <v>34.707542419433594</v>
      </c>
      <c r="K725" s="1">
        <v>8.0500001907348633</v>
      </c>
      <c r="L725">
        <f>(K725*AI725+AJ725)</f>
        <v>0.96989122762627744</v>
      </c>
      <c r="M725" s="1">
        <v>1</v>
      </c>
      <c r="N725">
        <f>L725*(M725+1)*(M725+1)/(M725*M725+1)</f>
        <v>1.9397824552525549</v>
      </c>
      <c r="O725" s="1">
        <v>35.101802825927734</v>
      </c>
      <c r="P725" s="1">
        <v>34.707542419433594</v>
      </c>
      <c r="Q725" s="1">
        <v>35.097301483154297</v>
      </c>
      <c r="R725" s="1">
        <v>410.09173583984375</v>
      </c>
      <c r="S725" s="1">
        <v>414.9332275390625</v>
      </c>
      <c r="T725" s="1">
        <v>22.007810592651367</v>
      </c>
      <c r="U725" s="1">
        <v>22.472372055053711</v>
      </c>
      <c r="V725" s="1">
        <v>39.130645751953125</v>
      </c>
      <c r="W725" s="1">
        <v>39.956668853759766</v>
      </c>
      <c r="X725" s="1">
        <v>500.26547241210937</v>
      </c>
      <c r="Y725" s="1">
        <v>3.3985815942287445E-2</v>
      </c>
      <c r="Z725" s="1">
        <v>0.11084438860416412</v>
      </c>
      <c r="AA725" s="1">
        <v>100.98838806152344</v>
      </c>
      <c r="AB725" s="1">
        <v>1.5557383298873901</v>
      </c>
      <c r="AC725" s="1">
        <v>-0.23166476190090179</v>
      </c>
      <c r="AD725" s="1">
        <v>7.4560955166816711E-2</v>
      </c>
      <c r="AE725" s="1">
        <v>4.9988199025392532E-3</v>
      </c>
      <c r="AF725" s="1">
        <v>4.9439750611782074E-2</v>
      </c>
      <c r="AG725" s="1">
        <v>4.0370547212660313E-3</v>
      </c>
      <c r="AH725" s="1">
        <v>1</v>
      </c>
      <c r="AI725" s="1">
        <v>-0.21956524252891541</v>
      </c>
      <c r="AJ725" s="1">
        <v>2.737391471862793</v>
      </c>
      <c r="AK725" s="1">
        <v>1</v>
      </c>
      <c r="AL725" s="1">
        <v>0</v>
      </c>
      <c r="AM725" s="1">
        <v>0.15999999642372131</v>
      </c>
      <c r="AN725" s="1">
        <v>111115</v>
      </c>
      <c r="AO725">
        <f>X725*0.000001/(K725*0.0001)</f>
        <v>0.62144777709184307</v>
      </c>
      <c r="AP725">
        <f>(U725-T725)/(1000-U725)*AO725</f>
        <v>2.9533762512616346E-4</v>
      </c>
      <c r="AQ725">
        <f>(P725+273.15)</f>
        <v>307.85754241943357</v>
      </c>
      <c r="AR725">
        <f>(O725+273.15)</f>
        <v>308.25180282592771</v>
      </c>
      <c r="AS725">
        <f>(Y725*AK725+Z725*AL725)*AM725</f>
        <v>5.437730429223242E-3</v>
      </c>
      <c r="AT725">
        <f>((AS725+0.00000010773*(AR725^4-AQ725^4))-AP725*44100)/(L725*0.92*2*29.3+0.00000043092*AQ725^3)</f>
        <v>-0.12414519391596966</v>
      </c>
      <c r="AU725">
        <f>0.61365*EXP(17.502*J725/(240.97+J725))</f>
        <v>5.5575353995059826</v>
      </c>
      <c r="AV725">
        <f>AU725*1000/AA725</f>
        <v>55.031429911726676</v>
      </c>
      <c r="AW725">
        <f>(AV725-U725)</f>
        <v>32.559057856672965</v>
      </c>
      <c r="AX725">
        <f>IF(D725,P725,(O725+P725)/2)</f>
        <v>34.904672622680664</v>
      </c>
      <c r="AY725">
        <f>0.61365*EXP(17.502*AX725/(240.97+AX725))</f>
        <v>5.6186224015770021</v>
      </c>
      <c r="AZ725">
        <f>IF(AW725&lt;&gt;0,(1000-(AV725+U725)/2)/AW725*AP725,0)</f>
        <v>8.7193165100267513E-3</v>
      </c>
      <c r="BA725">
        <f>U725*AA725/1000</f>
        <v>2.2694486297586991</v>
      </c>
      <c r="BB725">
        <f>(AY725-BA725)</f>
        <v>3.349173771818303</v>
      </c>
      <c r="BC725">
        <f>1/(1.6/F725+1.37/N725)</f>
        <v>5.4530963687936173E-3</v>
      </c>
      <c r="BD725">
        <f>G725*AA725*0.001</f>
        <v>96.15445754825565</v>
      </c>
      <c r="BE725">
        <f>G725/S725</f>
        <v>2.2946675163462849</v>
      </c>
      <c r="BF725">
        <f>(1-AP725*AA725/AU725/F725)*100</f>
        <v>38.72702249916793</v>
      </c>
      <c r="BG725">
        <f>(S725-E725/(N725/1.35))</f>
        <v>417.11245517036326</v>
      </c>
      <c r="BH725">
        <f>E725*BF725/100/BG725</f>
        <v>-2.9072528496228863E-3</v>
      </c>
    </row>
    <row r="726" spans="1:60" x14ac:dyDescent="0.25">
      <c r="A726" s="1">
        <v>223</v>
      </c>
      <c r="B726" s="1" t="s">
        <v>788</v>
      </c>
      <c r="C726" s="1">
        <v>29476.499999765307</v>
      </c>
      <c r="D726" s="1">
        <v>0</v>
      </c>
      <c r="E726">
        <f>(R726-S726*(1000-T726)/(1000-U726))*AO726</f>
        <v>-2.9546997662561947</v>
      </c>
      <c r="F726">
        <f>IF(AZ726&lt;&gt;0,1/(1/AZ726-1/N726),0)</f>
        <v>8.7771077560408004E-3</v>
      </c>
      <c r="G726">
        <f>((BC726-AP726/2)*S726-E726)/(BC726+AP726/2)</f>
        <v>919.50037167613061</v>
      </c>
      <c r="H726">
        <f>AP726*1000</f>
        <v>0.29572839840944315</v>
      </c>
      <c r="I726">
        <f>(AU726-BA726)</f>
        <v>3.2856213033324186</v>
      </c>
      <c r="J726">
        <f>(P726+AT726*D726)</f>
        <v>34.697296142578125</v>
      </c>
      <c r="K726" s="1">
        <v>8.0500001907348633</v>
      </c>
      <c r="L726">
        <f>(K726*AI726+AJ726)</f>
        <v>0.96989122762627744</v>
      </c>
      <c r="M726" s="1">
        <v>1</v>
      </c>
      <c r="N726">
        <f>L726*(M726+1)*(M726+1)/(M726*M726+1)</f>
        <v>1.9397824552525549</v>
      </c>
      <c r="O726" s="1">
        <v>35.102577209472656</v>
      </c>
      <c r="P726" s="1">
        <v>34.697296142578125</v>
      </c>
      <c r="Q726" s="1">
        <v>35.088733673095703</v>
      </c>
      <c r="R726" s="1">
        <v>410.34463500976562</v>
      </c>
      <c r="S726" s="1">
        <v>414.90179443359375</v>
      </c>
      <c r="T726" s="1">
        <v>22.000331878662109</v>
      </c>
      <c r="U726" s="1">
        <v>22.465517044067383</v>
      </c>
      <c r="V726" s="1">
        <v>39.115447998046875</v>
      </c>
      <c r="W726" s="1">
        <v>39.942531585693359</v>
      </c>
      <c r="X726" s="1">
        <v>500.25927734375</v>
      </c>
      <c r="Y726" s="1">
        <v>1.5682145953178406E-2</v>
      </c>
      <c r="Z726" s="1">
        <v>9.8542958498001099E-2</v>
      </c>
      <c r="AA726" s="1">
        <v>100.98831939697266</v>
      </c>
      <c r="AB726" s="1">
        <v>1.5557383298873901</v>
      </c>
      <c r="AC726" s="1">
        <v>-0.23166476190090179</v>
      </c>
      <c r="AD726" s="1">
        <v>7.4560955166816711E-2</v>
      </c>
      <c r="AE726" s="1">
        <v>4.9988199025392532E-3</v>
      </c>
      <c r="AF726" s="1">
        <v>4.9439750611782074E-2</v>
      </c>
      <c r="AG726" s="1">
        <v>4.0370547212660313E-3</v>
      </c>
      <c r="AH726" s="1">
        <v>1</v>
      </c>
      <c r="AI726" s="1">
        <v>-0.21956524252891541</v>
      </c>
      <c r="AJ726" s="1">
        <v>2.737391471862793</v>
      </c>
      <c r="AK726" s="1">
        <v>1</v>
      </c>
      <c r="AL726" s="1">
        <v>0</v>
      </c>
      <c r="AM726" s="1">
        <v>0.15999999642372131</v>
      </c>
      <c r="AN726" s="1">
        <v>111115</v>
      </c>
      <c r="AO726">
        <f>X726*0.000001/(K726*0.0001)</f>
        <v>0.621440081354933</v>
      </c>
      <c r="AP726">
        <f>(U726-T726)/(1000-U726)*AO726</f>
        <v>2.9572839840944317E-4</v>
      </c>
      <c r="AQ726">
        <f>(P726+273.15)</f>
        <v>307.8472961425781</v>
      </c>
      <c r="AR726">
        <f>(O726+273.15)</f>
        <v>308.25257720947263</v>
      </c>
      <c r="AS726">
        <f>(Y726*AK726+Z726*AL726)*AM726</f>
        <v>2.5091432964248206E-3</v>
      </c>
      <c r="AT726">
        <f>((AS726+0.00000010773*(AR726^4-AQ726^4))-AP726*44100)/(L726*0.92*2*29.3+0.00000043092*AQ726^3)</f>
        <v>-0.12232161641080344</v>
      </c>
      <c r="AU726">
        <f>0.61365*EXP(17.502*J726/(240.97+J726))</f>
        <v>5.5543761139968284</v>
      </c>
      <c r="AV726">
        <f>AU726*1000/AA726</f>
        <v>55.000183656520306</v>
      </c>
      <c r="AW726">
        <f>(AV726-U726)</f>
        <v>32.534666612452924</v>
      </c>
      <c r="AX726">
        <f>IF(D726,P726,(O726+P726)/2)</f>
        <v>34.899936676025391</v>
      </c>
      <c r="AY726">
        <f>0.61365*EXP(17.502*AX726/(240.97+AX726))</f>
        <v>5.6171480056884233</v>
      </c>
      <c r="AZ726">
        <f>IF(AW726&lt;&gt;0,(1000-(AV726+U726)/2)/AW726*AP726,0)</f>
        <v>8.7375720795217805E-3</v>
      </c>
      <c r="BA726">
        <f>U726*AA726/1000</f>
        <v>2.2687548106644098</v>
      </c>
      <c r="BB726">
        <f>(AY726-BA726)</f>
        <v>3.3483931950240136</v>
      </c>
      <c r="BC726">
        <f>1/(1.6/F726+1.37/N726)</f>
        <v>5.4645208744256652E-3</v>
      </c>
      <c r="BD726">
        <f>G726*AA726*0.001</f>
        <v>92.85879722046414</v>
      </c>
      <c r="BE726">
        <f>G726/S726</f>
        <v>2.2161879847528576</v>
      </c>
      <c r="BF726">
        <f>(1-AP726*AA726/AU726/F726)*100</f>
        <v>38.739933859058816</v>
      </c>
      <c r="BG726">
        <f>(S726-E726/(N726/1.35))</f>
        <v>416.95813053130661</v>
      </c>
      <c r="BH726">
        <f>E726*BF726/100/BG726</f>
        <v>-2.7452366349658493E-3</v>
      </c>
    </row>
    <row r="727" spans="1:60" x14ac:dyDescent="0.25">
      <c r="A727" s="1">
        <v>224</v>
      </c>
      <c r="B727" s="1" t="s">
        <v>789</v>
      </c>
      <c r="C727" s="1">
        <v>29481.999999642372</v>
      </c>
      <c r="D727" s="1">
        <v>0</v>
      </c>
      <c r="E727">
        <f>(R727-S727*(1000-T727)/(1000-U727))*AO727</f>
        <v>-2.671451818697141</v>
      </c>
      <c r="F727">
        <f>IF(AZ727&lt;&gt;0,1/(1/AZ727-1/N727),0)</f>
        <v>8.763856124935859E-3</v>
      </c>
      <c r="G727">
        <f>((BC727-AP727/2)*S727-E727)/(BC727+AP727/2)</f>
        <v>869.80961913413557</v>
      </c>
      <c r="H727">
        <f>AP727*1000</f>
        <v>0.29514786396109594</v>
      </c>
      <c r="I727">
        <f>(AU727-BA727)</f>
        <v>3.2841636897528983</v>
      </c>
      <c r="J727">
        <f>(P727+AT727*D727)</f>
        <v>34.690353393554687</v>
      </c>
      <c r="K727" s="1">
        <v>8.0500001907348633</v>
      </c>
      <c r="L727">
        <f>(K727*AI727+AJ727)</f>
        <v>0.96989122762627744</v>
      </c>
      <c r="M727" s="1">
        <v>1</v>
      </c>
      <c r="N727">
        <f>L727*(M727+1)*(M727+1)/(M727*M727+1)</f>
        <v>1.9397824552525549</v>
      </c>
      <c r="O727" s="1">
        <v>35.095954895019531</v>
      </c>
      <c r="P727" s="1">
        <v>34.690353393554687</v>
      </c>
      <c r="Q727" s="1">
        <v>35.067123413085938</v>
      </c>
      <c r="R727" s="1">
        <v>410.8475341796875</v>
      </c>
      <c r="S727" s="1">
        <v>414.94940185546875</v>
      </c>
      <c r="T727" s="1">
        <v>21.994415283203125</v>
      </c>
      <c r="U727" s="1">
        <v>22.458705902099609</v>
      </c>
      <c r="V727" s="1">
        <v>39.115863800048828</v>
      </c>
      <c r="W727" s="1">
        <v>39.941764831542969</v>
      </c>
      <c r="X727" s="1">
        <v>500.24267578125</v>
      </c>
      <c r="Y727" s="1">
        <v>3.4837696701288223E-2</v>
      </c>
      <c r="Z727" s="1">
        <v>6.4259380102157593E-2</v>
      </c>
      <c r="AA727" s="1">
        <v>100.98857116699219</v>
      </c>
      <c r="AB727" s="1">
        <v>1.5557383298873901</v>
      </c>
      <c r="AC727" s="1">
        <v>-0.23166476190090179</v>
      </c>
      <c r="AD727" s="1">
        <v>7.4560955166816711E-2</v>
      </c>
      <c r="AE727" s="1">
        <v>4.9988199025392532E-3</v>
      </c>
      <c r="AF727" s="1">
        <v>4.9439750611782074E-2</v>
      </c>
      <c r="AG727" s="1">
        <v>4.0370547212660313E-3</v>
      </c>
      <c r="AH727" s="1">
        <v>1</v>
      </c>
      <c r="AI727" s="1">
        <v>-0.21956524252891541</v>
      </c>
      <c r="AJ727" s="1">
        <v>2.737391471862793</v>
      </c>
      <c r="AK727" s="1">
        <v>1</v>
      </c>
      <c r="AL727" s="1">
        <v>0</v>
      </c>
      <c r="AM727" s="1">
        <v>0.15999999642372131</v>
      </c>
      <c r="AN727" s="1">
        <v>111115</v>
      </c>
      <c r="AO727">
        <f>X727*0.000001/(K727*0.0001)</f>
        <v>0.62141945829641543</v>
      </c>
      <c r="AP727">
        <f>(U727-T727)/(1000-U727)*AO727</f>
        <v>2.9514786396109591E-4</v>
      </c>
      <c r="AQ727">
        <f>(P727+273.15)</f>
        <v>307.84035339355466</v>
      </c>
      <c r="AR727">
        <f>(O727+273.15)</f>
        <v>308.24595489501951</v>
      </c>
      <c r="AS727">
        <f>(Y727*AK727+Z727*AL727)*AM727</f>
        <v>5.5740313476168035E-3</v>
      </c>
      <c r="AT727">
        <f>((AS727+0.00000010773*(AR727^4-AQ727^4))-AP727*44100)/(L727*0.92*2*29.3+0.00000043092*AQ727^3)</f>
        <v>-0.12182421502757584</v>
      </c>
      <c r="AU727">
        <f>0.61365*EXP(17.502*J727/(240.97+J727))</f>
        <v>5.5522363090656324</v>
      </c>
      <c r="AV727">
        <f>AU727*1000/AA727</f>
        <v>54.978857952991461</v>
      </c>
      <c r="AW727">
        <f>(AV727-U727)</f>
        <v>32.520152050891852</v>
      </c>
      <c r="AX727">
        <f>IF(D727,P727,(O727+P727)/2)</f>
        <v>34.893154144287109</v>
      </c>
      <c r="AY727">
        <f>0.61365*EXP(17.502*AX727/(240.97+AX727))</f>
        <v>5.6150370521800594</v>
      </c>
      <c r="AZ727">
        <f>IF(AW727&lt;&gt;0,(1000-(AV727+U727)/2)/AW727*AP727,0)</f>
        <v>8.724439471746703E-3</v>
      </c>
      <c r="BA727">
        <f>U727*AA727/1000</f>
        <v>2.2680726193127341</v>
      </c>
      <c r="BB727">
        <f>(AY727-BA727)</f>
        <v>3.3469644328673254</v>
      </c>
      <c r="BC727">
        <f>1/(1.6/F727+1.37/N727)</f>
        <v>5.4563023628899495E-3</v>
      </c>
      <c r="BD727">
        <f>G727*AA727*0.001</f>
        <v>87.840830623662029</v>
      </c>
      <c r="BE727">
        <f>G727/S727</f>
        <v>2.0961823664397023</v>
      </c>
      <c r="BF727">
        <f>(1-AP727*AA727/AU727/F727)*100</f>
        <v>38.74399196134646</v>
      </c>
      <c r="BG727">
        <f>(S727-E727/(N727/1.35))</f>
        <v>416.8086103174669</v>
      </c>
      <c r="BH727">
        <f>E727*BF727/100/BG727</f>
        <v>-2.4832190417057947E-3</v>
      </c>
    </row>
    <row r="728" spans="1:60" x14ac:dyDescent="0.25">
      <c r="A728" s="1">
        <v>225</v>
      </c>
      <c r="B728" s="1" t="s">
        <v>790</v>
      </c>
      <c r="C728" s="1">
        <v>29486.999999530613</v>
      </c>
      <c r="D728" s="1">
        <v>0</v>
      </c>
      <c r="E728">
        <f>(R728-S728*(1000-T728)/(1000-U728))*AO728</f>
        <v>-2.6623541809077205</v>
      </c>
      <c r="F728">
        <f>IF(AZ728&lt;&gt;0,1/(1/AZ728-1/N728),0)</f>
        <v>8.7598023758250574E-3</v>
      </c>
      <c r="G728">
        <f>((BC728-AP728/2)*S728-E728)/(BC728+AP728/2)</f>
        <v>868.48037852314189</v>
      </c>
      <c r="H728">
        <f>AP728*1000</f>
        <v>0.29485912964634831</v>
      </c>
      <c r="I728">
        <f>(AU728-BA728)</f>
        <v>3.2825160065583781</v>
      </c>
      <c r="J728">
        <f>(P728+AT728*D728)</f>
        <v>34.682704925537109</v>
      </c>
      <c r="K728" s="1">
        <v>8.0500001907348633</v>
      </c>
      <c r="L728">
        <f>(K728*AI728+AJ728)</f>
        <v>0.96989122762627744</v>
      </c>
      <c r="M728" s="1">
        <v>1</v>
      </c>
      <c r="N728">
        <f>L728*(M728+1)*(M728+1)/(M728*M728+1)</f>
        <v>1.9397824552525549</v>
      </c>
      <c r="O728" s="1">
        <v>35.087650299072266</v>
      </c>
      <c r="P728" s="1">
        <v>34.682704925537109</v>
      </c>
      <c r="Q728" s="1">
        <v>35.063621520996094</v>
      </c>
      <c r="R728" s="1">
        <v>410.92303466796875</v>
      </c>
      <c r="S728" s="1">
        <v>415.01031494140625</v>
      </c>
      <c r="T728" s="1">
        <v>21.987848281860352</v>
      </c>
      <c r="U728" s="1">
        <v>22.451675415039063</v>
      </c>
      <c r="V728" s="1">
        <v>39.121238708496094</v>
      </c>
      <c r="W728" s="1">
        <v>39.946819305419922</v>
      </c>
      <c r="X728" s="1">
        <v>500.25628662109375</v>
      </c>
      <c r="Y728" s="1">
        <v>3.8092080503702164E-2</v>
      </c>
      <c r="Z728" s="1">
        <v>5.8259330689907074E-2</v>
      </c>
      <c r="AA728" s="1">
        <v>100.98862457275391</v>
      </c>
      <c r="AB728" s="1">
        <v>1.5557383298873901</v>
      </c>
      <c r="AC728" s="1">
        <v>-0.23166476190090179</v>
      </c>
      <c r="AD728" s="1">
        <v>7.4560955166816711E-2</v>
      </c>
      <c r="AE728" s="1">
        <v>4.9988199025392532E-3</v>
      </c>
      <c r="AF728" s="1">
        <v>4.9439750611782074E-2</v>
      </c>
      <c r="AG728" s="1">
        <v>4.0370547212660313E-3</v>
      </c>
      <c r="AH728" s="1">
        <v>1</v>
      </c>
      <c r="AI728" s="1">
        <v>-0.21956524252891541</v>
      </c>
      <c r="AJ728" s="1">
        <v>2.737391471862793</v>
      </c>
      <c r="AK728" s="1">
        <v>1</v>
      </c>
      <c r="AL728" s="1">
        <v>0</v>
      </c>
      <c r="AM728" s="1">
        <v>0.15999999642372131</v>
      </c>
      <c r="AN728" s="1">
        <v>111115</v>
      </c>
      <c r="AO728">
        <f>X728*0.000001/(K728*0.0001)</f>
        <v>0.62143636617159714</v>
      </c>
      <c r="AP728">
        <f>(U728-T728)/(1000-U728)*AO728</f>
        <v>2.9485912964634831E-4</v>
      </c>
      <c r="AQ728">
        <f>(P728+273.15)</f>
        <v>307.83270492553709</v>
      </c>
      <c r="AR728">
        <f>(O728+273.15)</f>
        <v>308.23765029907224</v>
      </c>
      <c r="AS728">
        <f>(Y728*AK728+Z728*AL728)*AM728</f>
        <v>6.0947327443644506E-3</v>
      </c>
      <c r="AT728">
        <f>((AS728+0.00000010773*(AR728^4-AQ728^4))-AP728*44100)/(L728*0.92*2*29.3+0.00000043092*AQ728^3)</f>
        <v>-0.12175515838698699</v>
      </c>
      <c r="AU728">
        <f>0.61365*EXP(17.502*J728/(240.97+J728))</f>
        <v>5.5498798260770865</v>
      </c>
      <c r="AV728">
        <f>AU728*1000/AA728</f>
        <v>54.955494735734909</v>
      </c>
      <c r="AW728">
        <f>(AV728-U728)</f>
        <v>32.503819320695847</v>
      </c>
      <c r="AX728">
        <f>IF(D728,P728,(O728+P728)/2)</f>
        <v>34.885177612304687</v>
      </c>
      <c r="AY728">
        <f>0.61365*EXP(17.502*AX728/(240.97+AX728))</f>
        <v>5.6125553676889934</v>
      </c>
      <c r="AZ728">
        <f>IF(AW728&lt;&gt;0,(1000-(AV728+U728)/2)/AW728*AP728,0)</f>
        <v>8.7204220968687754E-3</v>
      </c>
      <c r="BA728">
        <f>U728*AA728/1000</f>
        <v>2.2673638195187085</v>
      </c>
      <c r="BB728">
        <f>(AY728-BA728)</f>
        <v>3.345191548170285</v>
      </c>
      <c r="BC728">
        <f>1/(1.6/F728+1.37/N728)</f>
        <v>5.4537882544695897E-3</v>
      </c>
      <c r="BD728">
        <f>G728*AA728*0.001</f>
        <v>87.706638895476772</v>
      </c>
      <c r="BE728">
        <f>G728/S728</f>
        <v>2.0926717897258995</v>
      </c>
      <c r="BF728">
        <f>(1-AP728*AA728/AU728/F728)*100</f>
        <v>38.749569023232944</v>
      </c>
      <c r="BG728">
        <f>(S728-E728/(N728/1.35))</f>
        <v>416.86319186298738</v>
      </c>
      <c r="BH728">
        <f>E728*BF728/100/BG728</f>
        <v>-2.4747945875558219E-3</v>
      </c>
    </row>
    <row r="729" spans="1:60" x14ac:dyDescent="0.25">
      <c r="A729" s="1" t="s">
        <v>9</v>
      </c>
      <c r="B729" s="1" t="s">
        <v>791</v>
      </c>
    </row>
    <row r="730" spans="1:60" x14ac:dyDescent="0.25">
      <c r="A730" s="1" t="s">
        <v>9</v>
      </c>
      <c r="B730" s="1" t="s">
        <v>792</v>
      </c>
    </row>
    <row r="731" spans="1:60" x14ac:dyDescent="0.25">
      <c r="A731" s="1" t="s">
        <v>9</v>
      </c>
      <c r="B731" s="1" t="s">
        <v>793</v>
      </c>
    </row>
    <row r="732" spans="1:60" x14ac:dyDescent="0.25">
      <c r="A732" s="1" t="s">
        <v>9</v>
      </c>
      <c r="B732" s="1" t="s">
        <v>794</v>
      </c>
    </row>
    <row r="733" spans="1:60" x14ac:dyDescent="0.25">
      <c r="A733" s="1" t="s">
        <v>9</v>
      </c>
      <c r="B733" s="1" t="s">
        <v>795</v>
      </c>
    </row>
    <row r="734" spans="1:60" x14ac:dyDescent="0.25">
      <c r="A734" s="1" t="s">
        <v>9</v>
      </c>
      <c r="B734" s="1" t="s">
        <v>796</v>
      </c>
    </row>
    <row r="735" spans="1:60" x14ac:dyDescent="0.25">
      <c r="A735" s="1" t="s">
        <v>9</v>
      </c>
      <c r="B735" s="1" t="s">
        <v>797</v>
      </c>
    </row>
    <row r="736" spans="1:60" x14ac:dyDescent="0.25">
      <c r="A736" s="1" t="s">
        <v>9</v>
      </c>
      <c r="B736" s="1" t="s">
        <v>798</v>
      </c>
    </row>
    <row r="737" spans="1:60" x14ac:dyDescent="0.25">
      <c r="A737" s="1" t="s">
        <v>9</v>
      </c>
      <c r="B737" s="1" t="s">
        <v>799</v>
      </c>
    </row>
    <row r="738" spans="1:60" x14ac:dyDescent="0.25">
      <c r="A738" s="1" t="s">
        <v>9</v>
      </c>
      <c r="B738" s="1" t="s">
        <v>800</v>
      </c>
    </row>
    <row r="739" spans="1:60" x14ac:dyDescent="0.25">
      <c r="A739" s="1" t="s">
        <v>9</v>
      </c>
      <c r="B739" s="1" t="s">
        <v>801</v>
      </c>
    </row>
    <row r="740" spans="1:60" x14ac:dyDescent="0.25">
      <c r="A740" s="1">
        <v>226</v>
      </c>
      <c r="B740" s="1" t="s">
        <v>802</v>
      </c>
      <c r="C740" s="1">
        <v>29893.499999988824</v>
      </c>
      <c r="D740" s="1">
        <v>0</v>
      </c>
      <c r="E740">
        <f>(R740-S740*(1000-T740)/(1000-U740))*AO740</f>
        <v>-2.4811767170172492</v>
      </c>
      <c r="F740">
        <f>IF(AZ740&lt;&gt;0,1/(1/AZ740-1/N740),0)</f>
        <v>8.2099337582019118E-3</v>
      </c>
      <c r="G740">
        <f>((BC740-AP740/2)*S740-E740)/(BC740+AP740/2)</f>
        <v>862.81081131766189</v>
      </c>
      <c r="H740">
        <f>AP740*1000</f>
        <v>0.28250413649466805</v>
      </c>
      <c r="I740">
        <f>(AU740-BA740)</f>
        <v>3.351718041140721</v>
      </c>
      <c r="J740">
        <f>(P740+AT740*D740)</f>
        <v>34.734588623046875</v>
      </c>
      <c r="K740" s="1">
        <v>6.7100000381469727</v>
      </c>
      <c r="L740">
        <f>(K740*AI740+AJ740)</f>
        <v>1.2641086861180213</v>
      </c>
      <c r="M740" s="1">
        <v>1</v>
      </c>
      <c r="N740">
        <f>L740*(M740+1)*(M740+1)/(M740*M740+1)</f>
        <v>2.5282173722360426</v>
      </c>
      <c r="O740" s="1">
        <v>35.082923889160156</v>
      </c>
      <c r="P740" s="1">
        <v>34.734588623046875</v>
      </c>
      <c r="Q740" s="1">
        <v>35.089515686035156</v>
      </c>
      <c r="R740" s="1">
        <v>409.97067260742187</v>
      </c>
      <c r="S740" s="1">
        <v>413.14218139648437</v>
      </c>
      <c r="T740" s="1">
        <v>21.556142807006836</v>
      </c>
      <c r="U740" s="1">
        <v>21.926763534545898</v>
      </c>
      <c r="V740" s="1">
        <v>38.363269805908203</v>
      </c>
      <c r="W740" s="1">
        <v>39.022178649902344</v>
      </c>
      <c r="X740" s="1">
        <v>500.252197265625</v>
      </c>
      <c r="Y740" s="1">
        <v>2.7076792903244495E-3</v>
      </c>
      <c r="Z740" s="1">
        <v>0.14207682013511658</v>
      </c>
      <c r="AA740" s="1">
        <v>100.97998046875</v>
      </c>
      <c r="AB740" s="1">
        <v>1.5297907590866089</v>
      </c>
      <c r="AC740" s="1">
        <v>-0.23084202408790588</v>
      </c>
      <c r="AD740" s="1">
        <v>2.8054313734173775E-2</v>
      </c>
      <c r="AE740" s="1">
        <v>2.4124165065586567E-3</v>
      </c>
      <c r="AF740" s="1">
        <v>1.1448909528553486E-2</v>
      </c>
      <c r="AG740" s="1">
        <v>1.9533580634742975E-3</v>
      </c>
      <c r="AH740" s="1">
        <v>0.66666668653488159</v>
      </c>
      <c r="AI740" s="1">
        <v>-0.21956524252891541</v>
      </c>
      <c r="AJ740" s="1">
        <v>2.737391471862793</v>
      </c>
      <c r="AK740" s="1">
        <v>1</v>
      </c>
      <c r="AL740" s="1">
        <v>0</v>
      </c>
      <c r="AM740" s="1">
        <v>0.15999999642372131</v>
      </c>
      <c r="AN740" s="1">
        <v>111115</v>
      </c>
      <c r="AO740">
        <f>X740*0.000001/(K740*0.0001)</f>
        <v>0.74553233147786113</v>
      </c>
      <c r="AP740">
        <f>(U740-T740)/(1000-U740)*AO740</f>
        <v>2.8250413649466804E-4</v>
      </c>
      <c r="AQ740">
        <f>(P740+273.15)</f>
        <v>307.88458862304685</v>
      </c>
      <c r="AR740">
        <f>(O740+273.15)</f>
        <v>308.23292388916013</v>
      </c>
      <c r="AS740">
        <f>(Y740*AK740+Z740*AL740)*AM740</f>
        <v>4.3322867676849619E-4</v>
      </c>
      <c r="AT740">
        <f>((AS740+0.00000010773*(AR740^4-AQ740^4))-AP740*44100)/(L740*0.92*2*29.3+0.00000043092*AQ740^3)</f>
        <v>-9.9962819852051896E-2</v>
      </c>
      <c r="AU740">
        <f>0.61365*EXP(17.502*J740/(240.97+J740))</f>
        <v>5.5658821946020653</v>
      </c>
      <c r="AV740">
        <f>AU740*1000/AA740</f>
        <v>55.118669747856842</v>
      </c>
      <c r="AW740">
        <f>(AV740-U740)</f>
        <v>33.191906213310943</v>
      </c>
      <c r="AX740">
        <f>IF(D740,P740,(O740+P740)/2)</f>
        <v>34.908756256103516</v>
      </c>
      <c r="AY740">
        <f>0.61365*EXP(17.502*AX740/(240.97+AX740))</f>
        <v>5.6198939892304232</v>
      </c>
      <c r="AZ740">
        <f>IF(AW740&lt;&gt;0,(1000-(AV740+U740)/2)/AW740*AP740,0)</f>
        <v>8.1833597609283562E-3</v>
      </c>
      <c r="BA740">
        <f>U740*AA740/1000</f>
        <v>2.2141641534613443</v>
      </c>
      <c r="BB740">
        <f>(AY740-BA740)</f>
        <v>3.4057298357690788</v>
      </c>
      <c r="BC740">
        <f>1/(1.6/F740+1.37/N740)</f>
        <v>5.1169807380455545E-3</v>
      </c>
      <c r="BD740">
        <f>G740*AA740*0.001</f>
        <v>87.126618875083835</v>
      </c>
      <c r="BE740">
        <f>G740/S740</f>
        <v>2.0884113270671807</v>
      </c>
      <c r="BF740">
        <f>(1-AP740*AA740/AU740/F740)*100</f>
        <v>37.570992492861201</v>
      </c>
      <c r="BG740">
        <f>(S740-E740/(N740/1.35))</f>
        <v>414.46706295325129</v>
      </c>
      <c r="BH740">
        <f>E740*BF740/100/BG740</f>
        <v>-2.2491599487854019E-3</v>
      </c>
    </row>
    <row r="741" spans="1:60" x14ac:dyDescent="0.25">
      <c r="A741" s="1">
        <v>227</v>
      </c>
      <c r="B741" s="1" t="s">
        <v>803</v>
      </c>
      <c r="C741" s="1">
        <v>29898.99999986589</v>
      </c>
      <c r="D741" s="1">
        <v>0</v>
      </c>
      <c r="E741">
        <f>(R741-S741*(1000-T741)/(1000-U741))*AO741</f>
        <v>-2.4847487504220678</v>
      </c>
      <c r="F741">
        <f>IF(AZ741&lt;&gt;0,1/(1/AZ741-1/N741),0)</f>
        <v>8.2895923506409556E-3</v>
      </c>
      <c r="G741">
        <f>((BC741-AP741/2)*S741-E741)/(BC741+AP741/2)</f>
        <v>858.98695368739834</v>
      </c>
      <c r="H741">
        <f>AP741*1000</f>
        <v>0.28510729609613328</v>
      </c>
      <c r="I741">
        <f>(AU741-BA741)</f>
        <v>3.3502541305042994</v>
      </c>
      <c r="J741">
        <f>(P741+AT741*D741)</f>
        <v>34.726795196533203</v>
      </c>
      <c r="K741" s="1">
        <v>6.7100000381469727</v>
      </c>
      <c r="L741">
        <f>(K741*AI741+AJ741)</f>
        <v>1.2641086861180213</v>
      </c>
      <c r="M741" s="1">
        <v>1</v>
      </c>
      <c r="N741">
        <f>L741*(M741+1)*(M741+1)/(M741*M741+1)</f>
        <v>2.5282173722360426</v>
      </c>
      <c r="O741" s="1">
        <v>35.083969116210937</v>
      </c>
      <c r="P741" s="1">
        <v>34.726795196533203</v>
      </c>
      <c r="Q741" s="1">
        <v>35.096405029296875</v>
      </c>
      <c r="R741" s="1">
        <v>409.97735595703125</v>
      </c>
      <c r="S741" s="1">
        <v>413.15225219726562</v>
      </c>
      <c r="T741" s="1">
        <v>21.543428421020508</v>
      </c>
      <c r="U741" s="1">
        <v>21.917472839355469</v>
      </c>
      <c r="V741" s="1">
        <v>38.339771270751953</v>
      </c>
      <c r="W741" s="1">
        <v>39.004550933837891</v>
      </c>
      <c r="X741" s="1">
        <v>500.2454833984375</v>
      </c>
      <c r="Y741" s="1">
        <v>1.3097287155687809E-3</v>
      </c>
      <c r="Z741" s="1">
        <v>0.13362410664558411</v>
      </c>
      <c r="AA741" s="1">
        <v>100.97978973388672</v>
      </c>
      <c r="AB741" s="1">
        <v>1.5297907590866089</v>
      </c>
      <c r="AC741" s="1">
        <v>-0.23084202408790588</v>
      </c>
      <c r="AD741" s="1">
        <v>2.8054313734173775E-2</v>
      </c>
      <c r="AE741" s="1">
        <v>2.4124165065586567E-3</v>
      </c>
      <c r="AF741" s="1">
        <v>1.1448909528553486E-2</v>
      </c>
      <c r="AG741" s="1">
        <v>1.9533580634742975E-3</v>
      </c>
      <c r="AH741" s="1">
        <v>1</v>
      </c>
      <c r="AI741" s="1">
        <v>-0.21956524252891541</v>
      </c>
      <c r="AJ741" s="1">
        <v>2.737391471862793</v>
      </c>
      <c r="AK741" s="1">
        <v>1</v>
      </c>
      <c r="AL741" s="1">
        <v>0</v>
      </c>
      <c r="AM741" s="1">
        <v>0.15999999642372131</v>
      </c>
      <c r="AN741" s="1">
        <v>111115</v>
      </c>
      <c r="AO741">
        <f>X741*0.000001/(K741*0.0001)</f>
        <v>0.74552232571459831</v>
      </c>
      <c r="AP741">
        <f>(U741-T741)/(1000-U741)*AO741</f>
        <v>2.8510729609613328E-4</v>
      </c>
      <c r="AQ741">
        <f>(P741+273.15)</f>
        <v>307.87679519653318</v>
      </c>
      <c r="AR741">
        <f>(O741+273.15)</f>
        <v>308.23396911621091</v>
      </c>
      <c r="AS741">
        <f>(Y741*AK741+Z741*AL741)*AM741</f>
        <v>2.0955658980705005E-4</v>
      </c>
      <c r="AT741">
        <f>((AS741+0.00000010773*(AR741^4-AQ741^4))-AP741*44100)/(L741*0.92*2*29.3+0.00000043092*AQ741^3)</f>
        <v>-0.10001135373719722</v>
      </c>
      <c r="AU741">
        <f>0.61365*EXP(17.502*J741/(240.97+J741))</f>
        <v>5.563475929320588</v>
      </c>
      <c r="AV741">
        <f>AU741*1000/AA741</f>
        <v>55.094944681327668</v>
      </c>
      <c r="AW741">
        <f>(AV741-U741)</f>
        <v>33.177471841972199</v>
      </c>
      <c r="AX741">
        <f>IF(D741,P741,(O741+P741)/2)</f>
        <v>34.90538215637207</v>
      </c>
      <c r="AY741">
        <f>0.61365*EXP(17.502*AX741/(240.97+AX741))</f>
        <v>5.6188433227218928</v>
      </c>
      <c r="AZ741">
        <f>IF(AW741&lt;&gt;0,(1000-(AV741+U741)/2)/AW741*AP741,0)</f>
        <v>8.2625010229611193E-3</v>
      </c>
      <c r="BA741">
        <f>U741*AA741/1000</f>
        <v>2.2132217988162886</v>
      </c>
      <c r="BB741">
        <f>(AY741-BA741)</f>
        <v>3.4056215239056042</v>
      </c>
      <c r="BC741">
        <f>1/(1.6/F741+1.37/N741)</f>
        <v>5.1664903115425558E-3</v>
      </c>
      <c r="BD741">
        <f>G741*AA741*0.001</f>
        <v>86.740321967505366</v>
      </c>
      <c r="BE741">
        <f>G741/S741</f>
        <v>2.0791050977431498</v>
      </c>
      <c r="BF741">
        <f>(1-AP741*AA741/AU741/F741)*100</f>
        <v>37.57430217326602</v>
      </c>
      <c r="BG741">
        <f>(S741-E741/(N741/1.35))</f>
        <v>414.47904112368735</v>
      </c>
      <c r="BH741">
        <f>E741*BF741/100/BG741</f>
        <v>-2.2525312768503286E-3</v>
      </c>
    </row>
    <row r="742" spans="1:60" x14ac:dyDescent="0.25">
      <c r="A742" s="1">
        <v>228</v>
      </c>
      <c r="B742" s="1" t="s">
        <v>804</v>
      </c>
      <c r="C742" s="1">
        <v>29903.999999754131</v>
      </c>
      <c r="D742" s="1">
        <v>0</v>
      </c>
      <c r="E742">
        <f>(R742-S742*(1000-T742)/(1000-U742))*AO742</f>
        <v>-2.5050612834426698</v>
      </c>
      <c r="F742">
        <f>IF(AZ742&lt;&gt;0,1/(1/AZ742-1/N742),0)</f>
        <v>8.3112143366328266E-3</v>
      </c>
      <c r="G742">
        <f>((BC742-AP742/2)*S742-E742)/(BC742+AP742/2)</f>
        <v>861.62058219409687</v>
      </c>
      <c r="H742">
        <f>AP742*1000</f>
        <v>0.28570809504364775</v>
      </c>
      <c r="I742">
        <f>(AU742-BA742)</f>
        <v>3.3486675592150634</v>
      </c>
      <c r="J742">
        <f>(P742+AT742*D742)</f>
        <v>34.718318939208984</v>
      </c>
      <c r="K742" s="1">
        <v>6.7100000381469727</v>
      </c>
      <c r="L742">
        <f>(K742*AI742+AJ742)</f>
        <v>1.2641086861180213</v>
      </c>
      <c r="M742" s="1">
        <v>1</v>
      </c>
      <c r="N742">
        <f>L742*(M742+1)*(M742+1)/(M742*M742+1)</f>
        <v>2.5282173722360426</v>
      </c>
      <c r="O742" s="1">
        <v>35.082958221435547</v>
      </c>
      <c r="P742" s="1">
        <v>34.718318939208984</v>
      </c>
      <c r="Q742" s="1">
        <v>35.089668273925781</v>
      </c>
      <c r="R742" s="1">
        <v>409.96615600585937</v>
      </c>
      <c r="S742" s="1">
        <v>413.16793823242187</v>
      </c>
      <c r="T742" s="1">
        <v>21.532466888427734</v>
      </c>
      <c r="U742" s="1">
        <v>21.90730094909668</v>
      </c>
      <c r="V742" s="1">
        <v>38.321502685546875</v>
      </c>
      <c r="W742" s="1">
        <v>38.988605499267578</v>
      </c>
      <c r="X742" s="1">
        <v>500.248779296875</v>
      </c>
      <c r="Y742" s="1">
        <v>1.9307278096675873E-2</v>
      </c>
      <c r="Z742" s="1">
        <v>0.11400261521339417</v>
      </c>
      <c r="AA742" s="1">
        <v>100.97968292236328</v>
      </c>
      <c r="AB742" s="1">
        <v>1.5297907590866089</v>
      </c>
      <c r="AC742" s="1">
        <v>-0.23084202408790588</v>
      </c>
      <c r="AD742" s="1">
        <v>2.8054313734173775E-2</v>
      </c>
      <c r="AE742" s="1">
        <v>2.4124165065586567E-3</v>
      </c>
      <c r="AF742" s="1">
        <v>1.1448909528553486E-2</v>
      </c>
      <c r="AG742" s="1">
        <v>1.9533580634742975E-3</v>
      </c>
      <c r="AH742" s="1">
        <v>1</v>
      </c>
      <c r="AI742" s="1">
        <v>-0.21956524252891541</v>
      </c>
      <c r="AJ742" s="1">
        <v>2.737391471862793</v>
      </c>
      <c r="AK742" s="1">
        <v>1</v>
      </c>
      <c r="AL742" s="1">
        <v>0</v>
      </c>
      <c r="AM742" s="1">
        <v>0.15999999642372131</v>
      </c>
      <c r="AN742" s="1">
        <v>111115</v>
      </c>
      <c r="AO742">
        <f>X742*0.000001/(K742*0.0001)</f>
        <v>0.74552723763474549</v>
      </c>
      <c r="AP742">
        <f>(U742-T742)/(1000-U742)*AO742</f>
        <v>2.8570809504364773E-4</v>
      </c>
      <c r="AQ742">
        <f>(P742+273.15)</f>
        <v>307.86831893920896</v>
      </c>
      <c r="AR742">
        <f>(O742+273.15)</f>
        <v>308.23295822143552</v>
      </c>
      <c r="AS742">
        <f>(Y742*AK742+Z742*AL742)*AM742</f>
        <v>3.0891644264199325E-3</v>
      </c>
      <c r="AT742">
        <f>((AS742+0.00000010773*(AR742^4-AQ742^4))-AP742*44100)/(L742*0.92*2*29.3+0.00000043092*AQ742^3)</f>
        <v>-9.9142813813170416E-2</v>
      </c>
      <c r="AU742">
        <f>0.61365*EXP(17.502*J742/(240.97+J742))</f>
        <v>5.5608598627396342</v>
      </c>
      <c r="AV742">
        <f>AU742*1000/AA742</f>
        <v>55.069096097429998</v>
      </c>
      <c r="AW742">
        <f>(AV742-U742)</f>
        <v>33.161795148333319</v>
      </c>
      <c r="AX742">
        <f>IF(D742,P742,(O742+P742)/2)</f>
        <v>34.900638580322266</v>
      </c>
      <c r="AY742">
        <f>0.61365*EXP(17.502*AX742/(240.97+AX742))</f>
        <v>5.6173665014498271</v>
      </c>
      <c r="AZ742">
        <f>IF(AW742&lt;&gt;0,(1000-(AV742+U742)/2)/AW742*AP742,0)</f>
        <v>8.2839817305762221E-3</v>
      </c>
      <c r="BA742">
        <f>U742*AA742/1000</f>
        <v>2.2121923035245707</v>
      </c>
      <c r="BB742">
        <f>(AY742-BA742)</f>
        <v>3.4051741979252563</v>
      </c>
      <c r="BC742">
        <f>1/(1.6/F742+1.37/N742)</f>
        <v>5.1799283934289954E-3</v>
      </c>
      <c r="BD742">
        <f>G742*AA742*0.001</f>
        <v>87.006173189341951</v>
      </c>
      <c r="BE742">
        <f>G742/S742</f>
        <v>2.085400396459137</v>
      </c>
      <c r="BF742">
        <f>(1-AP742*AA742/AU742/F742)*100</f>
        <v>37.576212560188395</v>
      </c>
      <c r="BG742">
        <f>(S742-E742/(N742/1.35))</f>
        <v>414.50557350452533</v>
      </c>
      <c r="BH742">
        <f>E742*BF742/100/BG742</f>
        <v>-2.2709155504735921E-3</v>
      </c>
    </row>
    <row r="743" spans="1:60" x14ac:dyDescent="0.25">
      <c r="A743" s="1">
        <v>229</v>
      </c>
      <c r="B743" s="1" t="s">
        <v>805</v>
      </c>
      <c r="C743" s="1">
        <v>29908.999999642372</v>
      </c>
      <c r="D743" s="1">
        <v>0</v>
      </c>
      <c r="E743">
        <f>(R743-S743*(1000-T743)/(1000-U743))*AO743</f>
        <v>-2.5679117873572732</v>
      </c>
      <c r="F743">
        <f>IF(AZ743&lt;&gt;0,1/(1/AZ743-1/N743),0)</f>
        <v>8.3025882412620568E-3</v>
      </c>
      <c r="G743">
        <f>((BC743-AP743/2)*S743-E743)/(BC743+AP743/2)</f>
        <v>873.96057486918119</v>
      </c>
      <c r="H743">
        <f>AP743*1000</f>
        <v>0.28523304529834342</v>
      </c>
      <c r="I743">
        <f>(AU743-BA743)</f>
        <v>3.3466424360646201</v>
      </c>
      <c r="J743">
        <f>(P743+AT743*D743)</f>
        <v>34.709098815917969</v>
      </c>
      <c r="K743" s="1">
        <v>6.7100000381469727</v>
      </c>
      <c r="L743">
        <f>(K743*AI743+AJ743)</f>
        <v>1.2641086861180213</v>
      </c>
      <c r="M743" s="1">
        <v>1</v>
      </c>
      <c r="N743">
        <f>L743*(M743+1)*(M743+1)/(M743*M743+1)</f>
        <v>2.5282173722360426</v>
      </c>
      <c r="O743" s="1">
        <v>35.076999664306641</v>
      </c>
      <c r="P743" s="1">
        <v>34.709098815917969</v>
      </c>
      <c r="Q743" s="1">
        <v>35.069297790527344</v>
      </c>
      <c r="R743" s="1">
        <v>409.892822265625</v>
      </c>
      <c r="S743" s="1">
        <v>413.17916870117187</v>
      </c>
      <c r="T743" s="1">
        <v>21.524862289428711</v>
      </c>
      <c r="U743" s="1">
        <v>21.899076461791992</v>
      </c>
      <c r="V743" s="1">
        <v>38.318439483642578</v>
      </c>
      <c r="W743" s="1">
        <v>38.984714508056641</v>
      </c>
      <c r="X743" s="1">
        <v>500.24850463867187</v>
      </c>
      <c r="Y743" s="1">
        <v>1.8914829939603806E-2</v>
      </c>
      <c r="Z743" s="1">
        <v>0.11614153534173965</v>
      </c>
      <c r="AA743" s="1">
        <v>100.98019409179687</v>
      </c>
      <c r="AB743" s="1">
        <v>1.5297907590866089</v>
      </c>
      <c r="AC743" s="1">
        <v>-0.23084202408790588</v>
      </c>
      <c r="AD743" s="1">
        <v>2.8054313734173775E-2</v>
      </c>
      <c r="AE743" s="1">
        <v>2.4124165065586567E-3</v>
      </c>
      <c r="AF743" s="1">
        <v>1.1448909528553486E-2</v>
      </c>
      <c r="AG743" s="1">
        <v>1.9533580634742975E-3</v>
      </c>
      <c r="AH743" s="1">
        <v>1</v>
      </c>
      <c r="AI743" s="1">
        <v>-0.21956524252891541</v>
      </c>
      <c r="AJ743" s="1">
        <v>2.737391471862793</v>
      </c>
      <c r="AK743" s="1">
        <v>1</v>
      </c>
      <c r="AL743" s="1">
        <v>0</v>
      </c>
      <c r="AM743" s="1">
        <v>0.15999999642372131</v>
      </c>
      <c r="AN743" s="1">
        <v>111115</v>
      </c>
      <c r="AO743">
        <f>X743*0.000001/(K743*0.0001)</f>
        <v>0.7455268283080666</v>
      </c>
      <c r="AP743">
        <f>(U743-T743)/(1000-U743)*AO743</f>
        <v>2.8523304529834344E-4</v>
      </c>
      <c r="AQ743">
        <f>(P743+273.15)</f>
        <v>307.85909881591795</v>
      </c>
      <c r="AR743">
        <f>(O743+273.15)</f>
        <v>308.22699966430662</v>
      </c>
      <c r="AS743">
        <f>(Y743*AK743+Z743*AL743)*AM743</f>
        <v>3.0263727226919057E-3</v>
      </c>
      <c r="AT743">
        <f>((AS743+0.00000010773*(AR743^4-AQ743^4))-AP743*44100)/(L743*0.92*2*29.3+0.00000043092*AQ743^3)</f>
        <v>-9.8380736113279466E-2</v>
      </c>
      <c r="AU743">
        <f>0.61365*EXP(17.502*J743/(240.97+J743))</f>
        <v>5.5580154276074758</v>
      </c>
      <c r="AV743">
        <f>AU743*1000/AA743</f>
        <v>55.040649085650557</v>
      </c>
      <c r="AW743">
        <f>(AV743-U743)</f>
        <v>33.141572623858565</v>
      </c>
      <c r="AX743">
        <f>IF(D743,P743,(O743+P743)/2)</f>
        <v>34.893049240112305</v>
      </c>
      <c r="AY743">
        <f>0.61365*EXP(17.502*AX743/(240.97+AX743))</f>
        <v>5.6150044078648174</v>
      </c>
      <c r="AZ743">
        <f>IF(AW743&lt;&gt;0,(1000-(AV743+U743)/2)/AW743*AP743,0)</f>
        <v>8.275412042147514E-3</v>
      </c>
      <c r="BA743">
        <f>U743*AA743/1000</f>
        <v>2.2113729915428557</v>
      </c>
      <c r="BB743">
        <f>(AY743-BA743)</f>
        <v>3.4036314163219616</v>
      </c>
      <c r="BC743">
        <f>1/(1.6/F743+1.37/N743)</f>
        <v>5.1745672916679013E-3</v>
      </c>
      <c r="BD743">
        <f>G743*AA743*0.001</f>
        <v>88.252708478868286</v>
      </c>
      <c r="BE743">
        <f>G743/S743</f>
        <v>2.1152096743320215</v>
      </c>
      <c r="BF743">
        <f>(1-AP743*AA743/AU743/F743)*100</f>
        <v>37.583014248065737</v>
      </c>
      <c r="BG743">
        <f>(S743-E743/(N743/1.35))</f>
        <v>414.55036445000349</v>
      </c>
      <c r="BH743">
        <f>E743*BF743/100/BG743</f>
        <v>-2.3280612820125468E-3</v>
      </c>
    </row>
    <row r="744" spans="1:60" x14ac:dyDescent="0.25">
      <c r="A744" s="1">
        <v>230</v>
      </c>
      <c r="B744" s="1" t="s">
        <v>806</v>
      </c>
      <c r="C744" s="1">
        <v>29914.499999519438</v>
      </c>
      <c r="D744" s="1">
        <v>0</v>
      </c>
      <c r="E744">
        <f>(R744-S744*(1000-T744)/(1000-U744))*AO744</f>
        <v>-2.549297978123009</v>
      </c>
      <c r="F744">
        <f>IF(AZ744&lt;&gt;0,1/(1/AZ744-1/N744),0)</f>
        <v>8.2905471599358446E-3</v>
      </c>
      <c r="G744">
        <f>((BC744-AP744/2)*S744-E744)/(BC744+AP744/2)</f>
        <v>871.1580162120905</v>
      </c>
      <c r="H744">
        <f>AP744*1000</f>
        <v>0.28449944968803492</v>
      </c>
      <c r="I744">
        <f>(AU744-BA744)</f>
        <v>3.342969112318285</v>
      </c>
      <c r="J744">
        <f>(P744+AT744*D744)</f>
        <v>34.693683624267578</v>
      </c>
      <c r="K744" s="1">
        <v>6.7100000381469727</v>
      </c>
      <c r="L744">
        <f>(K744*AI744+AJ744)</f>
        <v>1.2641086861180213</v>
      </c>
      <c r="M744" s="1">
        <v>1</v>
      </c>
      <c r="N744">
        <f>L744*(M744+1)*(M744+1)/(M744*M744+1)</f>
        <v>2.5282173722360426</v>
      </c>
      <c r="O744" s="1">
        <v>35.067745208740234</v>
      </c>
      <c r="P744" s="1">
        <v>34.693683624267578</v>
      </c>
      <c r="Q744" s="1">
        <v>35.063522338867188</v>
      </c>
      <c r="R744" s="1">
        <v>409.8802490234375</v>
      </c>
      <c r="S744" s="1">
        <v>413.14208984375</v>
      </c>
      <c r="T744" s="1">
        <v>21.515117645263672</v>
      </c>
      <c r="U744" s="1">
        <v>21.888378143310547</v>
      </c>
      <c r="V744" s="1">
        <v>38.319850921630859</v>
      </c>
      <c r="W744" s="1">
        <v>38.984962463378906</v>
      </c>
      <c r="X744" s="1">
        <v>500.24221801757812</v>
      </c>
      <c r="Y744" s="1">
        <v>9.9817831069231033E-3</v>
      </c>
      <c r="Z744" s="1">
        <v>0.16756977140903473</v>
      </c>
      <c r="AA744" s="1">
        <v>100.98023223876953</v>
      </c>
      <c r="AB744" s="1">
        <v>1.5297907590866089</v>
      </c>
      <c r="AC744" s="1">
        <v>-0.23084202408790588</v>
      </c>
      <c r="AD744" s="1">
        <v>2.8054313734173775E-2</v>
      </c>
      <c r="AE744" s="1">
        <v>2.4124165065586567E-3</v>
      </c>
      <c r="AF744" s="1">
        <v>1.1448909528553486E-2</v>
      </c>
      <c r="AG744" s="1">
        <v>1.9533580634742975E-3</v>
      </c>
      <c r="AH744" s="1">
        <v>1</v>
      </c>
      <c r="AI744" s="1">
        <v>-0.21956524252891541</v>
      </c>
      <c r="AJ744" s="1">
        <v>2.737391471862793</v>
      </c>
      <c r="AK744" s="1">
        <v>1</v>
      </c>
      <c r="AL744" s="1">
        <v>0</v>
      </c>
      <c r="AM744" s="1">
        <v>0.15999999642372131</v>
      </c>
      <c r="AN744" s="1">
        <v>111115</v>
      </c>
      <c r="AO744">
        <f>X744*0.000001/(K744*0.0001)</f>
        <v>0.7455174592751932</v>
      </c>
      <c r="AP744">
        <f>(U744-T744)/(1000-U744)*AO744</f>
        <v>2.8449944968803493E-4</v>
      </c>
      <c r="AQ744">
        <f>(P744+273.15)</f>
        <v>307.84368362426756</v>
      </c>
      <c r="AR744">
        <f>(O744+273.15)</f>
        <v>308.21774520874021</v>
      </c>
      <c r="AS744">
        <f>(Y744*AK744+Z744*AL744)*AM744</f>
        <v>1.5970852614100584E-3</v>
      </c>
      <c r="AT744">
        <f>((AS744+0.00000010773*(AR744^4-AQ744^4))-AP744*44100)/(L744*0.92*2*29.3+0.00000043092*AQ744^3)</f>
        <v>-9.7045651309537059E-2</v>
      </c>
      <c r="AU744">
        <f>0.61365*EXP(17.502*J744/(240.97+J744))</f>
        <v>5.5532626205597913</v>
      </c>
      <c r="AV744">
        <f>AU744*1000/AA744</f>
        <v>54.993561585687431</v>
      </c>
      <c r="AW744">
        <f>(AV744-U744)</f>
        <v>33.105183442376884</v>
      </c>
      <c r="AX744">
        <f>IF(D744,P744,(O744+P744)/2)</f>
        <v>34.880714416503906</v>
      </c>
      <c r="AY744">
        <f>0.61365*EXP(17.502*AX744/(240.97+AX744))</f>
        <v>5.6111671797444043</v>
      </c>
      <c r="AZ744">
        <f>IF(AW744&lt;&gt;0,(1000-(AV744+U744)/2)/AW744*AP744,0)</f>
        <v>8.2634496012467754E-3</v>
      </c>
      <c r="BA744">
        <f>U744*AA744/1000</f>
        <v>2.2102935082415063</v>
      </c>
      <c r="BB744">
        <f>(AY744-BA744)</f>
        <v>3.400873671502898</v>
      </c>
      <c r="BC744">
        <f>1/(1.6/F744+1.37/N744)</f>
        <v>5.167083730438179E-3</v>
      </c>
      <c r="BD744">
        <f>G744*AA744*0.001</f>
        <v>87.969738793762644</v>
      </c>
      <c r="BE744">
        <f>G744/S744</f>
        <v>2.1086159886095404</v>
      </c>
      <c r="BF744">
        <f>(1-AP744*AA744/AU744/F744)*100</f>
        <v>37.599741402082429</v>
      </c>
      <c r="BG744">
        <f>(S744-E744/(N744/1.35))</f>
        <v>414.50334631966064</v>
      </c>
      <c r="BH744">
        <f>E744*BF744/100/BG744</f>
        <v>-2.312476982039994E-3</v>
      </c>
    </row>
    <row r="745" spans="1:60" x14ac:dyDescent="0.25">
      <c r="A745" s="1" t="s">
        <v>9</v>
      </c>
      <c r="B745" s="1" t="s">
        <v>807</v>
      </c>
    </row>
    <row r="746" spans="1:60" x14ac:dyDescent="0.25">
      <c r="A746" s="1" t="s">
        <v>9</v>
      </c>
      <c r="B746" s="1" t="s">
        <v>808</v>
      </c>
    </row>
    <row r="747" spans="1:60" x14ac:dyDescent="0.25">
      <c r="A747" s="1" t="s">
        <v>9</v>
      </c>
      <c r="B747" s="1" t="s">
        <v>809</v>
      </c>
    </row>
    <row r="748" spans="1:60" x14ac:dyDescent="0.25">
      <c r="A748" s="1" t="s">
        <v>9</v>
      </c>
      <c r="B748" s="1" t="s">
        <v>810</v>
      </c>
    </row>
    <row r="749" spans="1:60" x14ac:dyDescent="0.25">
      <c r="A749" s="1" t="s">
        <v>9</v>
      </c>
      <c r="B749" s="1" t="s">
        <v>811</v>
      </c>
    </row>
    <row r="750" spans="1:60" x14ac:dyDescent="0.25">
      <c r="A750" s="1" t="s">
        <v>9</v>
      </c>
      <c r="B750" s="1" t="s">
        <v>812</v>
      </c>
    </row>
    <row r="751" spans="1:60" x14ac:dyDescent="0.25">
      <c r="A751" s="1" t="s">
        <v>9</v>
      </c>
      <c r="B751" s="1" t="s">
        <v>813</v>
      </c>
    </row>
    <row r="752" spans="1:60" x14ac:dyDescent="0.25">
      <c r="A752" s="1" t="s">
        <v>9</v>
      </c>
      <c r="B752" s="1" t="s">
        <v>814</v>
      </c>
    </row>
    <row r="753" spans="1:60" x14ac:dyDescent="0.25">
      <c r="A753" s="1" t="s">
        <v>9</v>
      </c>
      <c r="B753" s="1" t="s">
        <v>815</v>
      </c>
    </row>
    <row r="754" spans="1:60" x14ac:dyDescent="0.25">
      <c r="A754" s="1" t="s">
        <v>9</v>
      </c>
      <c r="B754" s="1" t="s">
        <v>816</v>
      </c>
    </row>
    <row r="755" spans="1:60" x14ac:dyDescent="0.25">
      <c r="A755" s="1" t="s">
        <v>9</v>
      </c>
      <c r="B755" s="1" t="s">
        <v>817</v>
      </c>
    </row>
    <row r="756" spans="1:60" x14ac:dyDescent="0.25">
      <c r="A756" s="1">
        <v>231</v>
      </c>
      <c r="B756" s="1" t="s">
        <v>818</v>
      </c>
      <c r="C756" s="1">
        <v>30266.499999988824</v>
      </c>
      <c r="D756" s="1">
        <v>0</v>
      </c>
      <c r="E756">
        <f>(R756-S756*(1000-T756)/(1000-U756))*AO756</f>
        <v>-2.4595855867867886</v>
      </c>
      <c r="F756">
        <f>IF(AZ756&lt;&gt;0,1/(1/AZ756-1/N756),0)</f>
        <v>7.8802477337905318E-3</v>
      </c>
      <c r="G756">
        <f>((BC756-AP756/2)*S756-E756)/(BC756+AP756/2)</f>
        <v>887.65838015432405</v>
      </c>
      <c r="H756">
        <f>AP756*1000</f>
        <v>0.26624968883084343</v>
      </c>
      <c r="I756">
        <f>(AU756-BA756)</f>
        <v>3.3488186697500781</v>
      </c>
      <c r="J756">
        <f>(P756+AT756*D756)</f>
        <v>34.660785675048828</v>
      </c>
      <c r="K756" s="1">
        <v>11.600000381469727</v>
      </c>
      <c r="L756">
        <f>(K756*AI756+AJ756)</f>
        <v>0.19043457476988124</v>
      </c>
      <c r="M756" s="1">
        <v>1</v>
      </c>
      <c r="N756">
        <f>L756*(M756+1)*(M756+1)/(M756*M756+1)</f>
        <v>0.38086914953976247</v>
      </c>
      <c r="O756" s="1">
        <v>35.079929351806641</v>
      </c>
      <c r="P756" s="1">
        <v>34.660785675048828</v>
      </c>
      <c r="Q756" s="1">
        <v>35.090438842773438</v>
      </c>
      <c r="R756" s="1">
        <v>409.81283569335937</v>
      </c>
      <c r="S756" s="1">
        <v>415.25985717773437</v>
      </c>
      <c r="T756" s="1">
        <v>21.127216339111328</v>
      </c>
      <c r="U756" s="1">
        <v>21.731191635131836</v>
      </c>
      <c r="V756" s="1">
        <v>37.641624450683594</v>
      </c>
      <c r="W756" s="1">
        <v>38.679340362548828</v>
      </c>
      <c r="X756" s="1">
        <v>500.2489013671875</v>
      </c>
      <c r="Y756" s="1">
        <v>5.9151169843971729E-3</v>
      </c>
      <c r="Z756" s="1">
        <v>0.19619664549827576</v>
      </c>
      <c r="AA756" s="1">
        <v>100.97525787353516</v>
      </c>
      <c r="AB756" s="1">
        <v>1.5101100206375122</v>
      </c>
      <c r="AC756" s="1">
        <v>-0.2262110710144043</v>
      </c>
      <c r="AD756" s="1">
        <v>3.9409101009368896E-2</v>
      </c>
      <c r="AE756" s="1">
        <v>1.9632391631603241E-3</v>
      </c>
      <c r="AF756" s="1">
        <v>2.915617823600769E-2</v>
      </c>
      <c r="AG756" s="1">
        <v>2.8084497898817062E-3</v>
      </c>
      <c r="AH756" s="1">
        <v>0.66666668653488159</v>
      </c>
      <c r="AI756" s="1">
        <v>-0.21956524252891541</v>
      </c>
      <c r="AJ756" s="1">
        <v>2.737391471862793</v>
      </c>
      <c r="AK756" s="1">
        <v>1</v>
      </c>
      <c r="AL756" s="1">
        <v>0</v>
      </c>
      <c r="AM756" s="1">
        <v>0.15999999642372131</v>
      </c>
      <c r="AN756" s="1">
        <v>111115</v>
      </c>
      <c r="AO756">
        <f>X756*0.000001/(K756*0.0001)</f>
        <v>0.43124903872098463</v>
      </c>
      <c r="AP756">
        <f>(U756-T756)/(1000-U756)*AO756</f>
        <v>2.6624968883084342E-4</v>
      </c>
      <c r="AQ756">
        <f>(P756+273.15)</f>
        <v>307.81078567504881</v>
      </c>
      <c r="AR756">
        <f>(O756+273.15)</f>
        <v>308.22992935180662</v>
      </c>
      <c r="AS756">
        <f>(Y756*AK756+Z756*AL756)*AM756</f>
        <v>9.4641869634944087E-4</v>
      </c>
      <c r="AT756">
        <f>((AS756+0.00000010773*(AR756^4-AQ756^4))-AP756*44100)/(L756*0.92*2*29.3+0.00000043092*AQ756^3)</f>
        <v>-0.28301058464846551</v>
      </c>
      <c r="AU756">
        <f>0.61365*EXP(17.502*J756/(240.97+J756))</f>
        <v>5.5431313490067256</v>
      </c>
      <c r="AV756">
        <f>AU756*1000/AA756</f>
        <v>54.895936546645238</v>
      </c>
      <c r="AW756">
        <f>(AV756-U756)</f>
        <v>33.164744911513402</v>
      </c>
      <c r="AX756">
        <f>IF(D756,P756,(O756+P756)/2)</f>
        <v>34.870357513427734</v>
      </c>
      <c r="AY756">
        <f>0.61365*EXP(17.502*AX756/(240.97+AX756))</f>
        <v>5.6079470215295064</v>
      </c>
      <c r="AZ756">
        <f>IF(AW756&lt;&gt;0,(1000-(AV756+U756)/2)/AW756*AP756,0)</f>
        <v>7.7205090826661061E-3</v>
      </c>
      <c r="BA756">
        <f>U756*AA756/1000</f>
        <v>2.1943126792566474</v>
      </c>
      <c r="BB756">
        <f>(AY756-BA756)</f>
        <v>3.413634342272859</v>
      </c>
      <c r="BC756">
        <f>1/(1.6/F756+1.37/N756)</f>
        <v>4.8394198710677086E-3</v>
      </c>
      <c r="BD756">
        <f>G756*AA756*0.001</f>
        <v>89.631533839687378</v>
      </c>
      <c r="BE756">
        <f>G756/S756</f>
        <v>2.1375973738159804</v>
      </c>
      <c r="BF756">
        <f>(1-AP756*AA756/AU756/F756)*100</f>
        <v>38.45269523002338</v>
      </c>
      <c r="BG756">
        <f>(S756-E756/(N756/1.35))</f>
        <v>423.97791834434383</v>
      </c>
      <c r="BH756">
        <f>E756*BF756/100/BG756</f>
        <v>-2.2307221878488741E-3</v>
      </c>
    </row>
    <row r="757" spans="1:60" x14ac:dyDescent="0.25">
      <c r="A757" s="1">
        <v>232</v>
      </c>
      <c r="B757" s="1" t="s">
        <v>819</v>
      </c>
      <c r="C757" s="1">
        <v>30271.99999986589</v>
      </c>
      <c r="D757" s="1">
        <v>0</v>
      </c>
      <c r="E757">
        <f>(R757-S757*(1000-T757)/(1000-U757))*AO757</f>
        <v>-2.5038012389827249</v>
      </c>
      <c r="F757">
        <f>IF(AZ757&lt;&gt;0,1/(1/AZ757-1/N757),0)</f>
        <v>8.2023829226403073E-3</v>
      </c>
      <c r="G757">
        <f>((BC757-AP757/2)*S757-E757)/(BC757+AP757/2)</f>
        <v>877.07444575077704</v>
      </c>
      <c r="H757">
        <f>AP757*1000</f>
        <v>0.27674608129131212</v>
      </c>
      <c r="I757">
        <f>(AU757-BA757)</f>
        <v>3.346969107286756</v>
      </c>
      <c r="J757">
        <f>(P757+AT757*D757)</f>
        <v>34.651241302490234</v>
      </c>
      <c r="K757" s="1">
        <v>11.600000381469727</v>
      </c>
      <c r="L757">
        <f>(K757*AI757+AJ757)</f>
        <v>0.19043457476988124</v>
      </c>
      <c r="M757" s="1">
        <v>1</v>
      </c>
      <c r="N757">
        <f>L757*(M757+1)*(M757+1)/(M757*M757+1)</f>
        <v>0.38086914953976247</v>
      </c>
      <c r="O757" s="1">
        <v>35.081424713134766</v>
      </c>
      <c r="P757" s="1">
        <v>34.651241302490234</v>
      </c>
      <c r="Q757" s="1">
        <v>35.094890594482422</v>
      </c>
      <c r="R757" s="1">
        <v>409.64764404296875</v>
      </c>
      <c r="S757" s="1">
        <v>415.18716430664062</v>
      </c>
      <c r="T757" s="1">
        <v>21.092674255371094</v>
      </c>
      <c r="U757" s="1">
        <v>21.720470428466797</v>
      </c>
      <c r="V757" s="1">
        <v>37.5443115234375</v>
      </c>
      <c r="W757" s="1">
        <v>38.658344268798828</v>
      </c>
      <c r="X757" s="1">
        <v>500.24618530273437</v>
      </c>
      <c r="Y757" s="1">
        <v>7.0918458513915539E-3</v>
      </c>
      <c r="Z757" s="1">
        <v>0.18222908675670624</v>
      </c>
      <c r="AA757" s="1">
        <v>100.97506713867187</v>
      </c>
      <c r="AB757" s="1">
        <v>1.5101100206375122</v>
      </c>
      <c r="AC757" s="1">
        <v>-0.2262110710144043</v>
      </c>
      <c r="AD757" s="1">
        <v>3.9409101009368896E-2</v>
      </c>
      <c r="AE757" s="1">
        <v>1.9632391631603241E-3</v>
      </c>
      <c r="AF757" s="1">
        <v>2.915617823600769E-2</v>
      </c>
      <c r="AG757" s="1">
        <v>2.8084497898817062E-3</v>
      </c>
      <c r="AH757" s="1">
        <v>1</v>
      </c>
      <c r="AI757" s="1">
        <v>-0.21956524252891541</v>
      </c>
      <c r="AJ757" s="1">
        <v>2.737391471862793</v>
      </c>
      <c r="AK757" s="1">
        <v>1</v>
      </c>
      <c r="AL757" s="1">
        <v>0</v>
      </c>
      <c r="AM757" s="1">
        <v>0.15999999642372131</v>
      </c>
      <c r="AN757" s="1">
        <v>111115</v>
      </c>
      <c r="AO757">
        <f>X757*0.000001/(K757*0.0001)</f>
        <v>0.43124669728618825</v>
      </c>
      <c r="AP757">
        <f>(U757-T757)/(1000-U757)*AO757</f>
        <v>2.7674608129131214E-4</v>
      </c>
      <c r="AQ757">
        <f>(P757+273.15)</f>
        <v>307.80124130249021</v>
      </c>
      <c r="AR757">
        <f>(O757+273.15)</f>
        <v>308.23142471313474</v>
      </c>
      <c r="AS757">
        <f>(Y757*AK757+Z757*AL757)*AM757</f>
        <v>1.1346953108602315E-3</v>
      </c>
      <c r="AT757">
        <f>((AS757+0.00000010773*(AR757^4-AQ757^4))-AP757*44100)/(L757*0.92*2*29.3+0.00000043092*AQ757^3)</f>
        <v>-0.297210215103695</v>
      </c>
      <c r="AU757">
        <f>0.61365*EXP(17.502*J757/(240.97+J757))</f>
        <v>5.5401950670847278</v>
      </c>
      <c r="AV757">
        <f>AU757*1000/AA757</f>
        <v>54.866960964494567</v>
      </c>
      <c r="AW757">
        <f>(AV757-U757)</f>
        <v>33.14649053602777</v>
      </c>
      <c r="AX757">
        <f>IF(D757,P757,(O757+P757)/2)</f>
        <v>34.8663330078125</v>
      </c>
      <c r="AY757">
        <f>0.61365*EXP(17.502*AX757/(240.97+AX757))</f>
        <v>5.6066961595855567</v>
      </c>
      <c r="AZ757">
        <f>IF(AW757&lt;&gt;0,(1000-(AV757+U757)/2)/AW757*AP757,0)</f>
        <v>8.0294607733794304E-3</v>
      </c>
      <c r="BA757">
        <f>U757*AA757/1000</f>
        <v>2.1932259597979717</v>
      </c>
      <c r="BB757">
        <f>(AY757-BA757)</f>
        <v>3.4134701997875849</v>
      </c>
      <c r="BC757">
        <f>1/(1.6/F757+1.37/N757)</f>
        <v>5.0336676589581046E-3</v>
      </c>
      <c r="BD757">
        <f>G757*AA757*0.001</f>
        <v>88.562651045298139</v>
      </c>
      <c r="BE757">
        <f>G757/S757</f>
        <v>2.1124796745956358</v>
      </c>
      <c r="BF757">
        <f>(1-AP757*AA757/AU757/F757)*100</f>
        <v>38.506312828573527</v>
      </c>
      <c r="BG757">
        <f>(S757-E757/(N757/1.35))</f>
        <v>424.06194893204594</v>
      </c>
      <c r="BH757">
        <f>E757*BF757/100/BG757</f>
        <v>-2.2735393734722568E-3</v>
      </c>
    </row>
    <row r="758" spans="1:60" x14ac:dyDescent="0.25">
      <c r="A758" s="1">
        <v>233</v>
      </c>
      <c r="B758" s="1" t="s">
        <v>820</v>
      </c>
      <c r="C758" s="1">
        <v>30276.999999754131</v>
      </c>
      <c r="D758" s="1">
        <v>0</v>
      </c>
      <c r="E758">
        <f>(R758-S758*(1000-T758)/(1000-U758))*AO758</f>
        <v>-2.4701425282480765</v>
      </c>
      <c r="F758">
        <f>IF(AZ758&lt;&gt;0,1/(1/AZ758-1/N758),0)</f>
        <v>8.2430051433717514E-3</v>
      </c>
      <c r="G758">
        <f>((BC758-AP758/2)*S758-E758)/(BC758+AP758/2)</f>
        <v>868.25122300605938</v>
      </c>
      <c r="H758">
        <f>AP758*1000</f>
        <v>0.27797567599232342</v>
      </c>
      <c r="I758">
        <f>(AU758-BA758)</f>
        <v>3.3456787249440705</v>
      </c>
      <c r="J758">
        <f>(P758+AT758*D758)</f>
        <v>34.643535614013672</v>
      </c>
      <c r="K758" s="1">
        <v>11.600000381469727</v>
      </c>
      <c r="L758">
        <f>(K758*AI758+AJ758)</f>
        <v>0.19043457476988124</v>
      </c>
      <c r="M758" s="1">
        <v>1</v>
      </c>
      <c r="N758">
        <f>L758*(M758+1)*(M758+1)/(M758*M758+1)</f>
        <v>0.38086914953976247</v>
      </c>
      <c r="O758" s="1">
        <v>35.080413818359375</v>
      </c>
      <c r="P758" s="1">
        <v>34.643535614013672</v>
      </c>
      <c r="Q758" s="1">
        <v>35.088752746582031</v>
      </c>
      <c r="R758" s="1">
        <v>409.70712280273437</v>
      </c>
      <c r="S758" s="1">
        <v>415.16738891601562</v>
      </c>
      <c r="T758" s="1">
        <v>21.079208374023437</v>
      </c>
      <c r="U758" s="1">
        <v>21.709796905517578</v>
      </c>
      <c r="V758" s="1">
        <v>37.521167755126953</v>
      </c>
      <c r="W758" s="1">
        <v>38.640262603759766</v>
      </c>
      <c r="X758" s="1">
        <v>500.24923706054687</v>
      </c>
      <c r="Y758" s="1">
        <v>1.2202912010252476E-2</v>
      </c>
      <c r="Z758" s="1">
        <v>0.1337047666311264</v>
      </c>
      <c r="AA758" s="1">
        <v>100.97499847412109</v>
      </c>
      <c r="AB758" s="1">
        <v>1.5101100206375122</v>
      </c>
      <c r="AC758" s="1">
        <v>-0.2262110710144043</v>
      </c>
      <c r="AD758" s="1">
        <v>3.9409101009368896E-2</v>
      </c>
      <c r="AE758" s="1">
        <v>1.9632391631603241E-3</v>
      </c>
      <c r="AF758" s="1">
        <v>2.915617823600769E-2</v>
      </c>
      <c r="AG758" s="1">
        <v>2.8084497898817062E-3</v>
      </c>
      <c r="AH758" s="1">
        <v>1</v>
      </c>
      <c r="AI758" s="1">
        <v>-0.21956524252891541</v>
      </c>
      <c r="AJ758" s="1">
        <v>2.737391471862793</v>
      </c>
      <c r="AK758" s="1">
        <v>1</v>
      </c>
      <c r="AL758" s="1">
        <v>0</v>
      </c>
      <c r="AM758" s="1">
        <v>0.15999999642372131</v>
      </c>
      <c r="AN758" s="1">
        <v>111115</v>
      </c>
      <c r="AO758">
        <f>X758*0.000001/(K758*0.0001)</f>
        <v>0.43124932811180217</v>
      </c>
      <c r="AP758">
        <f>(U758-T758)/(1000-U758)*AO758</f>
        <v>2.7797567599232345E-4</v>
      </c>
      <c r="AQ758">
        <f>(P758+273.15)</f>
        <v>307.79353561401365</v>
      </c>
      <c r="AR758">
        <f>(O758+273.15)</f>
        <v>308.23041381835935</v>
      </c>
      <c r="AS758">
        <f>(Y758*AK758+Z758*AL758)*AM758</f>
        <v>1.952465877999382E-3</v>
      </c>
      <c r="AT758">
        <f>((AS758+0.00000010773*(AR758^4-AQ758^4))-AP758*44100)/(L758*0.92*2*29.3+0.00000043092*AQ758^3)</f>
        <v>-0.29587945165007123</v>
      </c>
      <c r="AU758">
        <f>0.61365*EXP(17.502*J758/(240.97+J758))</f>
        <v>5.5378254343521869</v>
      </c>
      <c r="AV758">
        <f>AU758*1000/AA758</f>
        <v>54.843530755501597</v>
      </c>
      <c r="AW758">
        <f>(AV758-U758)</f>
        <v>33.133733849984019</v>
      </c>
      <c r="AX758">
        <f>IF(D758,P758,(O758+P758)/2)</f>
        <v>34.861974716186523</v>
      </c>
      <c r="AY758">
        <f>0.61365*EXP(17.502*AX758/(240.97+AX758))</f>
        <v>5.6053418266894148</v>
      </c>
      <c r="AZ758">
        <f>IF(AW758&lt;&gt;0,(1000-(AV758+U758)/2)/AW758*AP758,0)</f>
        <v>8.0683841941778488E-3</v>
      </c>
      <c r="BA758">
        <f>U758*AA758/1000</f>
        <v>2.1921467094081164</v>
      </c>
      <c r="BB758">
        <f>(AY758-BA758)</f>
        <v>3.4131951172812984</v>
      </c>
      <c r="BC758">
        <f>1/(1.6/F758+1.37/N758)</f>
        <v>5.0581432787944903E-3</v>
      </c>
      <c r="BD758">
        <f>G758*AA758*0.001</f>
        <v>87.671665918190612</v>
      </c>
      <c r="BE758">
        <f>G758/S758</f>
        <v>2.0913280912381542</v>
      </c>
      <c r="BF758">
        <f>(1-AP758*AA758/AU758/F758)*100</f>
        <v>38.511228269929632</v>
      </c>
      <c r="BG758">
        <f>(S758-E758/(N758/1.35))</f>
        <v>423.92286941939716</v>
      </c>
      <c r="BH758">
        <f>E758*BF758/100/BG758</f>
        <v>-2.243998369205935E-3</v>
      </c>
    </row>
    <row r="759" spans="1:60" x14ac:dyDescent="0.25">
      <c r="A759" s="1">
        <v>234</v>
      </c>
      <c r="B759" s="1" t="s">
        <v>821</v>
      </c>
      <c r="C759" s="1">
        <v>30281.999999642372</v>
      </c>
      <c r="D759" s="1">
        <v>0</v>
      </c>
      <c r="E759">
        <f>(R759-S759*(1000-T759)/(1000-U759))*AO759</f>
        <v>-2.4041576223023644</v>
      </c>
      <c r="F759">
        <f>IF(AZ759&lt;&gt;0,1/(1/AZ759-1/N759),0)</f>
        <v>8.27513804120651E-3</v>
      </c>
      <c r="G759">
        <f>((BC759-AP759/2)*S759-E759)/(BC759+AP759/2)</f>
        <v>853.83179711795856</v>
      </c>
      <c r="H759">
        <f>AP759*1000</f>
        <v>0.27892741341337846</v>
      </c>
      <c r="I759">
        <f>(AU759-BA759)</f>
        <v>3.3444150383421287</v>
      </c>
      <c r="J759">
        <f>(P759+AT759*D759)</f>
        <v>34.637321472167969</v>
      </c>
      <c r="K759" s="1">
        <v>11.600000381469727</v>
      </c>
      <c r="L759">
        <f>(K759*AI759+AJ759)</f>
        <v>0.19043457476988124</v>
      </c>
      <c r="M759" s="1">
        <v>1</v>
      </c>
      <c r="N759">
        <f>L759*(M759+1)*(M759+1)/(M759*M759+1)</f>
        <v>0.38086914953976247</v>
      </c>
      <c r="O759" s="1">
        <v>35.074039459228516</v>
      </c>
      <c r="P759" s="1">
        <v>34.637321472167969</v>
      </c>
      <c r="Q759" s="1">
        <v>35.070083618164063</v>
      </c>
      <c r="R759" s="1">
        <v>409.88955688476562</v>
      </c>
      <c r="S759" s="1">
        <v>415.19586181640625</v>
      </c>
      <c r="T759" s="1">
        <v>21.070661544799805</v>
      </c>
      <c r="U759" s="1">
        <v>21.703411102294922</v>
      </c>
      <c r="V759" s="1">
        <v>37.514686584472656</v>
      </c>
      <c r="W759" s="1">
        <v>38.640251159667969</v>
      </c>
      <c r="X759" s="1">
        <v>500.25091552734375</v>
      </c>
      <c r="Y759" s="1">
        <v>-2.6275239884853363E-2</v>
      </c>
      <c r="Z759" s="1">
        <v>8.787904679775238E-2</v>
      </c>
      <c r="AA759" s="1">
        <v>100.97491455078125</v>
      </c>
      <c r="AB759" s="1">
        <v>1.5101100206375122</v>
      </c>
      <c r="AC759" s="1">
        <v>-0.2262110710144043</v>
      </c>
      <c r="AD759" s="1">
        <v>3.9409101009368896E-2</v>
      </c>
      <c r="AE759" s="1">
        <v>1.9632391631603241E-3</v>
      </c>
      <c r="AF759" s="1">
        <v>2.915617823600769E-2</v>
      </c>
      <c r="AG759" s="1">
        <v>2.8084497898817062E-3</v>
      </c>
      <c r="AH759" s="1">
        <v>1</v>
      </c>
      <c r="AI759" s="1">
        <v>-0.21956524252891541</v>
      </c>
      <c r="AJ759" s="1">
        <v>2.737391471862793</v>
      </c>
      <c r="AK759" s="1">
        <v>1</v>
      </c>
      <c r="AL759" s="1">
        <v>0</v>
      </c>
      <c r="AM759" s="1">
        <v>0.15999999642372131</v>
      </c>
      <c r="AN759" s="1">
        <v>111115</v>
      </c>
      <c r="AO759">
        <f>X759*0.000001/(K759*0.0001)</f>
        <v>0.43125077506588982</v>
      </c>
      <c r="AP759">
        <f>(U759-T759)/(1000-U759)*AO759</f>
        <v>2.7892741341337845E-4</v>
      </c>
      <c r="AQ759">
        <f>(P759+273.15)</f>
        <v>307.78732147216795</v>
      </c>
      <c r="AR759">
        <f>(O759+273.15)</f>
        <v>308.22403945922849</v>
      </c>
      <c r="AS759">
        <f>(Y759*AK759+Z759*AL759)*AM759</f>
        <v>-4.2040382876089577E-3</v>
      </c>
      <c r="AT759">
        <f>((AS759+0.00000010773*(AR759^4-AQ759^4))-AP759*44100)/(L759*0.92*2*29.3+0.00000043092*AQ759^3)</f>
        <v>-0.29810043233877848</v>
      </c>
      <c r="AU759">
        <f>0.61365*EXP(17.502*J759/(240.97+J759))</f>
        <v>5.5359151198568357</v>
      </c>
      <c r="AV759">
        <f>AU759*1000/AA759</f>
        <v>54.824657633879667</v>
      </c>
      <c r="AW759">
        <f>(AV759-U759)</f>
        <v>33.121246531584745</v>
      </c>
      <c r="AX759">
        <f>IF(D759,P759,(O759+P759)/2)</f>
        <v>34.855680465698242</v>
      </c>
      <c r="AY759">
        <f>0.61365*EXP(17.502*AX759/(240.97+AX759))</f>
        <v>5.6033863992207742</v>
      </c>
      <c r="AZ759">
        <f>IF(AW759&lt;&gt;0,(1000-(AV759+U759)/2)/AW759*AP759,0)</f>
        <v>8.0991675547149797E-3</v>
      </c>
      <c r="BA759">
        <f>U759*AA759/1000</f>
        <v>2.191500081514707</v>
      </c>
      <c r="BB759">
        <f>(AY759-BA759)</f>
        <v>3.4118863177060672</v>
      </c>
      <c r="BC759">
        <f>1/(1.6/F759+1.37/N759)</f>
        <v>5.0775008197696649E-3</v>
      </c>
      <c r="BD759">
        <f>G759*AA759*0.001</f>
        <v>86.215592754725861</v>
      </c>
      <c r="BE759">
        <f>G759/S759</f>
        <v>2.0564554602798784</v>
      </c>
      <c r="BF759">
        <f>(1-AP759*AA759/AU759/F759)*100</f>
        <v>38.519127230152186</v>
      </c>
      <c r="BG759">
        <f>(S759-E759/(N759/1.35))</f>
        <v>423.71745720954885</v>
      </c>
      <c r="BH759">
        <f>E759*BF759/100/BG759</f>
        <v>-2.1855614339016186E-3</v>
      </c>
    </row>
    <row r="760" spans="1:60" x14ac:dyDescent="0.25">
      <c r="A760" s="1">
        <v>235</v>
      </c>
      <c r="B760" s="1" t="s">
        <v>822</v>
      </c>
      <c r="C760" s="1">
        <v>30287.499999519438</v>
      </c>
      <c r="D760" s="1">
        <v>0</v>
      </c>
      <c r="E760">
        <f>(R760-S760*(1000-T760)/(1000-U760))*AO760</f>
        <v>-2.3977875160623841</v>
      </c>
      <c r="F760">
        <f>IF(AZ760&lt;&gt;0,1/(1/AZ760-1/N760),0)</f>
        <v>8.28967639551321E-3</v>
      </c>
      <c r="G760">
        <f>((BC760-AP760/2)*S760-E760)/(BC760+AP760/2)</f>
        <v>851.85018450874838</v>
      </c>
      <c r="H760">
        <f>AP760*1000</f>
        <v>0.27926452913582506</v>
      </c>
      <c r="I760">
        <f>(AU760-BA760)</f>
        <v>3.3427613196487047</v>
      </c>
      <c r="J760">
        <f>(P760+AT760*D760)</f>
        <v>34.628890991210937</v>
      </c>
      <c r="K760" s="1">
        <v>11.600000381469727</v>
      </c>
      <c r="L760">
        <f>(K760*AI760+AJ760)</f>
        <v>0.19043457476988124</v>
      </c>
      <c r="M760" s="1">
        <v>1</v>
      </c>
      <c r="N760">
        <f>L760*(M760+1)*(M760+1)/(M760*M760+1)</f>
        <v>0.38086914953976247</v>
      </c>
      <c r="O760" s="1">
        <v>35.064838409423828</v>
      </c>
      <c r="P760" s="1">
        <v>34.628890991210937</v>
      </c>
      <c r="Q760" s="1">
        <v>35.0675048828125</v>
      </c>
      <c r="R760" s="1">
        <v>409.91873168945312</v>
      </c>
      <c r="S760" s="1">
        <v>415.20993041992187</v>
      </c>
      <c r="T760" s="1">
        <v>21.060667037963867</v>
      </c>
      <c r="U760" s="1">
        <v>21.694187164306641</v>
      </c>
      <c r="V760" s="1">
        <v>37.5150146484375</v>
      </c>
      <c r="W760" s="1">
        <v>38.64276123046875</v>
      </c>
      <c r="X760" s="1">
        <v>500.25103759765625</v>
      </c>
      <c r="Y760" s="1">
        <v>-1.1510544456541538E-2</v>
      </c>
      <c r="Z760" s="1">
        <v>9.8293021321296692E-2</v>
      </c>
      <c r="AA760" s="1">
        <v>100.97465515136719</v>
      </c>
      <c r="AB760" s="1">
        <v>1.5101100206375122</v>
      </c>
      <c r="AC760" s="1">
        <v>-0.2262110710144043</v>
      </c>
      <c r="AD760" s="1">
        <v>3.9409101009368896E-2</v>
      </c>
      <c r="AE760" s="1">
        <v>1.9632391631603241E-3</v>
      </c>
      <c r="AF760" s="1">
        <v>2.915617823600769E-2</v>
      </c>
      <c r="AG760" s="1">
        <v>2.8084497898817062E-3</v>
      </c>
      <c r="AH760" s="1">
        <v>1</v>
      </c>
      <c r="AI760" s="1">
        <v>-0.21956524252891541</v>
      </c>
      <c r="AJ760" s="1">
        <v>2.737391471862793</v>
      </c>
      <c r="AK760" s="1">
        <v>1</v>
      </c>
      <c r="AL760" s="1">
        <v>0</v>
      </c>
      <c r="AM760" s="1">
        <v>0.15999999642372131</v>
      </c>
      <c r="AN760" s="1">
        <v>111115</v>
      </c>
      <c r="AO760">
        <f>X760*0.000001/(K760*0.0001)</f>
        <v>0.4312508802989144</v>
      </c>
      <c r="AP760">
        <f>(U760-T760)/(1000-U760)*AO760</f>
        <v>2.7926452913582504E-4</v>
      </c>
      <c r="AQ760">
        <f>(P760+273.15)</f>
        <v>307.77889099121091</v>
      </c>
      <c r="AR760">
        <f>(O760+273.15)</f>
        <v>308.21483840942381</v>
      </c>
      <c r="AS760">
        <f>(Y760*AK760+Z760*AL760)*AM760</f>
        <v>-1.8416870718817313E-3</v>
      </c>
      <c r="AT760">
        <f>((AS760+0.00000010773*(AR760^4-AQ760^4))-AP760*44100)/(L760*0.92*2*29.3+0.00000043092*AQ760^3)</f>
        <v>-0.29910725609580485</v>
      </c>
      <c r="AU760">
        <f>0.61365*EXP(17.502*J760/(240.97+J760))</f>
        <v>5.5333243873537841</v>
      </c>
      <c r="AV760">
        <f>AU760*1000/AA760</f>
        <v>54.799141220725062</v>
      </c>
      <c r="AW760">
        <f>(AV760-U760)</f>
        <v>33.104954056418421</v>
      </c>
      <c r="AX760">
        <f>IF(D760,P760,(O760+P760)/2)</f>
        <v>34.846864700317383</v>
      </c>
      <c r="AY760">
        <f>0.61365*EXP(17.502*AX760/(240.97+AX760))</f>
        <v>5.6006486124664008</v>
      </c>
      <c r="AZ760">
        <f>IF(AW760&lt;&gt;0,(1000-(AV760+U760)/2)/AW760*AP760,0)</f>
        <v>8.1130936478980807E-3</v>
      </c>
      <c r="BA760">
        <f>U760*AA760/1000</f>
        <v>2.1905630677050794</v>
      </c>
      <c r="BB760">
        <f>(AY760-BA760)</f>
        <v>3.4100855447613214</v>
      </c>
      <c r="BC760">
        <f>1/(1.6/F760+1.37/N760)</f>
        <v>5.0862581314351741E-3</v>
      </c>
      <c r="BD760">
        <f>G760*AA760*0.001</f>
        <v>86.015278621399389</v>
      </c>
      <c r="BE760">
        <f>G760/S760</f>
        <v>2.0516132252598851</v>
      </c>
      <c r="BF760">
        <f>(1-AP760*AA760/AU760/F760)*100</f>
        <v>38.524163437740796</v>
      </c>
      <c r="BG760">
        <f>(S760-E760/(N760/1.35))</f>
        <v>423.70894681596178</v>
      </c>
      <c r="BH760">
        <f>E760*BF760/100/BG760</f>
        <v>-2.1800993076005067E-3</v>
      </c>
    </row>
    <row r="761" spans="1:60" x14ac:dyDescent="0.25">
      <c r="A761" s="1" t="s">
        <v>9</v>
      </c>
      <c r="B761" s="1" t="s">
        <v>823</v>
      </c>
    </row>
    <row r="762" spans="1:60" x14ac:dyDescent="0.25">
      <c r="A762" s="1" t="s">
        <v>9</v>
      </c>
      <c r="B762" s="1" t="s">
        <v>824</v>
      </c>
    </row>
    <row r="763" spans="1:60" x14ac:dyDescent="0.25">
      <c r="A763" s="1" t="s">
        <v>9</v>
      </c>
      <c r="B763" s="1" t="s">
        <v>825</v>
      </c>
    </row>
    <row r="764" spans="1:60" x14ac:dyDescent="0.25">
      <c r="A764" s="1" t="s">
        <v>9</v>
      </c>
      <c r="B764" s="1" t="s">
        <v>826</v>
      </c>
    </row>
    <row r="765" spans="1:60" x14ac:dyDescent="0.25">
      <c r="A765" s="1" t="s">
        <v>9</v>
      </c>
      <c r="B765" s="1" t="s">
        <v>827</v>
      </c>
    </row>
    <row r="766" spans="1:60" x14ac:dyDescent="0.25">
      <c r="A766" s="1" t="s">
        <v>9</v>
      </c>
      <c r="B766" s="1" t="s">
        <v>828</v>
      </c>
    </row>
    <row r="767" spans="1:60" x14ac:dyDescent="0.25">
      <c r="A767" s="1" t="s">
        <v>9</v>
      </c>
      <c r="B767" s="1" t="s">
        <v>829</v>
      </c>
    </row>
    <row r="768" spans="1:60" x14ac:dyDescent="0.25">
      <c r="A768" s="1" t="s">
        <v>9</v>
      </c>
      <c r="B768" s="1" t="s">
        <v>830</v>
      </c>
    </row>
    <row r="769" spans="1:60" x14ac:dyDescent="0.25">
      <c r="A769" s="1" t="s">
        <v>9</v>
      </c>
      <c r="B769" s="1" t="s">
        <v>831</v>
      </c>
    </row>
    <row r="770" spans="1:60" x14ac:dyDescent="0.25">
      <c r="A770" s="1" t="s">
        <v>9</v>
      </c>
      <c r="B770" s="1" t="s">
        <v>832</v>
      </c>
    </row>
    <row r="771" spans="1:60" x14ac:dyDescent="0.25">
      <c r="A771" s="1" t="s">
        <v>9</v>
      </c>
      <c r="B771" s="1" t="s">
        <v>833</v>
      </c>
    </row>
    <row r="772" spans="1:60" x14ac:dyDescent="0.25">
      <c r="A772" s="1">
        <v>236</v>
      </c>
      <c r="B772" s="1" t="s">
        <v>834</v>
      </c>
      <c r="C772" s="1">
        <v>30681.499999988824</v>
      </c>
      <c r="D772" s="1">
        <v>0</v>
      </c>
      <c r="E772">
        <f>(R772-S772*(1000-T772)/(1000-U772))*AO772</f>
        <v>-2.7099139899177938</v>
      </c>
      <c r="F772">
        <f>IF(AZ772&lt;&gt;0,1/(1/AZ772-1/N772),0)</f>
        <v>9.8610528318221844E-3</v>
      </c>
      <c r="G772">
        <f>((BC772-AP772/2)*S772-E772)/(BC772+AP772/2)</f>
        <v>818.90654149727209</v>
      </c>
      <c r="H772">
        <f>AP772*1000</f>
        <v>0.34938141304211029</v>
      </c>
      <c r="I772">
        <f>(AU772-BA772)</f>
        <v>3.4530374049013997</v>
      </c>
      <c r="J772">
        <f>(P772+AT772*D772)</f>
        <v>34.764938354492188</v>
      </c>
      <c r="K772" s="1">
        <v>5.9800000190734863</v>
      </c>
      <c r="L772">
        <f>(K772*AI772+AJ772)</f>
        <v>1.4243913173520042</v>
      </c>
      <c r="M772" s="1">
        <v>1</v>
      </c>
      <c r="N772">
        <f>L772*(M772+1)*(M772+1)/(M772*M772+1)</f>
        <v>2.8487826347040084</v>
      </c>
      <c r="O772" s="1">
        <v>35.080089569091797</v>
      </c>
      <c r="P772" s="1">
        <v>34.764938354492188</v>
      </c>
      <c r="Q772" s="1">
        <v>35.087627410888672</v>
      </c>
      <c r="R772" s="1">
        <v>409.859619140625</v>
      </c>
      <c r="S772" s="1">
        <v>412.9266357421875</v>
      </c>
      <c r="T772" s="1">
        <v>20.609029769897461</v>
      </c>
      <c r="U772" s="1">
        <v>21.017908096313477</v>
      </c>
      <c r="V772" s="1">
        <v>36.681873321533203</v>
      </c>
      <c r="W772" s="1">
        <v>37.40911865234375</v>
      </c>
      <c r="X772" s="1">
        <v>500.24371337890625</v>
      </c>
      <c r="Y772" s="1">
        <v>2.2627264261245728E-2</v>
      </c>
      <c r="Z772" s="1">
        <v>0.16963134706020355</v>
      </c>
      <c r="AA772" s="1">
        <v>100.97218322753906</v>
      </c>
      <c r="AB772" s="1">
        <v>1.5260798931121826</v>
      </c>
      <c r="AC772" s="1">
        <v>-0.21706438064575195</v>
      </c>
      <c r="AD772" s="1">
        <v>6.10630102455616E-2</v>
      </c>
      <c r="AE772" s="1">
        <v>1.9824204500764608E-3</v>
      </c>
      <c r="AF772" s="1">
        <v>2.5016684085130692E-2</v>
      </c>
      <c r="AG772" s="1">
        <v>1.075275125913322E-3</v>
      </c>
      <c r="AH772" s="1">
        <v>0.66666668653488159</v>
      </c>
      <c r="AI772" s="1">
        <v>-0.21956524252891541</v>
      </c>
      <c r="AJ772" s="1">
        <v>2.737391471862793</v>
      </c>
      <c r="AK772" s="1">
        <v>1</v>
      </c>
      <c r="AL772" s="1">
        <v>0</v>
      </c>
      <c r="AM772" s="1">
        <v>0.15999999642372131</v>
      </c>
      <c r="AN772" s="1">
        <v>111115</v>
      </c>
      <c r="AO772">
        <f>X772*0.000001/(K772*0.0001)</f>
        <v>0.836527946126013</v>
      </c>
      <c r="AP772">
        <f>(U772-T772)/(1000-U772)*AO772</f>
        <v>3.4938141304211029E-4</v>
      </c>
      <c r="AQ772">
        <f>(P772+273.15)</f>
        <v>307.91493835449216</v>
      </c>
      <c r="AR772">
        <f>(O772+273.15)</f>
        <v>308.23008956909177</v>
      </c>
      <c r="AS772">
        <f>(Y772*AK772+Z772*AL772)*AM772</f>
        <v>3.6203622008779135E-3</v>
      </c>
      <c r="AT772">
        <f>((AS772+0.00000010773*(AR772^4-AQ772^4))-AP772*44100)/(L772*0.92*2*29.3+0.00000043092*AQ772^3)</f>
        <v>-0.12792964153195557</v>
      </c>
      <c r="AU772">
        <f>0.61365*EXP(17.502*J772/(240.97+J772))</f>
        <v>5.5752614722619409</v>
      </c>
      <c r="AV772">
        <f>AU772*1000/AA772</f>
        <v>55.215815822246668</v>
      </c>
      <c r="AW772">
        <f>(AV772-U772)</f>
        <v>34.197907725933192</v>
      </c>
      <c r="AX772">
        <f>IF(D772,P772,(O772+P772)/2)</f>
        <v>34.922513961791992</v>
      </c>
      <c r="AY772">
        <f>0.61365*EXP(17.502*AX772/(240.97+AX772))</f>
        <v>5.6241797918483991</v>
      </c>
      <c r="AZ772">
        <f>IF(AW772&lt;&gt;0,(1000-(AV772+U772)/2)/AW772*AP772,0)</f>
        <v>9.8270365732111599E-3</v>
      </c>
      <c r="BA772">
        <f>U772*AA772/1000</f>
        <v>2.1222240673605413</v>
      </c>
      <c r="BB772">
        <f>(AY772-BA772)</f>
        <v>3.5019557244878579</v>
      </c>
      <c r="BC772">
        <f>1/(1.6/F772+1.37/N772)</f>
        <v>6.1449449751208828E-3</v>
      </c>
      <c r="BD772">
        <f>G772*AA772*0.001</f>
        <v>82.686781354292876</v>
      </c>
      <c r="BE772">
        <f>G772/S772</f>
        <v>1.9831768421172034</v>
      </c>
      <c r="BF772">
        <f>(1-AP772*AA772/AU772/F772)*100</f>
        <v>35.8328104580835</v>
      </c>
      <c r="BG772">
        <f>(S772-E772/(N772/1.35))</f>
        <v>414.21082774821224</v>
      </c>
      <c r="BH772">
        <f>E772*BF772/100/BG772</f>
        <v>-2.3443094157224675E-3</v>
      </c>
    </row>
    <row r="773" spans="1:60" x14ac:dyDescent="0.25">
      <c r="A773" s="1">
        <v>237</v>
      </c>
      <c r="B773" s="1" t="s">
        <v>835</v>
      </c>
      <c r="C773" s="1">
        <v>30686.499999877065</v>
      </c>
      <c r="D773" s="1">
        <v>0</v>
      </c>
      <c r="E773">
        <f>(R773-S773*(1000-T773)/(1000-U773))*AO773</f>
        <v>-2.7215019486281107</v>
      </c>
      <c r="F773">
        <f>IF(AZ773&lt;&gt;0,1/(1/AZ773-1/N773),0)</f>
        <v>9.9591393069819352E-3</v>
      </c>
      <c r="G773">
        <f>((BC773-AP773/2)*S773-E773)/(BC773+AP773/2)</f>
        <v>816.56711165402169</v>
      </c>
      <c r="H773">
        <f>AP773*1000</f>
        <v>0.35273003384763074</v>
      </c>
      <c r="I773">
        <f>(AU773-BA773)</f>
        <v>3.4519918511626164</v>
      </c>
      <c r="J773">
        <f>(P773+AT773*D773)</f>
        <v>34.757518768310547</v>
      </c>
      <c r="K773" s="1">
        <v>5.9800000190734863</v>
      </c>
      <c r="L773">
        <f>(K773*AI773+AJ773)</f>
        <v>1.4243913173520042</v>
      </c>
      <c r="M773" s="1">
        <v>1</v>
      </c>
      <c r="N773">
        <f>L773*(M773+1)*(M773+1)/(M773*M773+1)</f>
        <v>2.8487826347040084</v>
      </c>
      <c r="O773" s="1">
        <v>35.082717895507813</v>
      </c>
      <c r="P773" s="1">
        <v>34.757518768310547</v>
      </c>
      <c r="Q773" s="1">
        <v>35.088394165039063</v>
      </c>
      <c r="R773" s="1">
        <v>409.89462280273437</v>
      </c>
      <c r="S773" s="1">
        <v>412.97378540039062</v>
      </c>
      <c r="T773" s="1">
        <v>20.592672348022461</v>
      </c>
      <c r="U773" s="1">
        <v>21.005470275878906</v>
      </c>
      <c r="V773" s="1">
        <v>36.64971923828125</v>
      </c>
      <c r="W773" s="1">
        <v>37.383129119873047</v>
      </c>
      <c r="X773" s="1">
        <v>500.24917602539062</v>
      </c>
      <c r="Y773" s="1">
        <v>7.0538190193474293E-3</v>
      </c>
      <c r="Z773" s="1">
        <v>0.17419645190238953</v>
      </c>
      <c r="AA773" s="1">
        <v>100.97252655029297</v>
      </c>
      <c r="AB773" s="1">
        <v>1.5260798931121826</v>
      </c>
      <c r="AC773" s="1">
        <v>-0.21706438064575195</v>
      </c>
      <c r="AD773" s="1">
        <v>6.10630102455616E-2</v>
      </c>
      <c r="AE773" s="1">
        <v>1.9824204500764608E-3</v>
      </c>
      <c r="AF773" s="1">
        <v>2.5016684085130692E-2</v>
      </c>
      <c r="AG773" s="1">
        <v>1.075275125913322E-3</v>
      </c>
      <c r="AH773" s="1">
        <v>1</v>
      </c>
      <c r="AI773" s="1">
        <v>-0.21956524252891541</v>
      </c>
      <c r="AJ773" s="1">
        <v>2.737391471862793</v>
      </c>
      <c r="AK773" s="1">
        <v>1</v>
      </c>
      <c r="AL773" s="1">
        <v>0</v>
      </c>
      <c r="AM773" s="1">
        <v>0.15999999642372131</v>
      </c>
      <c r="AN773" s="1">
        <v>111115</v>
      </c>
      <c r="AO773">
        <f>X773*0.000001/(K773*0.0001)</f>
        <v>0.83653708098632562</v>
      </c>
      <c r="AP773">
        <f>(U773-T773)/(1000-U773)*AO773</f>
        <v>3.5273003384763075E-4</v>
      </c>
      <c r="AQ773">
        <f>(P773+273.15)</f>
        <v>307.90751876831052</v>
      </c>
      <c r="AR773">
        <f>(O773+273.15)</f>
        <v>308.23271789550779</v>
      </c>
      <c r="AS773">
        <f>(Y773*AK773+Z773*AL773)*AM773</f>
        <v>1.1286110178691661E-3</v>
      </c>
      <c r="AT773">
        <f>((AS773+0.00000010773*(AR773^4-AQ773^4))-AP773*44100)/(L773*0.92*2*29.3+0.00000043092*AQ773^3)</f>
        <v>-0.12819570549493151</v>
      </c>
      <c r="AU773">
        <f>0.61365*EXP(17.502*J773/(240.97+J773))</f>
        <v>5.5729672562951889</v>
      </c>
      <c r="AV773">
        <f>AU773*1000/AA773</f>
        <v>55.19290688957232</v>
      </c>
      <c r="AW773">
        <f>(AV773-U773)</f>
        <v>34.187436613693414</v>
      </c>
      <c r="AX773">
        <f>IF(D773,P773,(O773+P773)/2)</f>
        <v>34.92011833190918</v>
      </c>
      <c r="AY773">
        <f>0.61365*EXP(17.502*AX773/(240.97+AX773))</f>
        <v>5.6234333006538382</v>
      </c>
      <c r="AZ773">
        <f>IF(AW773&lt;&gt;0,(1000-(AV773+U773)/2)/AW773*AP773,0)</f>
        <v>9.9244441636018761E-3</v>
      </c>
      <c r="BA773">
        <f>U773*AA773/1000</f>
        <v>2.1209754051325724</v>
      </c>
      <c r="BB773">
        <f>(AY773-BA773)</f>
        <v>3.5024578955212657</v>
      </c>
      <c r="BC773">
        <f>1/(1.6/F773+1.37/N773)</f>
        <v>6.2058854410704028E-3</v>
      </c>
      <c r="BD773">
        <f>G773*AA773*0.001</f>
        <v>82.450844361581758</v>
      </c>
      <c r="BE773">
        <f>G773/S773</f>
        <v>1.9772855820916939</v>
      </c>
      <c r="BF773">
        <f>(1-AP773*AA773/AU773/F773)*100</f>
        <v>35.829213118087885</v>
      </c>
      <c r="BG773">
        <f>(S773-E773/(N773/1.35))</f>
        <v>414.26346878510759</v>
      </c>
      <c r="BH773">
        <f>E773*BF773/100/BG773</f>
        <v>-2.3537985042381181E-3</v>
      </c>
    </row>
    <row r="774" spans="1:60" x14ac:dyDescent="0.25">
      <c r="A774" s="1">
        <v>238</v>
      </c>
      <c r="B774" s="1" t="s">
        <v>836</v>
      </c>
      <c r="C774" s="1">
        <v>30691.499999765307</v>
      </c>
      <c r="D774" s="1">
        <v>0</v>
      </c>
      <c r="E774">
        <f>(R774-S774*(1000-T774)/(1000-U774))*AO774</f>
        <v>-2.7710171790248332</v>
      </c>
      <c r="F774">
        <f>IF(AZ774&lt;&gt;0,1/(1/AZ774-1/N774),0)</f>
        <v>1.0025091110076092E-2</v>
      </c>
      <c r="G774">
        <f>((BC774-AP774/2)*S774-E774)/(BC774+AP774/2)</f>
        <v>821.53385141444812</v>
      </c>
      <c r="H774">
        <f>AP774*1000</f>
        <v>0.35496472102180648</v>
      </c>
      <c r="I774">
        <f>(AU774-BA774)</f>
        <v>3.4511468266506222</v>
      </c>
      <c r="J774">
        <f>(P774+AT774*D774)</f>
        <v>34.750335693359375</v>
      </c>
      <c r="K774" s="1">
        <v>5.9800000190734863</v>
      </c>
      <c r="L774">
        <f>(K774*AI774+AJ774)</f>
        <v>1.4243913173520042</v>
      </c>
      <c r="M774" s="1">
        <v>1</v>
      </c>
      <c r="N774">
        <f>L774*(M774+1)*(M774+1)/(M774*M774+1)</f>
        <v>2.8487826347040084</v>
      </c>
      <c r="O774" s="1">
        <v>35.082157135009766</v>
      </c>
      <c r="P774" s="1">
        <v>34.750335693359375</v>
      </c>
      <c r="Q774" s="1">
        <v>35.083259582519531</v>
      </c>
      <c r="R774" s="1">
        <v>409.88644409179687</v>
      </c>
      <c r="S774" s="1">
        <v>413.02374267578125</v>
      </c>
      <c r="T774" s="1">
        <v>20.576450347900391</v>
      </c>
      <c r="U774" s="1">
        <v>20.991878509521484</v>
      </c>
      <c r="V774" s="1">
        <v>36.622325897216797</v>
      </c>
      <c r="W774" s="1">
        <v>37.360519409179688</v>
      </c>
      <c r="X774" s="1">
        <v>500.23806762695313</v>
      </c>
      <c r="Y774" s="1">
        <v>-5.250892136245966E-4</v>
      </c>
      <c r="Z774" s="1">
        <v>0.17649838328361511</v>
      </c>
      <c r="AA774" s="1">
        <v>100.97238922119141</v>
      </c>
      <c r="AB774" s="1">
        <v>1.5260798931121826</v>
      </c>
      <c r="AC774" s="1">
        <v>-0.21706438064575195</v>
      </c>
      <c r="AD774" s="1">
        <v>6.10630102455616E-2</v>
      </c>
      <c r="AE774" s="1">
        <v>1.9824204500764608E-3</v>
      </c>
      <c r="AF774" s="1">
        <v>2.5016684085130692E-2</v>
      </c>
      <c r="AG774" s="1">
        <v>1.075275125913322E-3</v>
      </c>
      <c r="AH774" s="1">
        <v>1</v>
      </c>
      <c r="AI774" s="1">
        <v>-0.21956524252891541</v>
      </c>
      <c r="AJ774" s="1">
        <v>2.737391471862793</v>
      </c>
      <c r="AK774" s="1">
        <v>1</v>
      </c>
      <c r="AL774" s="1">
        <v>0</v>
      </c>
      <c r="AM774" s="1">
        <v>0.15999999642372131</v>
      </c>
      <c r="AN774" s="1">
        <v>111115</v>
      </c>
      <c r="AO774">
        <f>X774*0.000001/(K774*0.0001)</f>
        <v>0.83651850506926539</v>
      </c>
      <c r="AP774">
        <f>(U774-T774)/(1000-U774)*AO774</f>
        <v>3.5496472102180648E-4</v>
      </c>
      <c r="AQ774">
        <f>(P774+273.15)</f>
        <v>307.90033569335935</v>
      </c>
      <c r="AR774">
        <f>(O774+273.15)</f>
        <v>308.23215713500974</v>
      </c>
      <c r="AS774">
        <f>(Y774*AK774+Z774*AL774)*AM774</f>
        <v>-8.4014272302070092E-5</v>
      </c>
      <c r="AT774">
        <f>((AS774+0.00000010773*(AR774^4-AQ774^4))-AP774*44100)/(L774*0.92*2*29.3+0.00000043092*AQ774^3)</f>
        <v>-0.12838140961592023</v>
      </c>
      <c r="AU774">
        <f>0.61365*EXP(17.502*J774/(240.97+J774))</f>
        <v>5.5707469539979888</v>
      </c>
      <c r="AV774">
        <f>AU774*1000/AA774</f>
        <v>55.170992753223246</v>
      </c>
      <c r="AW774">
        <f>(AV774-U774)</f>
        <v>34.179114243701761</v>
      </c>
      <c r="AX774">
        <f>IF(D774,P774,(O774+P774)/2)</f>
        <v>34.91624641418457</v>
      </c>
      <c r="AY774">
        <f>0.61365*EXP(17.502*AX774/(240.97+AX774))</f>
        <v>5.6222269722776064</v>
      </c>
      <c r="AZ774">
        <f>IF(AW774&lt;&gt;0,(1000-(AV774+U774)/2)/AW774*AP774,0)</f>
        <v>9.9899357371358889E-3</v>
      </c>
      <c r="BA774">
        <f>U774*AA774/1000</f>
        <v>2.1196001273473666</v>
      </c>
      <c r="BB774">
        <f>(AY774-BA774)</f>
        <v>3.5026268449302398</v>
      </c>
      <c r="BC774">
        <f>1/(1.6/F774+1.37/N774)</f>
        <v>6.2468588376390684E-3</v>
      </c>
      <c r="BD774">
        <f>G774*AA774*0.001</f>
        <v>82.952235803404079</v>
      </c>
      <c r="BE774">
        <f>G774/S774</f>
        <v>1.9890717325162164</v>
      </c>
      <c r="BF774">
        <f>(1-AP774*AA774/AU774/F774)*100</f>
        <v>35.822016860745222</v>
      </c>
      <c r="BG774">
        <f>(S774-E774/(N774/1.35))</f>
        <v>414.33689066612351</v>
      </c>
      <c r="BH774">
        <f>E774*BF774/100/BG774</f>
        <v>-2.3957177442939692E-3</v>
      </c>
    </row>
    <row r="775" spans="1:60" x14ac:dyDescent="0.25">
      <c r="A775" s="1">
        <v>239</v>
      </c>
      <c r="B775" s="1" t="s">
        <v>837</v>
      </c>
      <c r="C775" s="1">
        <v>30696.999999642372</v>
      </c>
      <c r="D775" s="1">
        <v>0</v>
      </c>
      <c r="E775">
        <f>(R775-S775*(1000-T775)/(1000-U775))*AO775</f>
        <v>-2.9195303780744712</v>
      </c>
      <c r="F775">
        <f>IF(AZ775&lt;&gt;0,1/(1/AZ775-1/N775),0)</f>
        <v>1.0070075226027606E-2</v>
      </c>
      <c r="G775">
        <f>((BC775-AP775/2)*S775-E775)/(BC775+AP775/2)</f>
        <v>842.59871505106275</v>
      </c>
      <c r="H775">
        <f>AP775*1000</f>
        <v>0.35639624925506175</v>
      </c>
      <c r="I775">
        <f>(AU775-BA775)</f>
        <v>3.4497218374448351</v>
      </c>
      <c r="J775">
        <f>(P775+AT775*D775)</f>
        <v>34.743392944335938</v>
      </c>
      <c r="K775" s="1">
        <v>5.9800000190734863</v>
      </c>
      <c r="L775">
        <f>(K775*AI775+AJ775)</f>
        <v>1.4243913173520042</v>
      </c>
      <c r="M775" s="1">
        <v>1</v>
      </c>
      <c r="N775">
        <f>L775*(M775+1)*(M775+1)/(M775*M775+1)</f>
        <v>2.8487826347040084</v>
      </c>
      <c r="O775" s="1">
        <v>35.072929382324219</v>
      </c>
      <c r="P775" s="1">
        <v>34.743392944335938</v>
      </c>
      <c r="Q775" s="1">
        <v>35.066810607910156</v>
      </c>
      <c r="R775" s="1">
        <v>409.66329956054687</v>
      </c>
      <c r="S775" s="1">
        <v>412.9775390625</v>
      </c>
      <c r="T775" s="1">
        <v>20.567447662353516</v>
      </c>
      <c r="U775" s="1">
        <v>20.984565734863281</v>
      </c>
      <c r="V775" s="1">
        <v>36.620208740234375</v>
      </c>
      <c r="W775" s="1">
        <v>37.362297058105469</v>
      </c>
      <c r="X775" s="1">
        <v>500.224365234375</v>
      </c>
      <c r="Y775" s="1">
        <v>-1.7233040183782578E-2</v>
      </c>
      <c r="Z775" s="1">
        <v>0.13353696465492249</v>
      </c>
      <c r="AA775" s="1">
        <v>100.97325134277344</v>
      </c>
      <c r="AB775" s="1">
        <v>1.5260798931121826</v>
      </c>
      <c r="AC775" s="1">
        <v>-0.21706438064575195</v>
      </c>
      <c r="AD775" s="1">
        <v>6.10630102455616E-2</v>
      </c>
      <c r="AE775" s="1">
        <v>1.9824204500764608E-3</v>
      </c>
      <c r="AF775" s="1">
        <v>2.5016684085130692E-2</v>
      </c>
      <c r="AG775" s="1">
        <v>1.075275125913322E-3</v>
      </c>
      <c r="AH775" s="1">
        <v>1</v>
      </c>
      <c r="AI775" s="1">
        <v>-0.21956524252891541</v>
      </c>
      <c r="AJ775" s="1">
        <v>2.737391471862793</v>
      </c>
      <c r="AK775" s="1">
        <v>1</v>
      </c>
      <c r="AL775" s="1">
        <v>0</v>
      </c>
      <c r="AM775" s="1">
        <v>0.15999999642372131</v>
      </c>
      <c r="AN775" s="1">
        <v>111115</v>
      </c>
      <c r="AO775">
        <f>X775*0.000001/(K775*0.0001)</f>
        <v>0.8364955913693749</v>
      </c>
      <c r="AP775">
        <f>(U775-T775)/(1000-U775)*AO775</f>
        <v>3.5639624925506178E-4</v>
      </c>
      <c r="AQ775">
        <f>(P775+273.15)</f>
        <v>307.89339294433591</v>
      </c>
      <c r="AR775">
        <f>(O775+273.15)</f>
        <v>308.2229293823242</v>
      </c>
      <c r="AS775">
        <f>(Y775*AK775+Z775*AL775)*AM775</f>
        <v>-2.7572863677750581E-3</v>
      </c>
      <c r="AT775">
        <f>((AS775+0.00000010773*(AR775^4-AQ775^4))-AP775*44100)/(L775*0.92*2*29.3+0.00000043092*AQ775^3)</f>
        <v>-0.1294447279189796</v>
      </c>
      <c r="AU775">
        <f>0.61365*EXP(17.502*J775/(240.97+J775))</f>
        <v>5.5686016677101362</v>
      </c>
      <c r="AV775">
        <f>AU775*1000/AA775</f>
        <v>55.149275611680856</v>
      </c>
      <c r="AW775">
        <f>(AV775-U775)</f>
        <v>34.164709876817575</v>
      </c>
      <c r="AX775">
        <f>IF(D775,P775,(O775+P775)/2)</f>
        <v>34.908161163330078</v>
      </c>
      <c r="AY775">
        <f>0.61365*EXP(17.502*AX775/(240.97+AX775))</f>
        <v>5.61970866990346</v>
      </c>
      <c r="AZ775">
        <f>IF(AW775&lt;&gt;0,(1000-(AV775+U775)/2)/AW775*AP775,0)</f>
        <v>1.003460420833382E-2</v>
      </c>
      <c r="BA775">
        <f>U775*AA775/1000</f>
        <v>2.1188798302653011</v>
      </c>
      <c r="BB775">
        <f>(AY775-BA775)</f>
        <v>3.5008288396381588</v>
      </c>
      <c r="BC775">
        <f>1/(1.6/F775+1.37/N775)</f>
        <v>6.2748048628225471E-3</v>
      </c>
      <c r="BD775">
        <f>G775*AA775*0.001</f>
        <v>85.079931835948898</v>
      </c>
      <c r="BE775">
        <f>G775/S775</f>
        <v>2.0403015548105725</v>
      </c>
      <c r="BF775">
        <f>(1-AP775*AA775/AU775/F775)*100</f>
        <v>35.825780167883913</v>
      </c>
      <c r="BG775">
        <f>(S775-E775/(N775/1.35))</f>
        <v>414.36106547212728</v>
      </c>
      <c r="BH775">
        <f>E775*BF775/100/BG775</f>
        <v>-2.5242345923398718E-3</v>
      </c>
    </row>
    <row r="776" spans="1:60" x14ac:dyDescent="0.25">
      <c r="A776" s="1">
        <v>240</v>
      </c>
      <c r="B776" s="1" t="s">
        <v>838</v>
      </c>
      <c r="C776" s="1">
        <v>30701.999999530613</v>
      </c>
      <c r="D776" s="1">
        <v>0</v>
      </c>
      <c r="E776">
        <f>(R776-S776*(1000-T776)/(1000-U776))*AO776</f>
        <v>-2.9176367636230371</v>
      </c>
      <c r="F776">
        <f>IF(AZ776&lt;&gt;0,1/(1/AZ776-1/N776),0)</f>
        <v>1.0048556053342813E-2</v>
      </c>
      <c r="G776">
        <f>((BC776-AP776/2)*S776-E776)/(BC776+AP776/2)</f>
        <v>843.21897895845791</v>
      </c>
      <c r="H776">
        <f>AP776*1000</f>
        <v>0.35559927330108915</v>
      </c>
      <c r="I776">
        <f>(AU776-BA776)</f>
        <v>3.4493707666129887</v>
      </c>
      <c r="J776">
        <f>(P776+AT776*D776)</f>
        <v>34.739177703857422</v>
      </c>
      <c r="K776" s="1">
        <v>5.9800000190734863</v>
      </c>
      <c r="L776">
        <f>(K776*AI776+AJ776)</f>
        <v>1.4243913173520042</v>
      </c>
      <c r="M776" s="1">
        <v>1</v>
      </c>
      <c r="N776">
        <f>L776*(M776+1)*(M776+1)/(M776*M776+1)</f>
        <v>2.8487826347040084</v>
      </c>
      <c r="O776" s="1">
        <v>35.064746856689453</v>
      </c>
      <c r="P776" s="1">
        <v>34.739177703857422</v>
      </c>
      <c r="Q776" s="1">
        <v>35.068141937255859</v>
      </c>
      <c r="R776" s="1">
        <v>409.60653686523437</v>
      </c>
      <c r="S776" s="1">
        <v>412.91900634765625</v>
      </c>
      <c r="T776" s="1">
        <v>20.559076309204102</v>
      </c>
      <c r="U776" s="1">
        <v>20.975275039672852</v>
      </c>
      <c r="V776" s="1">
        <v>36.620903015136719</v>
      </c>
      <c r="W776" s="1">
        <v>37.362167358398437</v>
      </c>
      <c r="X776" s="1">
        <v>500.21298217773437</v>
      </c>
      <c r="Y776" s="1">
        <v>-1.5704158693552017E-2</v>
      </c>
      <c r="Z776" s="1">
        <v>0.12606534361839294</v>
      </c>
      <c r="AA776" s="1">
        <v>100.97263336181641</v>
      </c>
      <c r="AB776" s="1">
        <v>1.5260798931121826</v>
      </c>
      <c r="AC776" s="1">
        <v>-0.21706438064575195</v>
      </c>
      <c r="AD776" s="1">
        <v>6.10630102455616E-2</v>
      </c>
      <c r="AE776" s="1">
        <v>1.9824204500764608E-3</v>
      </c>
      <c r="AF776" s="1">
        <v>2.5016684085130692E-2</v>
      </c>
      <c r="AG776" s="1">
        <v>1.075275125913322E-3</v>
      </c>
      <c r="AH776" s="1">
        <v>1</v>
      </c>
      <c r="AI776" s="1">
        <v>-0.21956524252891541</v>
      </c>
      <c r="AJ776" s="1">
        <v>2.737391471862793</v>
      </c>
      <c r="AK776" s="1">
        <v>1</v>
      </c>
      <c r="AL776" s="1">
        <v>0</v>
      </c>
      <c r="AM776" s="1">
        <v>0.15999999642372131</v>
      </c>
      <c r="AN776" s="1">
        <v>111115</v>
      </c>
      <c r="AO776">
        <f>X776*0.000001/(K776*0.0001)</f>
        <v>0.83647655615766203</v>
      </c>
      <c r="AP776">
        <f>(U776-T776)/(1000-U776)*AO776</f>
        <v>3.5559927330108912E-4</v>
      </c>
      <c r="AQ776">
        <f>(P776+273.15)</f>
        <v>307.8891777038574</v>
      </c>
      <c r="AR776">
        <f>(O776+273.15)</f>
        <v>308.21474685668943</v>
      </c>
      <c r="AS776">
        <f>(Y776*AK776+Z776*AL776)*AM776</f>
        <v>-2.5126653348058747E-3</v>
      </c>
      <c r="AT776">
        <f>((AS776+0.00000010773*(AR776^4-AQ776^4))-AP776*44100)/(L776*0.92*2*29.3+0.00000043092*AQ776^3)</f>
        <v>-0.12961147855118393</v>
      </c>
      <c r="AU776">
        <f>0.61365*EXP(17.502*J776/(240.97+J776))</f>
        <v>5.5672995228571347</v>
      </c>
      <c r="AV776">
        <f>AU776*1000/AA776</f>
        <v>55.136717123220564</v>
      </c>
      <c r="AW776">
        <f>(AV776-U776)</f>
        <v>34.161442083547712</v>
      </c>
      <c r="AX776">
        <f>IF(D776,P776,(O776+P776)/2)</f>
        <v>34.901962280273437</v>
      </c>
      <c r="AY776">
        <f>0.61365*EXP(17.502*AX776/(240.97+AX776))</f>
        <v>5.6177785760583285</v>
      </c>
      <c r="AZ776">
        <f>IF(AW776&lt;&gt;0,(1000-(AV776+U776)/2)/AW776*AP776,0)</f>
        <v>1.0013236206867223E-2</v>
      </c>
      <c r="BA776">
        <f>U776*AA776/1000</f>
        <v>2.117928756244146</v>
      </c>
      <c r="BB776">
        <f>(AY776-BA776)</f>
        <v>3.4998498198141825</v>
      </c>
      <c r="BC776">
        <f>1/(1.6/F776+1.37/N776)</f>
        <v>6.2614363415021716E-3</v>
      </c>
      <c r="BD776">
        <f>G776*AA776*0.001</f>
        <v>85.142040806097569</v>
      </c>
      <c r="BE776">
        <f>G776/S776</f>
        <v>2.0420929189404071</v>
      </c>
      <c r="BF776">
        <f>(1-AP776*AA776/AU776/F776)*100</f>
        <v>35.817548549506192</v>
      </c>
      <c r="BG776">
        <f>(S776-E776/(N776/1.35))</f>
        <v>414.30163539871415</v>
      </c>
      <c r="BH776">
        <f>E776*BF776/100/BG776</f>
        <v>-2.5223795298399297E-3</v>
      </c>
    </row>
    <row r="777" spans="1:60" x14ac:dyDescent="0.25">
      <c r="A777" s="1" t="s">
        <v>9</v>
      </c>
      <c r="B777" s="1" t="s">
        <v>839</v>
      </c>
    </row>
    <row r="778" spans="1:60" x14ac:dyDescent="0.25">
      <c r="A778" s="1" t="s">
        <v>9</v>
      </c>
      <c r="B778" s="1" t="s">
        <v>840</v>
      </c>
    </row>
    <row r="779" spans="1:60" x14ac:dyDescent="0.25">
      <c r="A779" s="1" t="s">
        <v>9</v>
      </c>
      <c r="B779" s="1" t="s">
        <v>841</v>
      </c>
    </row>
    <row r="780" spans="1:60" x14ac:dyDescent="0.25">
      <c r="A780" s="1" t="s">
        <v>9</v>
      </c>
      <c r="B780" s="1" t="s">
        <v>842</v>
      </c>
    </row>
    <row r="781" spans="1:60" x14ac:dyDescent="0.25">
      <c r="A781" s="1" t="s">
        <v>9</v>
      </c>
      <c r="B781" s="1" t="s">
        <v>843</v>
      </c>
    </row>
    <row r="782" spans="1:60" x14ac:dyDescent="0.25">
      <c r="A782" s="1" t="s">
        <v>9</v>
      </c>
      <c r="B782" s="1" t="s">
        <v>844</v>
      </c>
    </row>
    <row r="783" spans="1:60" x14ac:dyDescent="0.25">
      <c r="A783" s="1" t="s">
        <v>9</v>
      </c>
      <c r="B783" s="1" t="s">
        <v>845</v>
      </c>
    </row>
    <row r="784" spans="1:60" x14ac:dyDescent="0.25">
      <c r="A784" s="1" t="s">
        <v>9</v>
      </c>
      <c r="B784" s="1" t="s">
        <v>846</v>
      </c>
    </row>
    <row r="785" spans="1:60" x14ac:dyDescent="0.25">
      <c r="A785" s="1" t="s">
        <v>9</v>
      </c>
      <c r="B785" s="1" t="s">
        <v>847</v>
      </c>
    </row>
    <row r="786" spans="1:60" x14ac:dyDescent="0.25">
      <c r="A786" s="1" t="s">
        <v>9</v>
      </c>
      <c r="B786" s="1" t="s">
        <v>848</v>
      </c>
    </row>
    <row r="787" spans="1:60" x14ac:dyDescent="0.25">
      <c r="A787" s="1" t="s">
        <v>9</v>
      </c>
      <c r="B787" s="1" t="s">
        <v>849</v>
      </c>
    </row>
    <row r="788" spans="1:60" x14ac:dyDescent="0.25">
      <c r="A788" s="1">
        <v>241</v>
      </c>
      <c r="B788" s="1" t="s">
        <v>850</v>
      </c>
      <c r="C788" s="1">
        <v>31237.499999988824</v>
      </c>
      <c r="D788" s="1">
        <v>0</v>
      </c>
      <c r="E788">
        <f>(R788-S788*(1000-T788)/(1000-U788))*AO788</f>
        <v>-2.5472257608250239</v>
      </c>
      <c r="F788">
        <f>IF(AZ788&lt;&gt;0,1/(1/AZ788-1/N788),0)</f>
        <v>7.6364955075404108E-3</v>
      </c>
      <c r="G788">
        <f>((BC788-AP788/2)*S788-E788)/(BC788+AP788/2)</f>
        <v>911.58719880386332</v>
      </c>
      <c r="H788">
        <f>AP788*1000</f>
        <v>0.27560452498695837</v>
      </c>
      <c r="I788">
        <f>(AU788-BA788)</f>
        <v>3.5217077207806629</v>
      </c>
      <c r="J788">
        <f>(P788+AT788*D788)</f>
        <v>34.855510711669922</v>
      </c>
      <c r="K788" s="1">
        <v>8.8599996566772461</v>
      </c>
      <c r="L788">
        <f>(K788*AI788+AJ788)</f>
        <v>0.79204349843834621</v>
      </c>
      <c r="M788" s="1">
        <v>1</v>
      </c>
      <c r="N788">
        <f>L788*(M788+1)*(M788+1)/(M788*M788+1)</f>
        <v>1.5840869968766924</v>
      </c>
      <c r="O788" s="1">
        <v>35.130069732666016</v>
      </c>
      <c r="P788" s="1">
        <v>34.855510711669922</v>
      </c>
      <c r="Q788" s="1">
        <v>35.080600738525391</v>
      </c>
      <c r="R788" s="1">
        <v>409.8140869140625</v>
      </c>
      <c r="S788" s="1">
        <v>414.12338256835937</v>
      </c>
      <c r="T788" s="1">
        <v>20.141407012939453</v>
      </c>
      <c r="U788" s="1">
        <v>20.619470596313477</v>
      </c>
      <c r="V788" s="1">
        <v>35.770885467529297</v>
      </c>
      <c r="W788" s="1">
        <v>36.589935302734375</v>
      </c>
      <c r="X788" s="1">
        <v>500.24856567382812</v>
      </c>
      <c r="Y788" s="1">
        <v>6.7788958549499512E-2</v>
      </c>
      <c r="Z788" s="1">
        <v>0.11126293241977692</v>
      </c>
      <c r="AA788" s="1">
        <v>100.95438385009766</v>
      </c>
      <c r="AB788" s="1">
        <v>1.6466609239578247</v>
      </c>
      <c r="AC788" s="1">
        <v>-0.20557431876659393</v>
      </c>
      <c r="AD788" s="1">
        <v>2.3278828710317612E-2</v>
      </c>
      <c r="AE788" s="1">
        <v>2.3744013160467148E-3</v>
      </c>
      <c r="AF788" s="1">
        <v>2.9350198805332184E-2</v>
      </c>
      <c r="AG788" s="1">
        <v>1.3496181927621365E-3</v>
      </c>
      <c r="AH788" s="1">
        <v>1</v>
      </c>
      <c r="AI788" s="1">
        <v>-0.21956524252891541</v>
      </c>
      <c r="AJ788" s="1">
        <v>2.737391471862793</v>
      </c>
      <c r="AK788" s="1">
        <v>1</v>
      </c>
      <c r="AL788" s="1">
        <v>0</v>
      </c>
      <c r="AM788" s="1">
        <v>0.15999999642372131</v>
      </c>
      <c r="AN788" s="1">
        <v>111115</v>
      </c>
      <c r="AO788">
        <f>X788*0.000001/(K788*0.0001)</f>
        <v>0.56461465582204728</v>
      </c>
      <c r="AP788">
        <f>(U788-T788)/(1000-U788)*AO788</f>
        <v>2.7560452498695835E-4</v>
      </c>
      <c r="AQ788">
        <f>(P788+273.15)</f>
        <v>308.0055107116699</v>
      </c>
      <c r="AR788">
        <f>(O788+273.15)</f>
        <v>308.28006973266599</v>
      </c>
      <c r="AS788">
        <f>(Y788*AK788+Z788*AL788)*AM788</f>
        <v>1.0846233125487714E-2</v>
      </c>
      <c r="AT788">
        <f>((AS788+0.00000010773*(AR788^4-AQ788^4))-AP788*44100)/(L788*0.92*2*29.3+0.00000043092*AQ788^3)</f>
        <v>-0.15701406715552474</v>
      </c>
      <c r="AU788">
        <f>0.61365*EXP(17.502*J788/(240.97+J788))</f>
        <v>5.6033336701466956</v>
      </c>
      <c r="AV788">
        <f>AU788*1000/AA788</f>
        <v>55.503619124324693</v>
      </c>
      <c r="AW788">
        <f>(AV788-U788)</f>
        <v>34.884148528011217</v>
      </c>
      <c r="AX788">
        <f>IF(D788,P788,(O788+P788)/2)</f>
        <v>34.992790222167969</v>
      </c>
      <c r="AY788">
        <f>0.61365*EXP(17.502*AX788/(240.97+AX788))</f>
        <v>5.646116610765028</v>
      </c>
      <c r="AZ788">
        <f>IF(AW788&lt;&gt;0,(1000-(AV788+U788)/2)/AW788*AP788,0)</f>
        <v>7.5998584509688978E-3</v>
      </c>
      <c r="BA788">
        <f>U788*AA788/1000</f>
        <v>2.0816259493660327</v>
      </c>
      <c r="BB788">
        <f>(AY788-BA788)</f>
        <v>3.5644906613989953</v>
      </c>
      <c r="BC788">
        <f>1/(1.6/F788+1.37/N788)</f>
        <v>4.7531896112439874E-3</v>
      </c>
      <c r="BD788">
        <f>G788*AA788*0.001</f>
        <v>92.0287239808805</v>
      </c>
      <c r="BE788">
        <f>G788/S788</f>
        <v>2.2012454190591075</v>
      </c>
      <c r="BF788">
        <f>(1-AP788*AA788/AU788/F788)*100</f>
        <v>34.976410408197744</v>
      </c>
      <c r="BG788">
        <f>(S788-E788/(N788/1.35))</f>
        <v>416.29419438860276</v>
      </c>
      <c r="BH788">
        <f>E788*BF788/100/BG788</f>
        <v>-2.1401406700806238E-3</v>
      </c>
    </row>
    <row r="789" spans="1:60" x14ac:dyDescent="0.25">
      <c r="A789" s="1">
        <v>242</v>
      </c>
      <c r="B789" s="1" t="s">
        <v>851</v>
      </c>
      <c r="C789" s="1">
        <v>31242.99999986589</v>
      </c>
      <c r="D789" s="1">
        <v>0</v>
      </c>
      <c r="E789">
        <f>(R789-S789*(1000-T789)/(1000-U789))*AO789</f>
        <v>-2.6465113939883933</v>
      </c>
      <c r="F789">
        <f>IF(AZ789&lt;&gt;0,1/(1/AZ789-1/N789),0)</f>
        <v>7.9051370489381916E-3</v>
      </c>
      <c r="G789">
        <f>((BC789-AP789/2)*S789-E789)/(BC789+AP789/2)</f>
        <v>913.57292811018795</v>
      </c>
      <c r="H789">
        <f>AP789*1000</f>
        <v>0.28519827414636373</v>
      </c>
      <c r="I789">
        <f>(AU789-BA789)</f>
        <v>3.5210816171568453</v>
      </c>
      <c r="J789">
        <f>(P789+AT789*D789)</f>
        <v>34.851520538330078</v>
      </c>
      <c r="K789" s="1">
        <v>8.8599996566772461</v>
      </c>
      <c r="L789">
        <f>(K789*AI789+AJ789)</f>
        <v>0.79204349843834621</v>
      </c>
      <c r="M789" s="1">
        <v>1</v>
      </c>
      <c r="N789">
        <f>L789*(M789+1)*(M789+1)/(M789*M789+1)</f>
        <v>1.5840869968766924</v>
      </c>
      <c r="O789" s="1">
        <v>35.129993438720703</v>
      </c>
      <c r="P789" s="1">
        <v>34.851520538330078</v>
      </c>
      <c r="Q789" s="1">
        <v>35.088508605957031</v>
      </c>
      <c r="R789" s="1">
        <v>409.6353759765625</v>
      </c>
      <c r="S789" s="1">
        <v>414.11361694335937</v>
      </c>
      <c r="T789" s="1">
        <v>20.118669509887695</v>
      </c>
      <c r="U789" s="1">
        <v>20.613391876220703</v>
      </c>
      <c r="V789" s="1">
        <v>35.704658508300781</v>
      </c>
      <c r="W789" s="1">
        <v>36.580280303955078</v>
      </c>
      <c r="X789" s="1">
        <v>500.2340087890625</v>
      </c>
      <c r="Y789" s="1">
        <v>2.1986093372106552E-2</v>
      </c>
      <c r="Z789" s="1">
        <v>9.05584916472435E-2</v>
      </c>
      <c r="AA789" s="1">
        <v>100.95440673828125</v>
      </c>
      <c r="AB789" s="1">
        <v>1.6466609239578247</v>
      </c>
      <c r="AC789" s="1">
        <v>-0.20557431876659393</v>
      </c>
      <c r="AD789" s="1">
        <v>2.3278828710317612E-2</v>
      </c>
      <c r="AE789" s="1">
        <v>2.3744013160467148E-3</v>
      </c>
      <c r="AF789" s="1">
        <v>2.9350198805332184E-2</v>
      </c>
      <c r="AG789" s="1">
        <v>1.3496181927621365E-3</v>
      </c>
      <c r="AH789" s="1">
        <v>1</v>
      </c>
      <c r="AI789" s="1">
        <v>-0.21956524252891541</v>
      </c>
      <c r="AJ789" s="1">
        <v>2.737391471862793</v>
      </c>
      <c r="AK789" s="1">
        <v>1</v>
      </c>
      <c r="AL789" s="1">
        <v>0</v>
      </c>
      <c r="AM789" s="1">
        <v>0.15999999642372131</v>
      </c>
      <c r="AN789" s="1">
        <v>111115</v>
      </c>
      <c r="AO789">
        <f>X789*0.000001/(K789*0.0001)</f>
        <v>0.56459822592889863</v>
      </c>
      <c r="AP789">
        <f>(U789-T789)/(1000-U789)*AO789</f>
        <v>2.8519827414636372E-4</v>
      </c>
      <c r="AQ789">
        <f>(P789+273.15)</f>
        <v>308.00152053833006</v>
      </c>
      <c r="AR789">
        <f>(O789+273.15)</f>
        <v>308.27999343872068</v>
      </c>
      <c r="AS789">
        <f>(Y789*AK789+Z789*AL789)*AM789</f>
        <v>3.5177748609086512E-3</v>
      </c>
      <c r="AT789">
        <f>((AS789+0.00000010773*(AR789^4-AQ789^4))-AP789*44100)/(L789*0.92*2*29.3+0.00000043092*AQ789^3)</f>
        <v>-0.16390865572504235</v>
      </c>
      <c r="AU789">
        <f>0.61365*EXP(17.502*J789/(240.97+J789))</f>
        <v>5.6020943648844126</v>
      </c>
      <c r="AV789">
        <f>AU789*1000/AA789</f>
        <v>55.491330649958982</v>
      </c>
      <c r="AW789">
        <f>(AV789-U789)</f>
        <v>34.877938773738279</v>
      </c>
      <c r="AX789">
        <f>IF(D789,P789,(O789+P789)/2)</f>
        <v>34.990756988525391</v>
      </c>
      <c r="AY789">
        <f>0.61365*EXP(17.502*AX789/(240.97+AX789))</f>
        <v>5.6454808913397221</v>
      </c>
      <c r="AZ789">
        <f>IF(AW789&lt;&gt;0,(1000-(AV789+U789)/2)/AW789*AP789,0)</f>
        <v>7.8658835938294654E-3</v>
      </c>
      <c r="BA789">
        <f>U789*AA789/1000</f>
        <v>2.0810127477275673</v>
      </c>
      <c r="BB789">
        <f>(AY789-BA789)</f>
        <v>3.5644681436121548</v>
      </c>
      <c r="BC789">
        <f>1/(1.6/F789+1.37/N789)</f>
        <v>4.9196889184419234E-3</v>
      </c>
      <c r="BD789">
        <f>G789*AA789*0.001</f>
        <v>92.229212969518485</v>
      </c>
      <c r="BE789">
        <f>G789/S789</f>
        <v>2.2060924604542582</v>
      </c>
      <c r="BF789">
        <f>(1-AP789*AA789/AU789/F789)*100</f>
        <v>34.985182101867792</v>
      </c>
      <c r="BG789">
        <f>(S789-E789/(N789/1.35))</f>
        <v>416.36904255377641</v>
      </c>
      <c r="BH789">
        <f>E789*BF789/100/BG789</f>
        <v>-2.2237167894487153E-3</v>
      </c>
    </row>
    <row r="790" spans="1:60" x14ac:dyDescent="0.25">
      <c r="A790" s="1">
        <v>243</v>
      </c>
      <c r="B790" s="1" t="s">
        <v>852</v>
      </c>
      <c r="C790" s="1">
        <v>31247.999999754131</v>
      </c>
      <c r="D790" s="1">
        <v>0</v>
      </c>
      <c r="E790">
        <f>(R790-S790*(1000-T790)/(1000-U790))*AO790</f>
        <v>-2.6209852615446048</v>
      </c>
      <c r="F790">
        <f>IF(AZ790&lt;&gt;0,1/(1/AZ790-1/N790),0)</f>
        <v>7.9214356306550986E-3</v>
      </c>
      <c r="G790">
        <f>((BC790-AP790/2)*S790-E790)/(BC790+AP790/2)</f>
        <v>907.4648472377927</v>
      </c>
      <c r="H790">
        <f>AP790*1000</f>
        <v>0.28570352250781689</v>
      </c>
      <c r="I790">
        <f>(AU790-BA790)</f>
        <v>3.5201209087059278</v>
      </c>
      <c r="J790">
        <f>(P790+AT790*D790)</f>
        <v>34.846630096435547</v>
      </c>
      <c r="K790" s="1">
        <v>8.8599996566772461</v>
      </c>
      <c r="L790">
        <f>(K790*AI790+AJ790)</f>
        <v>0.79204349843834621</v>
      </c>
      <c r="M790" s="1">
        <v>1</v>
      </c>
      <c r="N790">
        <f>L790*(M790+1)*(M790+1)/(M790*M790+1)</f>
        <v>1.5840869968766924</v>
      </c>
      <c r="O790" s="1">
        <v>35.130584716796875</v>
      </c>
      <c r="P790" s="1">
        <v>34.846630096435547</v>
      </c>
      <c r="Q790" s="1">
        <v>35.086475372314453</v>
      </c>
      <c r="R790" s="1">
        <v>409.66470336914062</v>
      </c>
      <c r="S790" s="1">
        <v>414.09732055664062</v>
      </c>
      <c r="T790" s="1">
        <v>20.11235237121582</v>
      </c>
      <c r="U790" s="1">
        <v>20.607948303222656</v>
      </c>
      <c r="V790" s="1">
        <v>35.691871643066406</v>
      </c>
      <c r="W790" s="1">
        <v>36.569366455078125</v>
      </c>
      <c r="X790" s="1">
        <v>500.23968505859375</v>
      </c>
      <c r="Y790" s="1">
        <v>-3.5464777611196041E-3</v>
      </c>
      <c r="Z790" s="1">
        <v>7.165343314409256E-2</v>
      </c>
      <c r="AA790" s="1">
        <v>100.95400238037109</v>
      </c>
      <c r="AB790" s="1">
        <v>1.6466609239578247</v>
      </c>
      <c r="AC790" s="1">
        <v>-0.20557431876659393</v>
      </c>
      <c r="AD790" s="1">
        <v>2.3278828710317612E-2</v>
      </c>
      <c r="AE790" s="1">
        <v>2.3744013160467148E-3</v>
      </c>
      <c r="AF790" s="1">
        <v>2.9350198805332184E-2</v>
      </c>
      <c r="AG790" s="1">
        <v>1.3496181927621365E-3</v>
      </c>
      <c r="AH790" s="1">
        <v>1</v>
      </c>
      <c r="AI790" s="1">
        <v>-0.21956524252891541</v>
      </c>
      <c r="AJ790" s="1">
        <v>2.737391471862793</v>
      </c>
      <c r="AK790" s="1">
        <v>1</v>
      </c>
      <c r="AL790" s="1">
        <v>0</v>
      </c>
      <c r="AM790" s="1">
        <v>0.15999999642372131</v>
      </c>
      <c r="AN790" s="1">
        <v>111115</v>
      </c>
      <c r="AO790">
        <f>X790*0.000001/(K790*0.0001)</f>
        <v>0.56460463255390003</v>
      </c>
      <c r="AP790">
        <f>(U790-T790)/(1000-U790)*AO790</f>
        <v>2.8570352250781691E-4</v>
      </c>
      <c r="AQ790">
        <f>(P790+273.15)</f>
        <v>307.99663009643552</v>
      </c>
      <c r="AR790">
        <f>(O790+273.15)</f>
        <v>308.28058471679685</v>
      </c>
      <c r="AS790">
        <f>(Y790*AK790+Z790*AL790)*AM790</f>
        <v>-5.6743642909594383E-4</v>
      </c>
      <c r="AT790">
        <f>((AS790+0.00000010773*(AR790^4-AQ790^4))-AP790*44100)/(L790*0.92*2*29.3+0.00000043092*AQ790^3)</f>
        <v>-0.16313866756335155</v>
      </c>
      <c r="AU790">
        <f>0.61365*EXP(17.502*J790/(240.97+J790))</f>
        <v>5.6005757707640322</v>
      </c>
      <c r="AV790">
        <f>AU790*1000/AA790</f>
        <v>55.476510477141574</v>
      </c>
      <c r="AW790">
        <f>(AV790-U790)</f>
        <v>34.868562173918917</v>
      </c>
      <c r="AX790">
        <f>IF(D790,P790,(O790+P790)/2)</f>
        <v>34.988607406616211</v>
      </c>
      <c r="AY790">
        <f>0.61365*EXP(17.502*AX790/(240.97+AX790))</f>
        <v>5.6448088616272969</v>
      </c>
      <c r="AZ790">
        <f>IF(AW790&lt;&gt;0,(1000-(AV790+U790)/2)/AW790*AP790,0)</f>
        <v>7.882020548944893E-3</v>
      </c>
      <c r="BA790">
        <f>U790*AA790/1000</f>
        <v>2.0804548620581045</v>
      </c>
      <c r="BB790">
        <f>(AY790-BA790)</f>
        <v>3.5643539995691924</v>
      </c>
      <c r="BC790">
        <f>1/(1.6/F790+1.37/N790)</f>
        <v>4.9297889438120433E-3</v>
      </c>
      <c r="BD790">
        <f>G790*AA790*0.001</f>
        <v>91.61220834814722</v>
      </c>
      <c r="BE790">
        <f>G790/S790</f>
        <v>2.1914289279098798</v>
      </c>
      <c r="BF790">
        <f>(1-AP790*AA790/AU790/F790)*100</f>
        <v>34.986647483559473</v>
      </c>
      <c r="BG790">
        <f>(S790-E790/(N790/1.35))</f>
        <v>416.33099213532392</v>
      </c>
      <c r="BH790">
        <f>E790*BF790/100/BG790</f>
        <v>-2.2025621233468027E-3</v>
      </c>
    </row>
    <row r="791" spans="1:60" x14ac:dyDescent="0.25">
      <c r="A791" s="1">
        <v>244</v>
      </c>
      <c r="B791" s="1" t="s">
        <v>853</v>
      </c>
      <c r="C791" s="1">
        <v>31252.999999642372</v>
      </c>
      <c r="D791" s="1">
        <v>0</v>
      </c>
      <c r="E791">
        <f>(R791-S791*(1000-T791)/(1000-U791))*AO791</f>
        <v>-2.588668790844999</v>
      </c>
      <c r="F791">
        <f>IF(AZ791&lt;&gt;0,1/(1/AZ791-1/N791),0)</f>
        <v>7.9305544576842978E-3</v>
      </c>
      <c r="G791">
        <f>((BC791-AP791/2)*S791-E791)/(BC791+AP791/2)</f>
        <v>900.50886097292857</v>
      </c>
      <c r="H791">
        <f>AP791*1000</f>
        <v>0.28598595693362988</v>
      </c>
      <c r="I791">
        <f>(AU791-BA791)</f>
        <v>3.5195758065841143</v>
      </c>
      <c r="J791">
        <f>(P791+AT791*D791)</f>
        <v>34.843482971191406</v>
      </c>
      <c r="K791" s="1">
        <v>8.8599996566772461</v>
      </c>
      <c r="L791">
        <f>(K791*AI791+AJ791)</f>
        <v>0.79204349843834621</v>
      </c>
      <c r="M791" s="1">
        <v>1</v>
      </c>
      <c r="N791">
        <f>L791*(M791+1)*(M791+1)/(M791*M791+1)</f>
        <v>1.5840869968766924</v>
      </c>
      <c r="O791" s="1">
        <v>35.128978729248047</v>
      </c>
      <c r="P791" s="1">
        <v>34.843482971191406</v>
      </c>
      <c r="Q791" s="1">
        <v>35.075450897216797</v>
      </c>
      <c r="R791" s="1">
        <v>409.71487426757812</v>
      </c>
      <c r="S791" s="1">
        <v>414.09011840820312</v>
      </c>
      <c r="T791" s="1">
        <v>20.107681274414062</v>
      </c>
      <c r="U791" s="1">
        <v>20.603776931762695</v>
      </c>
      <c r="V791" s="1">
        <v>35.684360504150391</v>
      </c>
      <c r="W791" s="1">
        <v>36.564136505126953</v>
      </c>
      <c r="X791" s="1">
        <v>500.23193359375</v>
      </c>
      <c r="Y791" s="1">
        <v>-9.1734789311885834E-3</v>
      </c>
      <c r="Z791" s="1">
        <v>6.7313991487026215E-2</v>
      </c>
      <c r="AA791" s="1">
        <v>100.95347595214844</v>
      </c>
      <c r="AB791" s="1">
        <v>1.6466609239578247</v>
      </c>
      <c r="AC791" s="1">
        <v>-0.20557431876659393</v>
      </c>
      <c r="AD791" s="1">
        <v>2.3278828710317612E-2</v>
      </c>
      <c r="AE791" s="1">
        <v>2.3744013160467148E-3</v>
      </c>
      <c r="AF791" s="1">
        <v>2.9350198805332184E-2</v>
      </c>
      <c r="AG791" s="1">
        <v>1.3496181927621365E-3</v>
      </c>
      <c r="AH791" s="1">
        <v>1</v>
      </c>
      <c r="AI791" s="1">
        <v>-0.21956524252891541</v>
      </c>
      <c r="AJ791" s="1">
        <v>2.737391471862793</v>
      </c>
      <c r="AK791" s="1">
        <v>1</v>
      </c>
      <c r="AL791" s="1">
        <v>0</v>
      </c>
      <c r="AM791" s="1">
        <v>0.15999999642372131</v>
      </c>
      <c r="AN791" s="1">
        <v>111115</v>
      </c>
      <c r="AO791">
        <f>X791*0.000001/(K791*0.0001)</f>
        <v>0.56459588372190894</v>
      </c>
      <c r="AP791">
        <f>(U791-T791)/(1000-U791)*AO791</f>
        <v>2.8598595693362988E-4</v>
      </c>
      <c r="AQ791">
        <f>(P791+273.15)</f>
        <v>307.99348297119138</v>
      </c>
      <c r="AR791">
        <f>(O791+273.15)</f>
        <v>308.27897872924802</v>
      </c>
      <c r="AS791">
        <f>(Y791*AK791+Z791*AL791)*AM791</f>
        <v>-1.4677565961832562E-3</v>
      </c>
      <c r="AT791">
        <f>((AS791+0.00000010773*(AR791^4-AQ791^4))-AP791*44100)/(L791*0.92*2*29.3+0.00000043092*AQ791^3)</f>
        <v>-0.16303144750554424</v>
      </c>
      <c r="AU791">
        <f>0.61365*EXP(17.502*J791/(240.97+J791))</f>
        <v>5.5995987055882503</v>
      </c>
      <c r="AV791">
        <f>AU791*1000/AA791</f>
        <v>55.467121392060228</v>
      </c>
      <c r="AW791">
        <f>(AV791-U791)</f>
        <v>34.863344460297533</v>
      </c>
      <c r="AX791">
        <f>IF(D791,P791,(O791+P791)/2)</f>
        <v>34.986230850219727</v>
      </c>
      <c r="AY791">
        <f>0.61365*EXP(17.502*AX791/(240.97+AX791))</f>
        <v>5.6440659531852644</v>
      </c>
      <c r="AZ791">
        <f>IF(AW791&lt;&gt;0,(1000-(AV791+U791)/2)/AW791*AP791,0)</f>
        <v>7.8910488040226413E-3</v>
      </c>
      <c r="BA791">
        <f>U791*AA791/1000</f>
        <v>2.0800228990041361</v>
      </c>
      <c r="BB791">
        <f>(AY791-BA791)</f>
        <v>3.5640430541811283</v>
      </c>
      <c r="BC791">
        <f>1/(1.6/F791+1.37/N791)</f>
        <v>4.9354396885198304E-3</v>
      </c>
      <c r="BD791">
        <f>G791*AA791*0.001</f>
        <v>90.909499640927123</v>
      </c>
      <c r="BE791">
        <f>G791/S791</f>
        <v>2.1746688001987575</v>
      </c>
      <c r="BF791">
        <f>(1-AP791*AA791/AU791/F791)*100</f>
        <v>34.986203325195611</v>
      </c>
      <c r="BG791">
        <f>(S791-E791/(N791/1.35))</f>
        <v>416.29624905287807</v>
      </c>
      <c r="BH791">
        <f>E791*BF791/100/BG791</f>
        <v>-2.1755587004241173E-3</v>
      </c>
    </row>
    <row r="792" spans="1:60" x14ac:dyDescent="0.25">
      <c r="A792" s="1">
        <v>245</v>
      </c>
      <c r="B792" s="1" t="s">
        <v>854</v>
      </c>
      <c r="C792" s="1">
        <v>31258.499999519438</v>
      </c>
      <c r="D792" s="1">
        <v>0</v>
      </c>
      <c r="E792">
        <f>(R792-S792*(1000-T792)/(1000-U792))*AO792</f>
        <v>-2.5520540760635297</v>
      </c>
      <c r="F792">
        <f>IF(AZ792&lt;&gt;0,1/(1/AZ792-1/N792),0)</f>
        <v>7.9324267552043012E-3</v>
      </c>
      <c r="G792">
        <f>((BC792-AP792/2)*S792-E792)/(BC792+AP792/2)</f>
        <v>893.17090252973969</v>
      </c>
      <c r="H792">
        <f>AP792*1000</f>
        <v>0.28607030375488168</v>
      </c>
      <c r="I792">
        <f>(AU792-BA792)</f>
        <v>3.5197825784450494</v>
      </c>
      <c r="J792">
        <f>(P792+AT792*D792)</f>
        <v>34.842121124267578</v>
      </c>
      <c r="K792" s="1">
        <v>8.8599996566772461</v>
      </c>
      <c r="L792">
        <f>(K792*AI792+AJ792)</f>
        <v>0.79204349843834621</v>
      </c>
      <c r="M792" s="1">
        <v>1</v>
      </c>
      <c r="N792">
        <f>L792*(M792+1)*(M792+1)/(M792*M792+1)</f>
        <v>1.5840869968766924</v>
      </c>
      <c r="O792" s="1">
        <v>35.124191284179688</v>
      </c>
      <c r="P792" s="1">
        <v>34.842121124267578</v>
      </c>
      <c r="Q792" s="1">
        <v>35.068500518798828</v>
      </c>
      <c r="R792" s="1">
        <v>409.77166748046875</v>
      </c>
      <c r="S792" s="1">
        <v>414.08184814453125</v>
      </c>
      <c r="T792" s="1">
        <v>20.101446151733398</v>
      </c>
      <c r="U792" s="1">
        <v>20.597673416137695</v>
      </c>
      <c r="V792" s="1">
        <v>35.681430816650391</v>
      </c>
      <c r="W792" s="1">
        <v>36.562229156494141</v>
      </c>
      <c r="X792" s="1">
        <v>500.2498779296875</v>
      </c>
      <c r="Y792" s="1">
        <v>8.0812303349375725E-3</v>
      </c>
      <c r="Z792" s="1">
        <v>8.0670908093452454E-2</v>
      </c>
      <c r="AA792" s="1">
        <v>100.95282745361328</v>
      </c>
      <c r="AB792" s="1">
        <v>1.6466609239578247</v>
      </c>
      <c r="AC792" s="1">
        <v>-0.20557431876659393</v>
      </c>
      <c r="AD792" s="1">
        <v>2.3278828710317612E-2</v>
      </c>
      <c r="AE792" s="1">
        <v>2.3744013160467148E-3</v>
      </c>
      <c r="AF792" s="1">
        <v>2.9350198805332184E-2</v>
      </c>
      <c r="AG792" s="1">
        <v>1.3496181927621365E-3</v>
      </c>
      <c r="AH792" s="1">
        <v>1</v>
      </c>
      <c r="AI792" s="1">
        <v>-0.21956524252891541</v>
      </c>
      <c r="AJ792" s="1">
        <v>2.737391471862793</v>
      </c>
      <c r="AK792" s="1">
        <v>1</v>
      </c>
      <c r="AL792" s="1">
        <v>0</v>
      </c>
      <c r="AM792" s="1">
        <v>0.15999999642372131</v>
      </c>
      <c r="AN792" s="1">
        <v>111115</v>
      </c>
      <c r="AO792">
        <f>X792*0.000001/(K792*0.0001)</f>
        <v>0.56461613692352619</v>
      </c>
      <c r="AP792">
        <f>(U792-T792)/(1000-U792)*AO792</f>
        <v>2.8607030375488168E-4</v>
      </c>
      <c r="AQ792">
        <f>(P792+273.15)</f>
        <v>307.99212112426756</v>
      </c>
      <c r="AR792">
        <f>(O792+273.15)</f>
        <v>308.27419128417966</v>
      </c>
      <c r="AS792">
        <f>(Y792*AK792+Z792*AL792)*AM792</f>
        <v>1.2929968246892798E-3</v>
      </c>
      <c r="AT792">
        <f>((AS792+0.00000010773*(AR792^4-AQ792^4))-AP792*44100)/(L792*0.92*2*29.3+0.00000043092*AQ792^3)</f>
        <v>-0.16383231915690061</v>
      </c>
      <c r="AU792">
        <f>0.61365*EXP(17.502*J792/(240.97+J792))</f>
        <v>5.5991759487702755</v>
      </c>
      <c r="AV792">
        <f>AU792*1000/AA792</f>
        <v>55.463290033585594</v>
      </c>
      <c r="AW792">
        <f>(AV792-U792)</f>
        <v>34.865616617447898</v>
      </c>
      <c r="AX792">
        <f>IF(D792,P792,(O792+P792)/2)</f>
        <v>34.983156204223633</v>
      </c>
      <c r="AY792">
        <f>0.61365*EXP(17.502*AX792/(240.97+AX792))</f>
        <v>5.6431049489293184</v>
      </c>
      <c r="AZ792">
        <f>IF(AW792&lt;&gt;0,(1000-(AV792+U792)/2)/AW792*AP792,0)</f>
        <v>7.8929024923136311E-3</v>
      </c>
      <c r="BA792">
        <f>U792*AA792/1000</f>
        <v>2.0793933703252261</v>
      </c>
      <c r="BB792">
        <f>(AY792-BA792)</f>
        <v>3.5637115786040923</v>
      </c>
      <c r="BC792">
        <f>1/(1.6/F792+1.37/N792)</f>
        <v>4.9365999049250106E-3</v>
      </c>
      <c r="BD792">
        <f>G792*AA792*0.001</f>
        <v>90.168128009672856</v>
      </c>
      <c r="BE792">
        <f>G792/S792</f>
        <v>2.1569912000054323</v>
      </c>
      <c r="BF792">
        <f>(1-AP792*AA792/AU792/F792)*100</f>
        <v>34.977887007097884</v>
      </c>
      <c r="BG792">
        <f>(S792-E792/(N792/1.35))</f>
        <v>416.2567747801761</v>
      </c>
      <c r="BH792">
        <f>E792*BF792/100/BG792</f>
        <v>-2.1444806311127196E-3</v>
      </c>
    </row>
    <row r="793" spans="1:60" x14ac:dyDescent="0.25">
      <c r="A793" s="1" t="s">
        <v>9</v>
      </c>
      <c r="B793" s="1" t="s">
        <v>855</v>
      </c>
    </row>
    <row r="794" spans="1:60" x14ac:dyDescent="0.25">
      <c r="A794" s="1" t="s">
        <v>9</v>
      </c>
      <c r="B794" s="1" t="s">
        <v>856</v>
      </c>
    </row>
    <row r="795" spans="1:60" x14ac:dyDescent="0.25">
      <c r="A795" s="1" t="s">
        <v>9</v>
      </c>
      <c r="B795" s="1" t="s">
        <v>857</v>
      </c>
    </row>
    <row r="796" spans="1:60" x14ac:dyDescent="0.25">
      <c r="A796" s="1" t="s">
        <v>9</v>
      </c>
      <c r="B796" s="1" t="s">
        <v>858</v>
      </c>
    </row>
    <row r="797" spans="1:60" x14ac:dyDescent="0.25">
      <c r="A797" s="1" t="s">
        <v>9</v>
      </c>
      <c r="B797" s="1" t="s">
        <v>859</v>
      </c>
    </row>
    <row r="798" spans="1:60" x14ac:dyDescent="0.25">
      <c r="A798" s="1" t="s">
        <v>9</v>
      </c>
      <c r="B798" s="1" t="s">
        <v>860</v>
      </c>
    </row>
    <row r="799" spans="1:60" x14ac:dyDescent="0.25">
      <c r="A799" s="1" t="s">
        <v>9</v>
      </c>
      <c r="B799" s="1" t="s">
        <v>861</v>
      </c>
    </row>
    <row r="800" spans="1:60" x14ac:dyDescent="0.25">
      <c r="A800" s="1" t="s">
        <v>9</v>
      </c>
      <c r="B800" s="1" t="s">
        <v>862</v>
      </c>
    </row>
    <row r="801" spans="1:60" x14ac:dyDescent="0.25">
      <c r="A801" s="1" t="s">
        <v>9</v>
      </c>
      <c r="B801" s="1" t="s">
        <v>863</v>
      </c>
    </row>
    <row r="802" spans="1:60" x14ac:dyDescent="0.25">
      <c r="A802" s="1" t="s">
        <v>9</v>
      </c>
      <c r="B802" s="1" t="s">
        <v>864</v>
      </c>
    </row>
    <row r="803" spans="1:60" x14ac:dyDescent="0.25">
      <c r="A803" s="1" t="s">
        <v>9</v>
      </c>
      <c r="B803" s="1" t="s">
        <v>865</v>
      </c>
    </row>
    <row r="804" spans="1:60" x14ac:dyDescent="0.25">
      <c r="A804" s="1">
        <v>246</v>
      </c>
      <c r="B804" s="1" t="s">
        <v>866</v>
      </c>
      <c r="C804" s="1">
        <v>31668.499999988824</v>
      </c>
      <c r="D804" s="1">
        <v>0</v>
      </c>
      <c r="E804">
        <f t="shared" ref="E804:E809" si="112">(R804-S804*(1000-T804)/(1000-U804))*AO804</f>
        <v>-2.2653695317862756</v>
      </c>
      <c r="F804">
        <f t="shared" ref="F804:F809" si="113">IF(AZ804&lt;&gt;0,1/(1/AZ804-1/N804),0)</f>
        <v>6.1778460361517655E-3</v>
      </c>
      <c r="G804">
        <f t="shared" ref="G804:G809" si="114">((BC804-AP804/2)*S804-E804)/(BC804+AP804/2)</f>
        <v>960.79018886874053</v>
      </c>
      <c r="H804">
        <f t="shared" ref="H804:H809" si="115">AP804*1000</f>
        <v>0.22334568915176048</v>
      </c>
      <c r="I804">
        <f t="shared" ref="I804:I809" si="116">(AU804-BA804)</f>
        <v>3.5213320147294742</v>
      </c>
      <c r="J804">
        <f t="shared" ref="J804:J809" si="117">(P804+AT804*D804)</f>
        <v>34.619194030761719</v>
      </c>
      <c r="K804" s="1">
        <v>6.4499998092651367</v>
      </c>
      <c r="L804">
        <f t="shared" ref="L804:L809" si="118">(K804*AI804+AJ804)</f>
        <v>1.3211956994300351</v>
      </c>
      <c r="M804" s="1">
        <v>1</v>
      </c>
      <c r="N804">
        <f t="shared" ref="N804:N809" si="119">L804*(M804+1)*(M804+1)/(M804*M804+1)</f>
        <v>2.6423913988600702</v>
      </c>
      <c r="O804" s="1">
        <v>35.069412231445313</v>
      </c>
      <c r="P804" s="1">
        <v>34.619194030761719</v>
      </c>
      <c r="Q804" s="1">
        <v>35.085807800292969</v>
      </c>
      <c r="R804" s="1">
        <v>409.909912109375</v>
      </c>
      <c r="S804" s="1">
        <v>412.71188354492187</v>
      </c>
      <c r="T804" s="1">
        <v>19.619989395141602</v>
      </c>
      <c r="U804" s="1">
        <v>19.902225494384766</v>
      </c>
      <c r="V804" s="1">
        <v>34.932258605957031</v>
      </c>
      <c r="W804" s="1">
        <v>35.432960510253906</v>
      </c>
      <c r="X804" s="1">
        <v>500.25808715820312</v>
      </c>
      <c r="Y804" s="1">
        <v>1.237650029361248E-2</v>
      </c>
      <c r="Z804" s="1">
        <v>0.10413177311420441</v>
      </c>
      <c r="AA804" s="1">
        <v>100.94417572021484</v>
      </c>
      <c r="AB804" s="1">
        <v>1.6253870725631714</v>
      </c>
      <c r="AC804" s="1">
        <v>-0.19566735625267029</v>
      </c>
      <c r="AD804" s="1">
        <v>2.8594229370355606E-2</v>
      </c>
      <c r="AE804" s="1">
        <v>2.6375639718025923E-3</v>
      </c>
      <c r="AF804" s="1">
        <v>2.1658839657902718E-2</v>
      </c>
      <c r="AG804" s="1">
        <v>2.5776454713195562E-3</v>
      </c>
      <c r="AH804" s="1">
        <v>1</v>
      </c>
      <c r="AI804" s="1">
        <v>-0.21956524252891541</v>
      </c>
      <c r="AJ804" s="1">
        <v>2.737391471862793</v>
      </c>
      <c r="AK804" s="1">
        <v>1</v>
      </c>
      <c r="AL804" s="1">
        <v>0</v>
      </c>
      <c r="AM804" s="1">
        <v>0.15999999642372131</v>
      </c>
      <c r="AN804" s="1">
        <v>111115</v>
      </c>
      <c r="AO804">
        <f t="shared" ref="AO804:AO809" si="120">X804*0.000001/(K804*0.0001)</f>
        <v>0.77559395651392848</v>
      </c>
      <c r="AP804">
        <f t="shared" ref="AP804:AP809" si="121">(U804-T804)/(1000-U804)*AO804</f>
        <v>2.2334568915176049E-4</v>
      </c>
      <c r="AQ804">
        <f t="shared" ref="AQ804:AQ809" si="122">(P804+273.15)</f>
        <v>307.7691940307617</v>
      </c>
      <c r="AR804">
        <f t="shared" ref="AR804:AR809" si="123">(O804+273.15)</f>
        <v>308.21941223144529</v>
      </c>
      <c r="AS804">
        <f t="shared" ref="AS804:AS809" si="124">(Y804*AK804+Z804*AL804)*AM804</f>
        <v>1.9802400027161826E-3</v>
      </c>
      <c r="AT804">
        <f t="shared" ref="AT804:AT809" si="125">((AS804+0.00000010773*(AR804^4-AQ804^4))-AP804*44100)/(L804*0.92*2*29.3+0.00000043092*AQ804^3)</f>
        <v>-4.9878190861350376E-2</v>
      </c>
      <c r="AU804">
        <f t="shared" ref="AU804:AU809" si="126">0.61365*EXP(17.502*J804/(240.97+J804))</f>
        <v>5.5303457622579897</v>
      </c>
      <c r="AV804">
        <f t="shared" ref="AV804:AV809" si="127">AU804*1000/AA804</f>
        <v>54.786179814735917</v>
      </c>
      <c r="AW804">
        <f t="shared" ref="AW804:AW809" si="128">(AV804-U804)</f>
        <v>34.883954320351151</v>
      </c>
      <c r="AX804">
        <f t="shared" ref="AX804:AX809" si="129">IF(D804,P804,(O804+P804)/2)</f>
        <v>34.844303131103516</v>
      </c>
      <c r="AY804">
        <f t="shared" ref="AY804:AY809" si="130">0.61365*EXP(17.502*AX804/(240.97+AX804))</f>
        <v>5.5998533204188945</v>
      </c>
      <c r="AZ804">
        <f t="shared" ref="AZ804:AZ809" si="131">IF(AW804&lt;&gt;0,(1000-(AV804+U804)/2)/AW804*AP804,0)</f>
        <v>6.1634360743507127E-3</v>
      </c>
      <c r="BA804">
        <f t="shared" ref="BA804:BA809" si="132">U804*AA804/1000</f>
        <v>2.0090137475285155</v>
      </c>
      <c r="BB804">
        <f t="shared" ref="BB804:BB809" si="133">(AY804-BA804)</f>
        <v>3.590839572890379</v>
      </c>
      <c r="BC804">
        <f t="shared" ref="BC804:BC809" si="134">1/(1.6/F804+1.37/N804)</f>
        <v>3.8534396049140448E-3</v>
      </c>
      <c r="BD804">
        <f t="shared" ref="BD804:BD809" si="135">G804*AA804*0.001</f>
        <v>96.986173655424565</v>
      </c>
      <c r="BE804">
        <f t="shared" ref="BE804:BE809" si="136">G804/S804</f>
        <v>2.3279925468009033</v>
      </c>
      <c r="BF804">
        <f t="shared" ref="BF804:BF809" si="137">(1-AP804*AA804/AU804/F804)*100</f>
        <v>34.011314806199699</v>
      </c>
      <c r="BG804">
        <f t="shared" ref="BG804:BG809" si="138">(S804-E804/(N804/1.35))</f>
        <v>413.86926275423616</v>
      </c>
      <c r="BH804">
        <f t="shared" ref="BH804:BH809" si="139">E804*BF804/100/BG804</f>
        <v>-1.8616554364345003E-3</v>
      </c>
    </row>
    <row r="805" spans="1:60" x14ac:dyDescent="0.25">
      <c r="A805" s="1">
        <v>247</v>
      </c>
      <c r="B805" s="1" t="s">
        <v>867</v>
      </c>
      <c r="C805" s="1">
        <v>31673.499999877065</v>
      </c>
      <c r="D805" s="1">
        <v>0</v>
      </c>
      <c r="E805">
        <f t="shared" si="112"/>
        <v>-2.2673665081500207</v>
      </c>
      <c r="F805">
        <f t="shared" si="113"/>
        <v>6.2766304223425429E-3</v>
      </c>
      <c r="G805">
        <f t="shared" si="114"/>
        <v>952.35537843585951</v>
      </c>
      <c r="H805">
        <f t="shared" si="115"/>
        <v>0.22662717363340334</v>
      </c>
      <c r="I805">
        <f t="shared" si="116"/>
        <v>3.5170675370558158</v>
      </c>
      <c r="J805">
        <f t="shared" si="117"/>
        <v>34.601818084716797</v>
      </c>
      <c r="K805" s="1">
        <v>6.4499998092651367</v>
      </c>
      <c r="L805">
        <f t="shared" si="118"/>
        <v>1.3211956994300351</v>
      </c>
      <c r="M805" s="1">
        <v>1</v>
      </c>
      <c r="N805">
        <f t="shared" si="119"/>
        <v>2.6423913988600702</v>
      </c>
      <c r="O805" s="1">
        <v>35.067508697509766</v>
      </c>
      <c r="P805" s="1">
        <v>34.601818084716797</v>
      </c>
      <c r="Q805" s="1">
        <v>35.091526031494141</v>
      </c>
      <c r="R805" s="1">
        <v>409.9041748046875</v>
      </c>
      <c r="S805" s="1">
        <v>412.70700073242187</v>
      </c>
      <c r="T805" s="1">
        <v>19.605318069458008</v>
      </c>
      <c r="U805" s="1">
        <v>19.891706466674805</v>
      </c>
      <c r="V805" s="1">
        <v>34.909805297851563</v>
      </c>
      <c r="W805" s="1">
        <v>35.419242858886719</v>
      </c>
      <c r="X805" s="1">
        <v>500.25372314453125</v>
      </c>
      <c r="Y805" s="1">
        <v>-4.9420702271163464E-3</v>
      </c>
      <c r="Z805" s="1">
        <v>0.13600993156433105</v>
      </c>
      <c r="AA805" s="1">
        <v>100.94379425048828</v>
      </c>
      <c r="AB805" s="1">
        <v>1.6253870725631714</v>
      </c>
      <c r="AC805" s="1">
        <v>-0.19566735625267029</v>
      </c>
      <c r="AD805" s="1">
        <v>2.8594229370355606E-2</v>
      </c>
      <c r="AE805" s="1">
        <v>2.6375639718025923E-3</v>
      </c>
      <c r="AF805" s="1">
        <v>2.1658839657902718E-2</v>
      </c>
      <c r="AG805" s="1">
        <v>2.5776454713195562E-3</v>
      </c>
      <c r="AH805" s="1">
        <v>1</v>
      </c>
      <c r="AI805" s="1">
        <v>-0.21956524252891541</v>
      </c>
      <c r="AJ805" s="1">
        <v>2.737391471862793</v>
      </c>
      <c r="AK805" s="1">
        <v>1</v>
      </c>
      <c r="AL805" s="1">
        <v>0</v>
      </c>
      <c r="AM805" s="1">
        <v>0.15999999642372131</v>
      </c>
      <c r="AN805" s="1">
        <v>111115</v>
      </c>
      <c r="AO805">
        <f t="shared" si="120"/>
        <v>0.77558719060105874</v>
      </c>
      <c r="AP805">
        <f t="shared" si="121"/>
        <v>2.2662717363340333E-4</v>
      </c>
      <c r="AQ805">
        <f t="shared" si="122"/>
        <v>307.75181808471677</v>
      </c>
      <c r="AR805">
        <f t="shared" si="123"/>
        <v>308.21750869750974</v>
      </c>
      <c r="AS805">
        <f t="shared" si="124"/>
        <v>-7.90731218664395E-4</v>
      </c>
      <c r="AT805">
        <f t="shared" si="125"/>
        <v>-4.9321354961174499E-2</v>
      </c>
      <c r="AU805">
        <f t="shared" si="126"/>
        <v>5.5250118619189443</v>
      </c>
      <c r="AV805">
        <f t="shared" si="127"/>
        <v>54.733546553727038</v>
      </c>
      <c r="AW805">
        <f t="shared" si="128"/>
        <v>34.841840087052233</v>
      </c>
      <c r="AX805">
        <f t="shared" si="129"/>
        <v>34.834663391113281</v>
      </c>
      <c r="AY805">
        <f t="shared" si="130"/>
        <v>5.5968613438170864</v>
      </c>
      <c r="AZ805">
        <f t="shared" si="131"/>
        <v>6.2617564974024849E-3</v>
      </c>
      <c r="BA805">
        <f t="shared" si="132"/>
        <v>2.0079443248631286</v>
      </c>
      <c r="BB805">
        <f t="shared" si="133"/>
        <v>3.5889170189539579</v>
      </c>
      <c r="BC805">
        <f t="shared" si="134"/>
        <v>3.9149314276247923E-3</v>
      </c>
      <c r="BD805">
        <f t="shared" si="135"/>
        <v>96.134365374175303</v>
      </c>
      <c r="BE805">
        <f t="shared" si="136"/>
        <v>2.3075823204979216</v>
      </c>
      <c r="BF805">
        <f t="shared" si="137"/>
        <v>34.032225156329666</v>
      </c>
      <c r="BG805">
        <f t="shared" si="138"/>
        <v>413.86540019864896</v>
      </c>
      <c r="BH805">
        <f t="shared" si="139"/>
        <v>-1.8644594952911067E-3</v>
      </c>
    </row>
    <row r="806" spans="1:60" x14ac:dyDescent="0.25">
      <c r="A806" s="1">
        <v>248</v>
      </c>
      <c r="B806" s="1" t="s">
        <v>868</v>
      </c>
      <c r="C806" s="1">
        <v>31678.499999765307</v>
      </c>
      <c r="D806" s="1">
        <v>0</v>
      </c>
      <c r="E806">
        <f t="shared" si="112"/>
        <v>-2.2465592641632033</v>
      </c>
      <c r="F806">
        <f t="shared" si="113"/>
        <v>6.320779409751451E-3</v>
      </c>
      <c r="G806">
        <f t="shared" si="114"/>
        <v>943.36191903986389</v>
      </c>
      <c r="H806">
        <f t="shared" si="115"/>
        <v>0.22784347536959054</v>
      </c>
      <c r="I806">
        <f t="shared" si="116"/>
        <v>3.5114145612803438</v>
      </c>
      <c r="J806">
        <f t="shared" si="117"/>
        <v>34.579677581787109</v>
      </c>
      <c r="K806" s="1">
        <v>6.4499998092651367</v>
      </c>
      <c r="L806">
        <f t="shared" si="118"/>
        <v>1.3211956994300351</v>
      </c>
      <c r="M806" s="1">
        <v>1</v>
      </c>
      <c r="N806">
        <f t="shared" si="119"/>
        <v>2.6423913988600702</v>
      </c>
      <c r="O806" s="1">
        <v>35.064311981201172</v>
      </c>
      <c r="P806" s="1">
        <v>34.579677581787109</v>
      </c>
      <c r="Q806" s="1">
        <v>35.085487365722656</v>
      </c>
      <c r="R806" s="1">
        <v>409.92822265625</v>
      </c>
      <c r="S806" s="1">
        <v>412.70358276367187</v>
      </c>
      <c r="T806" s="1">
        <v>19.592693328857422</v>
      </c>
      <c r="U806" s="1">
        <v>19.880622863769531</v>
      </c>
      <c r="V806" s="1">
        <v>34.893547058105469</v>
      </c>
      <c r="W806" s="1">
        <v>35.405662536621094</v>
      </c>
      <c r="X806" s="1">
        <v>500.25225830078125</v>
      </c>
      <c r="Y806" s="1">
        <v>8.4246983751654625E-3</v>
      </c>
      <c r="Z806" s="1">
        <v>0.17464761435985565</v>
      </c>
      <c r="AA806" s="1">
        <v>100.94287872314453</v>
      </c>
      <c r="AB806" s="1">
        <v>1.6253870725631714</v>
      </c>
      <c r="AC806" s="1">
        <v>-0.19566735625267029</v>
      </c>
      <c r="AD806" s="1">
        <v>2.8594229370355606E-2</v>
      </c>
      <c r="AE806" s="1">
        <v>2.6375639718025923E-3</v>
      </c>
      <c r="AF806" s="1">
        <v>2.1658839657902718E-2</v>
      </c>
      <c r="AG806" s="1">
        <v>2.5776454713195562E-3</v>
      </c>
      <c r="AH806" s="1">
        <v>1</v>
      </c>
      <c r="AI806" s="1">
        <v>-0.21956524252891541</v>
      </c>
      <c r="AJ806" s="1">
        <v>2.737391471862793</v>
      </c>
      <c r="AK806" s="1">
        <v>1</v>
      </c>
      <c r="AL806" s="1">
        <v>0</v>
      </c>
      <c r="AM806" s="1">
        <v>0.15999999642372131</v>
      </c>
      <c r="AN806" s="1">
        <v>111115</v>
      </c>
      <c r="AO806">
        <f t="shared" si="120"/>
        <v>0.7755849195254102</v>
      </c>
      <c r="AP806">
        <f t="shared" si="121"/>
        <v>2.2784347536959054E-4</v>
      </c>
      <c r="AQ806">
        <f t="shared" si="122"/>
        <v>307.72967758178709</v>
      </c>
      <c r="AR806">
        <f t="shared" si="123"/>
        <v>308.21431198120115</v>
      </c>
      <c r="AS806">
        <f t="shared" si="124"/>
        <v>1.3479517098974048E-3</v>
      </c>
      <c r="AT806">
        <f t="shared" si="125"/>
        <v>-4.7100299877448029E-2</v>
      </c>
      <c r="AU806">
        <f t="shared" si="126"/>
        <v>5.5182218639584057</v>
      </c>
      <c r="AV806">
        <f t="shared" si="127"/>
        <v>54.666777228468014</v>
      </c>
      <c r="AW806">
        <f t="shared" si="128"/>
        <v>34.786154364698483</v>
      </c>
      <c r="AX806">
        <f t="shared" si="129"/>
        <v>34.821994781494141</v>
      </c>
      <c r="AY806">
        <f t="shared" si="130"/>
        <v>5.5929313815728099</v>
      </c>
      <c r="AZ806">
        <f t="shared" si="131"/>
        <v>6.3056957579018802E-3</v>
      </c>
      <c r="BA806">
        <f t="shared" si="132"/>
        <v>2.006807302678062</v>
      </c>
      <c r="BB806">
        <f t="shared" si="133"/>
        <v>3.5861240788947479</v>
      </c>
      <c r="BC806">
        <f t="shared" si="134"/>
        <v>3.94241225053417E-3</v>
      </c>
      <c r="BD806">
        <f t="shared" si="135"/>
        <v>95.225667785673863</v>
      </c>
      <c r="BE806">
        <f t="shared" si="136"/>
        <v>2.2858098607301529</v>
      </c>
      <c r="BF806">
        <f t="shared" si="137"/>
        <v>34.060979630571389</v>
      </c>
      <c r="BG806">
        <f t="shared" si="138"/>
        <v>413.85135179135216</v>
      </c>
      <c r="BH806">
        <f t="shared" si="139"/>
        <v>-1.8489732848356803E-3</v>
      </c>
    </row>
    <row r="807" spans="1:60" x14ac:dyDescent="0.25">
      <c r="A807" s="1">
        <v>249</v>
      </c>
      <c r="B807" s="1" t="s">
        <v>869</v>
      </c>
      <c r="C807" s="1">
        <v>31683.999999642372</v>
      </c>
      <c r="D807" s="1">
        <v>0</v>
      </c>
      <c r="E807">
        <f t="shared" si="112"/>
        <v>-2.3231698529772675</v>
      </c>
      <c r="F807">
        <f t="shared" si="113"/>
        <v>6.3361767052526182E-3</v>
      </c>
      <c r="G807">
        <f t="shared" si="114"/>
        <v>960.87289128292377</v>
      </c>
      <c r="H807">
        <f t="shared" si="115"/>
        <v>0.22818941820063057</v>
      </c>
      <c r="I807">
        <f t="shared" si="116"/>
        <v>3.5083009593253265</v>
      </c>
      <c r="J807">
        <f t="shared" si="117"/>
        <v>34.566307067871094</v>
      </c>
      <c r="K807" s="1">
        <v>6.4499998092651367</v>
      </c>
      <c r="L807">
        <f t="shared" si="118"/>
        <v>1.3211956994300351</v>
      </c>
      <c r="M807" s="1">
        <v>1</v>
      </c>
      <c r="N807">
        <f t="shared" si="119"/>
        <v>2.6423913988600702</v>
      </c>
      <c r="O807" s="1">
        <v>35.055374145507813</v>
      </c>
      <c r="P807" s="1">
        <v>34.566307067871094</v>
      </c>
      <c r="Q807" s="1">
        <v>35.064735412597656</v>
      </c>
      <c r="R807" s="1">
        <v>409.80636596679687</v>
      </c>
      <c r="S807" s="1">
        <v>412.68038940429688</v>
      </c>
      <c r="T807" s="1">
        <v>19.58256721496582</v>
      </c>
      <c r="U807" s="1">
        <v>19.870943069458008</v>
      </c>
      <c r="V807" s="1">
        <v>34.88983154296875</v>
      </c>
      <c r="W807" s="1">
        <v>35.403167724609375</v>
      </c>
      <c r="X807" s="1">
        <v>500.2413330078125</v>
      </c>
      <c r="Y807" s="1">
        <v>4.2154034599661827E-3</v>
      </c>
      <c r="Z807" s="1">
        <v>0.16228599846363068</v>
      </c>
      <c r="AA807" s="1">
        <v>100.94256591796875</v>
      </c>
      <c r="AB807" s="1">
        <v>1.6253870725631714</v>
      </c>
      <c r="AC807" s="1">
        <v>-0.19566735625267029</v>
      </c>
      <c r="AD807" s="1">
        <v>2.8594229370355606E-2</v>
      </c>
      <c r="AE807" s="1">
        <v>2.6375639718025923E-3</v>
      </c>
      <c r="AF807" s="1">
        <v>2.1658839657902718E-2</v>
      </c>
      <c r="AG807" s="1">
        <v>2.5776454713195562E-3</v>
      </c>
      <c r="AH807" s="1">
        <v>1</v>
      </c>
      <c r="AI807" s="1">
        <v>-0.21956524252891541</v>
      </c>
      <c r="AJ807" s="1">
        <v>2.737391471862793</v>
      </c>
      <c r="AK807" s="1">
        <v>1</v>
      </c>
      <c r="AL807" s="1">
        <v>0</v>
      </c>
      <c r="AM807" s="1">
        <v>0.15999999642372131</v>
      </c>
      <c r="AN807" s="1">
        <v>111115</v>
      </c>
      <c r="AO807">
        <f t="shared" si="120"/>
        <v>0.77556798108619818</v>
      </c>
      <c r="AP807">
        <f t="shared" si="121"/>
        <v>2.2818941820063057E-4</v>
      </c>
      <c r="AQ807">
        <f t="shared" si="122"/>
        <v>307.71630706787107</v>
      </c>
      <c r="AR807">
        <f t="shared" si="123"/>
        <v>308.20537414550779</v>
      </c>
      <c r="AS807">
        <f t="shared" si="124"/>
        <v>6.7446453851913168E-4</v>
      </c>
      <c r="AT807">
        <f t="shared" si="125"/>
        <v>-4.6633389064712608E-2</v>
      </c>
      <c r="AU807">
        <f t="shared" si="126"/>
        <v>5.5141249399662957</v>
      </c>
      <c r="AV807">
        <f t="shared" si="127"/>
        <v>54.626359948560889</v>
      </c>
      <c r="AW807">
        <f t="shared" si="128"/>
        <v>34.755416879102881</v>
      </c>
      <c r="AX807">
        <f t="shared" si="129"/>
        <v>34.810840606689453</v>
      </c>
      <c r="AY807">
        <f t="shared" si="130"/>
        <v>5.5894732019450233</v>
      </c>
      <c r="AZ807">
        <f t="shared" si="131"/>
        <v>6.321019565042902E-3</v>
      </c>
      <c r="BA807">
        <f t="shared" si="132"/>
        <v>2.0058239806409692</v>
      </c>
      <c r="BB807">
        <f t="shared" si="133"/>
        <v>3.5836492213040541</v>
      </c>
      <c r="BC807">
        <f t="shared" si="134"/>
        <v>3.9519962122049265E-3</v>
      </c>
      <c r="BD807">
        <f t="shared" si="135"/>
        <v>96.992975167115759</v>
      </c>
      <c r="BE807">
        <f t="shared" si="136"/>
        <v>2.3283706130789046</v>
      </c>
      <c r="BF807">
        <f t="shared" si="137"/>
        <v>34.072598507754073</v>
      </c>
      <c r="BG807">
        <f t="shared" si="138"/>
        <v>413.86729884658172</v>
      </c>
      <c r="BH807">
        <f t="shared" si="139"/>
        <v>-1.912604206382475E-3</v>
      </c>
    </row>
    <row r="808" spans="1:60" x14ac:dyDescent="0.25">
      <c r="A808" s="1">
        <v>250</v>
      </c>
      <c r="B808" s="1" t="s">
        <v>870</v>
      </c>
      <c r="C808" s="1">
        <v>31688.999999530613</v>
      </c>
      <c r="D808" s="1">
        <v>0</v>
      </c>
      <c r="E808">
        <f t="shared" si="112"/>
        <v>-2.3141297649228192</v>
      </c>
      <c r="F808">
        <f t="shared" si="113"/>
        <v>6.3538333202841722E-3</v>
      </c>
      <c r="G808">
        <f t="shared" si="114"/>
        <v>957.07290045966442</v>
      </c>
      <c r="H808">
        <f t="shared" si="115"/>
        <v>0.22873093026463129</v>
      </c>
      <c r="I808">
        <f t="shared" si="116"/>
        <v>3.5069352719853537</v>
      </c>
      <c r="J808">
        <f t="shared" si="117"/>
        <v>34.558799743652344</v>
      </c>
      <c r="K808" s="1">
        <v>6.4499998092651367</v>
      </c>
      <c r="L808">
        <f t="shared" si="118"/>
        <v>1.3211956994300351</v>
      </c>
      <c r="M808" s="1">
        <v>1</v>
      </c>
      <c r="N808">
        <f t="shared" si="119"/>
        <v>2.6423913988600702</v>
      </c>
      <c r="O808" s="1">
        <v>35.045948028564453</v>
      </c>
      <c r="P808" s="1">
        <v>34.558799743652344</v>
      </c>
      <c r="Q808" s="1">
        <v>35.061973571777344</v>
      </c>
      <c r="R808" s="1">
        <v>409.803466796875</v>
      </c>
      <c r="S808" s="1">
        <v>412.66552734375</v>
      </c>
      <c r="T808" s="1">
        <v>19.572637557983398</v>
      </c>
      <c r="U808" s="1">
        <v>19.861698150634766</v>
      </c>
      <c r="V808" s="1">
        <v>34.889728546142578</v>
      </c>
      <c r="W808" s="1">
        <v>35.405014038085938</v>
      </c>
      <c r="X808" s="1">
        <v>500.245361328125</v>
      </c>
      <c r="Y808" s="1">
        <v>1.5616600401699543E-2</v>
      </c>
      <c r="Z808" s="1">
        <v>0.12651543319225311</v>
      </c>
      <c r="AA808" s="1">
        <v>100.94255065917969</v>
      </c>
      <c r="AB808" s="1">
        <v>1.6253870725631714</v>
      </c>
      <c r="AC808" s="1">
        <v>-0.19566735625267029</v>
      </c>
      <c r="AD808" s="1">
        <v>2.8594229370355606E-2</v>
      </c>
      <c r="AE808" s="1">
        <v>2.6375639718025923E-3</v>
      </c>
      <c r="AF808" s="1">
        <v>2.1658839657902718E-2</v>
      </c>
      <c r="AG808" s="1">
        <v>2.5776454713195562E-3</v>
      </c>
      <c r="AH808" s="1">
        <v>1</v>
      </c>
      <c r="AI808" s="1">
        <v>-0.21956524252891541</v>
      </c>
      <c r="AJ808" s="1">
        <v>2.737391471862793</v>
      </c>
      <c r="AK808" s="1">
        <v>1</v>
      </c>
      <c r="AL808" s="1">
        <v>0</v>
      </c>
      <c r="AM808" s="1">
        <v>0.15999999642372131</v>
      </c>
      <c r="AN808" s="1">
        <v>111115</v>
      </c>
      <c r="AO808">
        <f t="shared" si="120"/>
        <v>0.77557422654423158</v>
      </c>
      <c r="AP808">
        <f t="shared" si="121"/>
        <v>2.2873093026463129E-4</v>
      </c>
      <c r="AQ808">
        <f t="shared" si="122"/>
        <v>307.70879974365232</v>
      </c>
      <c r="AR808">
        <f t="shared" si="123"/>
        <v>308.19594802856443</v>
      </c>
      <c r="AS808">
        <f t="shared" si="124"/>
        <v>2.4986560084226117E-3</v>
      </c>
      <c r="AT808">
        <f t="shared" si="125"/>
        <v>-4.7191432745472404E-2</v>
      </c>
      <c r="AU808">
        <f t="shared" si="126"/>
        <v>5.511825743733139</v>
      </c>
      <c r="AV808">
        <f t="shared" si="127"/>
        <v>54.60359093107477</v>
      </c>
      <c r="AW808">
        <f t="shared" si="128"/>
        <v>34.741892780440004</v>
      </c>
      <c r="AX808">
        <f t="shared" si="129"/>
        <v>34.802373886108398</v>
      </c>
      <c r="AY808">
        <f t="shared" si="130"/>
        <v>5.5868494669735655</v>
      </c>
      <c r="AZ808">
        <f t="shared" si="131"/>
        <v>6.3385916891255866E-3</v>
      </c>
      <c r="BA808">
        <f t="shared" si="132"/>
        <v>2.0048904717477853</v>
      </c>
      <c r="BB808">
        <f t="shared" si="133"/>
        <v>3.5819589952257802</v>
      </c>
      <c r="BC808">
        <f t="shared" si="134"/>
        <v>3.9629863573837163E-3</v>
      </c>
      <c r="BD808">
        <f t="shared" si="135"/>
        <v>96.609379739177726</v>
      </c>
      <c r="BE808">
        <f t="shared" si="136"/>
        <v>2.3192460650158053</v>
      </c>
      <c r="BF808">
        <f t="shared" si="137"/>
        <v>34.07230772255825</v>
      </c>
      <c r="BG808">
        <f t="shared" si="138"/>
        <v>413.84781819740385</v>
      </c>
      <c r="BH808">
        <f t="shared" si="139"/>
        <v>-1.90523516117153E-3</v>
      </c>
    </row>
    <row r="809" spans="1:60" x14ac:dyDescent="0.25">
      <c r="A809" s="1">
        <v>251</v>
      </c>
      <c r="B809" s="1" t="s">
        <v>871</v>
      </c>
      <c r="C809" s="1">
        <v>31693.999999418855</v>
      </c>
      <c r="D809" s="1">
        <v>0</v>
      </c>
      <c r="E809">
        <f t="shared" si="112"/>
        <v>-2.3147065101321864</v>
      </c>
      <c r="F809">
        <f t="shared" si="113"/>
        <v>6.3615494584504393E-3</v>
      </c>
      <c r="G809">
        <f t="shared" si="114"/>
        <v>956.51753013519647</v>
      </c>
      <c r="H809">
        <f t="shared" si="115"/>
        <v>0.22898428770220292</v>
      </c>
      <c r="I809">
        <f t="shared" si="116"/>
        <v>3.5066060927868268</v>
      </c>
      <c r="J809">
        <f t="shared" si="117"/>
        <v>34.554168701171875</v>
      </c>
      <c r="K809" s="1">
        <v>6.4499998092651367</v>
      </c>
      <c r="L809">
        <f t="shared" si="118"/>
        <v>1.3211956994300351</v>
      </c>
      <c r="M809" s="1">
        <v>1</v>
      </c>
      <c r="N809">
        <f t="shared" si="119"/>
        <v>2.6423913988600702</v>
      </c>
      <c r="O809" s="1">
        <v>35.038738250732422</v>
      </c>
      <c r="P809" s="1">
        <v>34.554168701171875</v>
      </c>
      <c r="Q809" s="1">
        <v>35.069591522216797</v>
      </c>
      <c r="R809" s="1">
        <v>409.78836059570312</v>
      </c>
      <c r="S809" s="1">
        <v>412.65106201171875</v>
      </c>
      <c r="T809" s="1">
        <v>19.56158447265625</v>
      </c>
      <c r="U809" s="1">
        <v>19.850971221923828</v>
      </c>
      <c r="V809" s="1">
        <v>34.885028839111328</v>
      </c>
      <c r="W809" s="1">
        <v>35.400554656982422</v>
      </c>
      <c r="X809" s="1">
        <v>500.24050903320312</v>
      </c>
      <c r="Y809" s="1">
        <v>2.9616821557283401E-2</v>
      </c>
      <c r="Z809" s="1">
        <v>9.0179368853569031E-2</v>
      </c>
      <c r="AA809" s="1">
        <v>100.94225311279297</v>
      </c>
      <c r="AB809" s="1">
        <v>1.6253870725631714</v>
      </c>
      <c r="AC809" s="1">
        <v>-0.19566735625267029</v>
      </c>
      <c r="AD809" s="1">
        <v>2.8594229370355606E-2</v>
      </c>
      <c r="AE809" s="1">
        <v>2.6375639718025923E-3</v>
      </c>
      <c r="AF809" s="1">
        <v>2.1658839657902718E-2</v>
      </c>
      <c r="AG809" s="1">
        <v>2.5776454713195562E-3</v>
      </c>
      <c r="AH809" s="1">
        <v>1</v>
      </c>
      <c r="AI809" s="1">
        <v>-0.21956524252891541</v>
      </c>
      <c r="AJ809" s="1">
        <v>2.737391471862793</v>
      </c>
      <c r="AK809" s="1">
        <v>1</v>
      </c>
      <c r="AL809" s="1">
        <v>0</v>
      </c>
      <c r="AM809" s="1">
        <v>0.15999999642372131</v>
      </c>
      <c r="AN809" s="1">
        <v>111115</v>
      </c>
      <c r="AO809">
        <f t="shared" si="120"/>
        <v>0.77556670360614566</v>
      </c>
      <c r="AP809">
        <f t="shared" si="121"/>
        <v>2.2898428770220291E-4</v>
      </c>
      <c r="AQ809">
        <f t="shared" si="122"/>
        <v>307.70416870117185</v>
      </c>
      <c r="AR809">
        <f t="shared" si="123"/>
        <v>308.1887382507324</v>
      </c>
      <c r="AS809">
        <f t="shared" si="124"/>
        <v>4.7386913432473365E-3</v>
      </c>
      <c r="AT809">
        <f t="shared" si="125"/>
        <v>-4.7689918460108033E-2</v>
      </c>
      <c r="AU809">
        <f t="shared" si="126"/>
        <v>5.510407854405031</v>
      </c>
      <c r="AV809">
        <f t="shared" si="127"/>
        <v>54.589705346161594</v>
      </c>
      <c r="AW809">
        <f t="shared" si="128"/>
        <v>34.738734124237766</v>
      </c>
      <c r="AX809">
        <f t="shared" si="129"/>
        <v>34.796453475952148</v>
      </c>
      <c r="AY809">
        <f t="shared" si="130"/>
        <v>5.5850154390799913</v>
      </c>
      <c r="AZ809">
        <f t="shared" si="131"/>
        <v>6.3462708302423985E-3</v>
      </c>
      <c r="BA809">
        <f t="shared" si="132"/>
        <v>2.0038017616182042</v>
      </c>
      <c r="BB809">
        <f t="shared" si="133"/>
        <v>3.5812136774617871</v>
      </c>
      <c r="BC809">
        <f t="shared" si="134"/>
        <v>3.96778913428757E-3</v>
      </c>
      <c r="BD809">
        <f t="shared" si="135"/>
        <v>96.55303463373059</v>
      </c>
      <c r="BE809">
        <f t="shared" si="136"/>
        <v>2.3179815059049398</v>
      </c>
      <c r="BF809">
        <f t="shared" si="137"/>
        <v>34.062568611816779</v>
      </c>
      <c r="BG809">
        <f t="shared" si="138"/>
        <v>413.83364752498773</v>
      </c>
      <c r="BH809">
        <f t="shared" si="139"/>
        <v>-1.9052305144625977E-3</v>
      </c>
    </row>
    <row r="810" spans="1:60" x14ac:dyDescent="0.25">
      <c r="A810" s="1" t="s">
        <v>9</v>
      </c>
      <c r="B810" s="1" t="s">
        <v>872</v>
      </c>
    </row>
    <row r="811" spans="1:60" x14ac:dyDescent="0.25">
      <c r="A811" s="1" t="s">
        <v>9</v>
      </c>
      <c r="B811" s="1" t="s">
        <v>873</v>
      </c>
    </row>
    <row r="812" spans="1:60" x14ac:dyDescent="0.25">
      <c r="A812" s="1" t="s">
        <v>9</v>
      </c>
      <c r="B812" s="1" t="s">
        <v>874</v>
      </c>
    </row>
    <row r="813" spans="1:60" x14ac:dyDescent="0.25">
      <c r="A813" s="1" t="s">
        <v>9</v>
      </c>
      <c r="B813" s="1" t="s">
        <v>875</v>
      </c>
    </row>
    <row r="814" spans="1:60" x14ac:dyDescent="0.25">
      <c r="A814" s="1" t="s">
        <v>9</v>
      </c>
      <c r="B814" s="1" t="s">
        <v>876</v>
      </c>
    </row>
    <row r="815" spans="1:60" x14ac:dyDescent="0.25">
      <c r="A815" s="1" t="s">
        <v>9</v>
      </c>
      <c r="B815" s="1" t="s">
        <v>877</v>
      </c>
    </row>
    <row r="816" spans="1:60" x14ac:dyDescent="0.25">
      <c r="A816" s="1" t="s">
        <v>9</v>
      </c>
      <c r="B816" s="1" t="s">
        <v>878</v>
      </c>
    </row>
    <row r="817" spans="1:60" x14ac:dyDescent="0.25">
      <c r="A817" s="1" t="s">
        <v>9</v>
      </c>
      <c r="B817" s="1" t="s">
        <v>879</v>
      </c>
    </row>
    <row r="818" spans="1:60" x14ac:dyDescent="0.25">
      <c r="A818" s="1" t="s">
        <v>9</v>
      </c>
      <c r="B818" s="1" t="s">
        <v>880</v>
      </c>
    </row>
    <row r="819" spans="1:60" x14ac:dyDescent="0.25">
      <c r="A819" s="1" t="s">
        <v>9</v>
      </c>
      <c r="B819" s="1" t="s">
        <v>881</v>
      </c>
    </row>
    <row r="820" spans="1:60" x14ac:dyDescent="0.25">
      <c r="A820" s="1" t="s">
        <v>9</v>
      </c>
      <c r="B820" s="1" t="s">
        <v>882</v>
      </c>
    </row>
    <row r="821" spans="1:60" x14ac:dyDescent="0.25">
      <c r="A821" s="1" t="s">
        <v>9</v>
      </c>
      <c r="B821" s="1" t="s">
        <v>883</v>
      </c>
    </row>
    <row r="822" spans="1:60" x14ac:dyDescent="0.25">
      <c r="A822" s="1" t="s">
        <v>9</v>
      </c>
      <c r="B822" s="1" t="s">
        <v>884</v>
      </c>
    </row>
    <row r="823" spans="1:60" x14ac:dyDescent="0.25">
      <c r="A823" s="1">
        <v>252</v>
      </c>
      <c r="B823" s="1" t="s">
        <v>885</v>
      </c>
      <c r="C823" s="1">
        <v>33826.499999988824</v>
      </c>
      <c r="D823" s="1">
        <v>0</v>
      </c>
      <c r="E823">
        <f>(R823-S823*(1000-T823)/(1000-U823))*AO823</f>
        <v>-2.4412385101265923</v>
      </c>
      <c r="F823">
        <f>IF(AZ823&lt;&gt;0,1/(1/AZ823-1/N823),0)</f>
        <v>7.6788821573644511E-3</v>
      </c>
      <c r="G823">
        <f>((BC823-AP823/2)*S823-E823)/(BC823+AP823/2)</f>
        <v>866.74675183903423</v>
      </c>
      <c r="H823">
        <f>AP823*1000</f>
        <v>0.42132610327246212</v>
      </c>
      <c r="I823">
        <f>(AU823-BA823)</f>
        <v>5.2900153096131408</v>
      </c>
      <c r="J823">
        <f>(P823+AT823*D823)</f>
        <v>39.985923767089844</v>
      </c>
      <c r="K823" s="1">
        <v>6.4499998092651367</v>
      </c>
      <c r="L823">
        <f>(K823*AI823+AJ823)</f>
        <v>1.3211956994300351</v>
      </c>
      <c r="M823" s="1">
        <v>1</v>
      </c>
      <c r="N823">
        <f>L823*(M823+1)*(M823+1)/(M823*M823+1)</f>
        <v>2.6423913988600702</v>
      </c>
      <c r="O823" s="1">
        <v>40.867584228515625</v>
      </c>
      <c r="P823" s="1">
        <v>39.985923767089844</v>
      </c>
      <c r="Q823" s="1">
        <v>41.103042602539062</v>
      </c>
      <c r="R823" s="1">
        <v>410.21231079101562</v>
      </c>
      <c r="S823" s="1">
        <v>413.13525390625</v>
      </c>
      <c r="T823" s="1">
        <v>20.460575103759766</v>
      </c>
      <c r="U823" s="1">
        <v>20.992364883422852</v>
      </c>
      <c r="V823" s="1">
        <v>26.617727279663086</v>
      </c>
      <c r="W823" s="1">
        <v>27.285236358642578</v>
      </c>
      <c r="X823" s="1">
        <v>500.29269409179687</v>
      </c>
      <c r="Y823" s="1">
        <v>6.4480811357498169E-2</v>
      </c>
      <c r="Z823" s="1">
        <v>0.18554973602294922</v>
      </c>
      <c r="AA823" s="1">
        <v>100.89691925048828</v>
      </c>
      <c r="AB823" s="1">
        <v>2.5250787734985352</v>
      </c>
      <c r="AC823" s="1">
        <v>-0.22843283414840698</v>
      </c>
      <c r="AD823" s="1">
        <v>2.4752119556069374E-2</v>
      </c>
      <c r="AE823" s="1">
        <v>1.0406395420432091E-2</v>
      </c>
      <c r="AF823" s="1">
        <v>2.2157080471515656E-2</v>
      </c>
      <c r="AG823" s="1">
        <v>8.5900155827403069E-3</v>
      </c>
      <c r="AH823" s="1">
        <v>1</v>
      </c>
      <c r="AI823" s="1">
        <v>-0.21956524252891541</v>
      </c>
      <c r="AJ823" s="1">
        <v>2.737391471862793</v>
      </c>
      <c r="AK823" s="1">
        <v>1</v>
      </c>
      <c r="AL823" s="1">
        <v>0</v>
      </c>
      <c r="AM823" s="1">
        <v>0.15999999642372131</v>
      </c>
      <c r="AN823" s="1">
        <v>111115</v>
      </c>
      <c r="AO823">
        <f>X823*0.000001/(K823*0.0001)</f>
        <v>0.77564761067612553</v>
      </c>
      <c r="AP823">
        <f>(U823-T823)/(1000-U823)*AO823</f>
        <v>4.2132610327246211E-4</v>
      </c>
      <c r="AQ823">
        <f>(P823+273.15)</f>
        <v>313.13592376708982</v>
      </c>
      <c r="AR823">
        <f>(O823+273.15)</f>
        <v>314.0175842285156</v>
      </c>
      <c r="AS823">
        <f>(Y823*AK823+Z823*AL823)*AM823</f>
        <v>1.0316929586598356E-2</v>
      </c>
      <c r="AT823">
        <f>((AS823+0.00000010773*(AR823^4-AQ823^4))-AP823*44100)/(L823*0.92*2*29.3+0.00000043092*AQ823^3)</f>
        <v>-8.1168997984109342E-2</v>
      </c>
      <c r="AU823">
        <f>0.61365*EXP(17.502*J823/(240.97+J823))</f>
        <v>7.408080254132642</v>
      </c>
      <c r="AV823">
        <f>AU823*1000/AA823</f>
        <v>73.42226412028721</v>
      </c>
      <c r="AW823">
        <f>(AV823-U823)</f>
        <v>52.429899236864358</v>
      </c>
      <c r="AX823">
        <f>IF(D823,P823,(O823+P823)/2)</f>
        <v>40.426753997802734</v>
      </c>
      <c r="AY823">
        <f>0.61365*EXP(17.502*AX823/(240.97+AX823))</f>
        <v>7.5843536962239568</v>
      </c>
      <c r="AZ823">
        <f>IF(AW823&lt;&gt;0,(1000-(AV823+U823)/2)/AW823*AP823,0)</f>
        <v>7.6566317168349825E-3</v>
      </c>
      <c r="BA823">
        <f>U823*AA823/1000</f>
        <v>2.1180649445195012</v>
      </c>
      <c r="BB823">
        <f>(AY823-BA823)</f>
        <v>5.4662887517044556</v>
      </c>
      <c r="BC823">
        <f>1/(1.6/F823+1.37/N823)</f>
        <v>4.7873889241312377E-3</v>
      </c>
      <c r="BD823">
        <f>G823*AA823*0.001</f>
        <v>87.452077030926048</v>
      </c>
      <c r="BE823">
        <f>G823/S823</f>
        <v>2.0979733480593241</v>
      </c>
      <c r="BF823">
        <f>(1-AP823*AA823/AU823/F823)*100</f>
        <v>25.270411437772289</v>
      </c>
      <c r="BG823">
        <f>(S823-E823/(N823/1.35))</f>
        <v>414.38248472530756</v>
      </c>
      <c r="BH823">
        <f>E823*BF823/100/BG823</f>
        <v>-1.4887478077054341E-3</v>
      </c>
    </row>
    <row r="824" spans="1:60" x14ac:dyDescent="0.25">
      <c r="A824" s="1">
        <v>253</v>
      </c>
      <c r="B824" s="1" t="s">
        <v>886</v>
      </c>
      <c r="C824" s="1">
        <v>33831.499999877065</v>
      </c>
      <c r="D824" s="1">
        <v>0</v>
      </c>
      <c r="E824">
        <f>(R824-S824*(1000-T824)/(1000-U824))*AO824</f>
        <v>-2.7809297224989793</v>
      </c>
      <c r="F824">
        <f>IF(AZ824&lt;&gt;0,1/(1/AZ824-1/N824),0)</f>
        <v>7.5386106990220627E-3</v>
      </c>
      <c r="G824">
        <f>((BC824-AP824/2)*S824-E824)/(BC824+AP824/2)</f>
        <v>945.51276419472356</v>
      </c>
      <c r="H824">
        <f>AP824*1000</f>
        <v>0.41245220363180995</v>
      </c>
      <c r="I824">
        <f>(AU824-BA824)</f>
        <v>5.2754794151635291</v>
      </c>
      <c r="J824">
        <f>(P824+AT824*D824)</f>
        <v>39.927768707275391</v>
      </c>
      <c r="K824" s="1">
        <v>6.4499998092651367</v>
      </c>
      <c r="L824">
        <f>(K824*AI824+AJ824)</f>
        <v>1.3211956994300351</v>
      </c>
      <c r="M824" s="1">
        <v>1</v>
      </c>
      <c r="N824">
        <f>L824*(M824+1)*(M824+1)/(M824*M824+1)</f>
        <v>2.6423913988600702</v>
      </c>
      <c r="O824" s="1">
        <v>40.854804992675781</v>
      </c>
      <c r="P824" s="1">
        <v>39.927768707275391</v>
      </c>
      <c r="Q824" s="1">
        <v>41.108657836914062</v>
      </c>
      <c r="R824" s="1">
        <v>410.10650634765625</v>
      </c>
      <c r="S824" s="1">
        <v>413.47195434570312</v>
      </c>
      <c r="T824" s="1">
        <v>20.38819694519043</v>
      </c>
      <c r="U824" s="1">
        <v>20.908832550048828</v>
      </c>
      <c r="V824" s="1">
        <v>26.547454833984375</v>
      </c>
      <c r="W824" s="1">
        <v>27.200109481811523</v>
      </c>
      <c r="X824" s="1">
        <v>500.2908935546875</v>
      </c>
      <c r="Y824" s="1">
        <v>6.0680348426103592E-2</v>
      </c>
      <c r="Z824" s="1">
        <v>0.18283276259899139</v>
      </c>
      <c r="AA824" s="1">
        <v>100.89582061767578</v>
      </c>
      <c r="AB824" s="1">
        <v>2.5250787734985352</v>
      </c>
      <c r="AC824" s="1">
        <v>-0.22843283414840698</v>
      </c>
      <c r="AD824" s="1">
        <v>2.4752119556069374E-2</v>
      </c>
      <c r="AE824" s="1">
        <v>1.0406395420432091E-2</v>
      </c>
      <c r="AF824" s="1">
        <v>2.2157080471515656E-2</v>
      </c>
      <c r="AG824" s="1">
        <v>8.5900155827403069E-3</v>
      </c>
      <c r="AH824" s="1">
        <v>1</v>
      </c>
      <c r="AI824" s="1">
        <v>-0.21956524252891541</v>
      </c>
      <c r="AJ824" s="1">
        <v>2.737391471862793</v>
      </c>
      <c r="AK824" s="1">
        <v>1</v>
      </c>
      <c r="AL824" s="1">
        <v>0</v>
      </c>
      <c r="AM824" s="1">
        <v>0.15999999642372131</v>
      </c>
      <c r="AN824" s="1">
        <v>111115</v>
      </c>
      <c r="AO824">
        <f>X824*0.000001/(K824*0.0001)</f>
        <v>0.77564481914564087</v>
      </c>
      <c r="AP824">
        <f>(U824-T824)/(1000-U824)*AO824</f>
        <v>4.1245220363180993E-4</v>
      </c>
      <c r="AQ824">
        <f>(P824+273.15)</f>
        <v>313.07776870727537</v>
      </c>
      <c r="AR824">
        <f>(O824+273.15)</f>
        <v>314.00480499267576</v>
      </c>
      <c r="AS824">
        <f>(Y824*AK824+Z824*AL824)*AM824</f>
        <v>9.7088555311667379E-3</v>
      </c>
      <c r="AT824">
        <f>((AS824+0.00000010773*(AR824^4-AQ824^4))-AP824*44100)/(L824*0.92*2*29.3+0.00000043092*AQ824^3)</f>
        <v>-6.9459771908592635E-2</v>
      </c>
      <c r="AU824">
        <f>0.61365*EXP(17.502*J824/(240.97+J824))</f>
        <v>7.3850932334582762</v>
      </c>
      <c r="AV824">
        <f>AU824*1000/AA824</f>
        <v>73.195234334260348</v>
      </c>
      <c r="AW824">
        <f>(AV824-U824)</f>
        <v>52.28640178421152</v>
      </c>
      <c r="AX824">
        <f>IF(D824,P824,(O824+P824)/2)</f>
        <v>40.391286849975586</v>
      </c>
      <c r="AY824">
        <f>0.61365*EXP(17.502*AX824/(240.97+AX824))</f>
        <v>7.5700383488616012</v>
      </c>
      <c r="AZ824">
        <f>IF(AW824&lt;&gt;0,(1000-(AV824+U824)/2)/AW824*AP824,0)</f>
        <v>7.5171646038171306E-3</v>
      </c>
      <c r="BA824">
        <f>U824*AA824/1000</f>
        <v>2.109613818294747</v>
      </c>
      <c r="BB824">
        <f>(AY824-BA824)</f>
        <v>5.4604245305668542</v>
      </c>
      <c r="BC824">
        <f>1/(1.6/F824+1.37/N824)</f>
        <v>4.7001499796164668E-3</v>
      </c>
      <c r="BD824">
        <f>G824*AA824*0.001</f>
        <v>95.398286247913617</v>
      </c>
      <c r="BE824">
        <f>G824/S824</f>
        <v>2.2867639612726482</v>
      </c>
      <c r="BF824">
        <f>(1-AP824*AA824/AU824/F824)*100</f>
        <v>25.252012164265068</v>
      </c>
      <c r="BG824">
        <f>(S824-E824/(N824/1.35))</f>
        <v>414.89273369239385</v>
      </c>
      <c r="BH824">
        <f>E824*BF824/100/BG824</f>
        <v>-1.6925837807652575E-3</v>
      </c>
    </row>
    <row r="825" spans="1:60" x14ac:dyDescent="0.25">
      <c r="A825" s="1">
        <v>254</v>
      </c>
      <c r="B825" s="1" t="s">
        <v>887</v>
      </c>
      <c r="C825" s="1">
        <v>33836.999999754131</v>
      </c>
      <c r="D825" s="1">
        <v>0</v>
      </c>
      <c r="E825">
        <f>(R825-S825*(1000-T825)/(1000-U825))*AO825</f>
        <v>-3.0588115199688439</v>
      </c>
      <c r="F825">
        <f>IF(AZ825&lt;&gt;0,1/(1/AZ825-1/N825),0)</f>
        <v>7.7843762622270014E-3</v>
      </c>
      <c r="G825">
        <f>((BC825-AP825/2)*S825-E825)/(BC825+AP825/2)</f>
        <v>982.71922273423593</v>
      </c>
      <c r="H825">
        <f>AP825*1000</f>
        <v>0.4250223746006957</v>
      </c>
      <c r="I825">
        <f>(AU825-BA825)</f>
        <v>5.2656620145672859</v>
      </c>
      <c r="J825">
        <f>(P825+AT825*D825)</f>
        <v>39.889457702636719</v>
      </c>
      <c r="K825" s="1">
        <v>6.4499998092651367</v>
      </c>
      <c r="L825">
        <f>(K825*AI825+AJ825)</f>
        <v>1.3211956994300351</v>
      </c>
      <c r="M825" s="1">
        <v>1</v>
      </c>
      <c r="N825">
        <f>L825*(M825+1)*(M825+1)/(M825*M825+1)</f>
        <v>2.6423913988600702</v>
      </c>
      <c r="O825" s="1">
        <v>40.846267700195313</v>
      </c>
      <c r="P825" s="1">
        <v>39.889457702636719</v>
      </c>
      <c r="Q825" s="1">
        <v>41.096626281738281</v>
      </c>
      <c r="R825" s="1">
        <v>409.8514404296875</v>
      </c>
      <c r="S825" s="1">
        <v>413.56851196289062</v>
      </c>
      <c r="T825" s="1">
        <v>20.319877624511719</v>
      </c>
      <c r="U825" s="1">
        <v>20.856426239013672</v>
      </c>
      <c r="V825" s="1">
        <v>26.445154190063477</v>
      </c>
      <c r="W825" s="1">
        <v>27.140655517578125</v>
      </c>
      <c r="X825" s="1">
        <v>500.27499389648437</v>
      </c>
      <c r="Y825" s="1">
        <v>6.8004772067070007E-2</v>
      </c>
      <c r="Z825" s="1">
        <v>0.16210342943668365</v>
      </c>
      <c r="AA825" s="1">
        <v>100.89560699462891</v>
      </c>
      <c r="AB825" s="1">
        <v>2.5250787734985352</v>
      </c>
      <c r="AC825" s="1">
        <v>-0.22843283414840698</v>
      </c>
      <c r="AD825" s="1">
        <v>2.4752119556069374E-2</v>
      </c>
      <c r="AE825" s="1">
        <v>1.0406395420432091E-2</v>
      </c>
      <c r="AF825" s="1">
        <v>2.2157080471515656E-2</v>
      </c>
      <c r="AG825" s="1">
        <v>8.5900155827403069E-3</v>
      </c>
      <c r="AH825" s="1">
        <v>1</v>
      </c>
      <c r="AI825" s="1">
        <v>-0.21956524252891541</v>
      </c>
      <c r="AJ825" s="1">
        <v>2.737391471862793</v>
      </c>
      <c r="AK825" s="1">
        <v>1</v>
      </c>
      <c r="AL825" s="1">
        <v>0</v>
      </c>
      <c r="AM825" s="1">
        <v>0.15999999642372131</v>
      </c>
      <c r="AN825" s="1">
        <v>111115</v>
      </c>
      <c r="AO825">
        <f>X825*0.000001/(K825*0.0001)</f>
        <v>0.77562016851203874</v>
      </c>
      <c r="AP825">
        <f>(U825-T825)/(1000-U825)*AO825</f>
        <v>4.2502237460069568E-4</v>
      </c>
      <c r="AQ825">
        <f>(P825+273.15)</f>
        <v>313.0394577026367</v>
      </c>
      <c r="AR825">
        <f>(O825+273.15)</f>
        <v>313.99626770019529</v>
      </c>
      <c r="AS825">
        <f>(Y825*AK825+Z825*AL825)*AM825</f>
        <v>1.0880763287527184E-2</v>
      </c>
      <c r="AT825">
        <f>((AS825+0.00000010773*(AR825^4-AQ825^4))-AP825*44100)/(L825*0.92*2*29.3+0.00000043092*AQ825^3)</f>
        <v>-7.136492770049134E-2</v>
      </c>
      <c r="AU825">
        <f>0.61365*EXP(17.502*J825/(240.97+J825))</f>
        <v>7.3699837996912754</v>
      </c>
      <c r="AV825">
        <f>AU825*1000/AA825</f>
        <v>73.045636170102142</v>
      </c>
      <c r="AW825">
        <f>(AV825-U825)</f>
        <v>52.18920993108847</v>
      </c>
      <c r="AX825">
        <f>IF(D825,P825,(O825+P825)/2)</f>
        <v>40.367862701416016</v>
      </c>
      <c r="AY825">
        <f>0.61365*EXP(17.502*AX825/(240.97+AX825))</f>
        <v>7.5605966738238157</v>
      </c>
      <c r="AZ825">
        <f>IF(AW825&lt;&gt;0,(1000-(AV825+U825)/2)/AW825*AP825,0)</f>
        <v>7.76151116989586E-3</v>
      </c>
      <c r="BA825">
        <f>U825*AA825/1000</f>
        <v>2.1043217851239895</v>
      </c>
      <c r="BB825">
        <f>(AY825-BA825)</f>
        <v>5.4562748886998262</v>
      </c>
      <c r="BC825">
        <f>1/(1.6/F825+1.37/N825)</f>
        <v>4.8529935979735681E-3</v>
      </c>
      <c r="BD825">
        <f>G825*AA825*0.001</f>
        <v>99.152052483060658</v>
      </c>
      <c r="BE825">
        <f>G825/S825</f>
        <v>2.3761944981498373</v>
      </c>
      <c r="BF825">
        <f>(1-AP825*AA825/AU825/F825)*100</f>
        <v>25.253011846953633</v>
      </c>
      <c r="BG825">
        <f>(S825-E825/(N825/1.35))</f>
        <v>415.13126135487676</v>
      </c>
      <c r="BH825">
        <f>E825*BF825/100/BG825</f>
        <v>-1.8607175788030795E-3</v>
      </c>
    </row>
    <row r="826" spans="1:60" x14ac:dyDescent="0.25">
      <c r="A826" s="1">
        <v>255</v>
      </c>
      <c r="B826" s="1" t="s">
        <v>888</v>
      </c>
      <c r="C826" s="1">
        <v>33841.999999642372</v>
      </c>
      <c r="D826" s="1">
        <v>0</v>
      </c>
      <c r="E826">
        <f>(R826-S826*(1000-T826)/(1000-U826))*AO826</f>
        <v>-3.1515188934729408</v>
      </c>
      <c r="F826">
        <f>IF(AZ826&lt;&gt;0,1/(1/AZ826-1/N826),0)</f>
        <v>7.7786517967826851E-3</v>
      </c>
      <c r="G826">
        <f>((BC826-AP826/2)*S826-E826)/(BC826+AP826/2)</f>
        <v>1001.5066614950019</v>
      </c>
      <c r="H826">
        <f>AP826*1000</f>
        <v>0.42412928043488157</v>
      </c>
      <c r="I826">
        <f>(AU826-BA826)</f>
        <v>5.2587600850166201</v>
      </c>
      <c r="J826">
        <f>(P826+AT826*D826)</f>
        <v>39.867034912109375</v>
      </c>
      <c r="K826" s="1">
        <v>6.4499998092651367</v>
      </c>
      <c r="L826">
        <f>(K826*AI826+AJ826)</f>
        <v>1.3211956994300351</v>
      </c>
      <c r="M826" s="1">
        <v>1</v>
      </c>
      <c r="N826">
        <f>L826*(M826+1)*(M826+1)/(M826*M826+1)</f>
        <v>2.6423913988600702</v>
      </c>
      <c r="O826" s="1">
        <v>40.828880310058594</v>
      </c>
      <c r="P826" s="1">
        <v>39.867034912109375</v>
      </c>
      <c r="Q826" s="1">
        <v>41.073390960693359</v>
      </c>
      <c r="R826" s="1">
        <v>409.67437744140625</v>
      </c>
      <c r="S826" s="1">
        <v>413.51150512695312</v>
      </c>
      <c r="T826" s="1">
        <v>20.301824569702148</v>
      </c>
      <c r="U826" s="1">
        <v>20.837259292602539</v>
      </c>
      <c r="V826" s="1">
        <v>26.440135955810547</v>
      </c>
      <c r="W826" s="1">
        <v>27.136051177978516</v>
      </c>
      <c r="X826" s="1">
        <v>500.27212524414062</v>
      </c>
      <c r="Y826" s="1">
        <v>3.5688962787389755E-2</v>
      </c>
      <c r="Z826" s="1">
        <v>0.11870667338371277</v>
      </c>
      <c r="AA826" s="1">
        <v>100.89584350585937</v>
      </c>
      <c r="AB826" s="1">
        <v>2.5250787734985352</v>
      </c>
      <c r="AC826" s="1">
        <v>-0.22843283414840698</v>
      </c>
      <c r="AD826" s="1">
        <v>2.4752119556069374E-2</v>
      </c>
      <c r="AE826" s="1">
        <v>1.0406395420432091E-2</v>
      </c>
      <c r="AF826" s="1">
        <v>2.2157080471515656E-2</v>
      </c>
      <c r="AG826" s="1">
        <v>8.5900155827403069E-3</v>
      </c>
      <c r="AH826" s="1">
        <v>1</v>
      </c>
      <c r="AI826" s="1">
        <v>-0.21956524252891541</v>
      </c>
      <c r="AJ826" s="1">
        <v>2.737391471862793</v>
      </c>
      <c r="AK826" s="1">
        <v>1</v>
      </c>
      <c r="AL826" s="1">
        <v>0</v>
      </c>
      <c r="AM826" s="1">
        <v>0.15999999642372131</v>
      </c>
      <c r="AN826" s="1">
        <v>111115</v>
      </c>
      <c r="AO826">
        <f>X826*0.000001/(K826*0.0001)</f>
        <v>0.77561572098889375</v>
      </c>
      <c r="AP826">
        <f>(U826-T826)/(1000-U826)*AO826</f>
        <v>4.2412928043488157E-4</v>
      </c>
      <c r="AQ826">
        <f>(P826+273.15)</f>
        <v>313.01703491210935</v>
      </c>
      <c r="AR826">
        <f>(O826+273.15)</f>
        <v>313.97888031005857</v>
      </c>
      <c r="AS826">
        <f>(Y826*AK826+Z826*AL826)*AM826</f>
        <v>5.7102339183486839E-3</v>
      </c>
      <c r="AT826">
        <f>((AS826+0.00000010773*(AR826^4-AQ826^4))-AP826*44100)/(L826*0.92*2*29.3+0.00000043092*AQ826^3)</f>
        <v>-7.0199095713826681E-2</v>
      </c>
      <c r="AU826">
        <f>0.61365*EXP(17.502*J826/(240.97+J826))</f>
        <v>7.3611529376940599</v>
      </c>
      <c r="AV826">
        <f>AU826*1000/AA826</f>
        <v>72.957940405806426</v>
      </c>
      <c r="AW826">
        <f>(AV826-U826)</f>
        <v>52.120681113203887</v>
      </c>
      <c r="AX826">
        <f>IF(D826,P826,(O826+P826)/2)</f>
        <v>40.347957611083984</v>
      </c>
      <c r="AY826">
        <f>0.61365*EXP(17.502*AX826/(240.97+AX826))</f>
        <v>7.5525814632714958</v>
      </c>
      <c r="AZ826">
        <f>IF(AW826&lt;&gt;0,(1000-(AV826+U826)/2)/AW826*AP826,0)</f>
        <v>7.7558202717789987E-3</v>
      </c>
      <c r="BA826">
        <f>U826*AA826/1000</f>
        <v>2.1023928526774398</v>
      </c>
      <c r="BB826">
        <f>(AY826-BA826)</f>
        <v>5.450188610594056</v>
      </c>
      <c r="BC826">
        <f>1/(1.6/F826+1.37/N826)</f>
        <v>4.8494337822100764E-3</v>
      </c>
      <c r="BD826">
        <f>G826*AA826*0.001</f>
        <v>101.0478593882754</v>
      </c>
      <c r="BE826">
        <f>G826/S826</f>
        <v>2.4219559772285586</v>
      </c>
      <c r="BF826">
        <f>(1-AP826*AA826/AU826/F826)*100</f>
        <v>25.265461140324096</v>
      </c>
      <c r="BG826">
        <f>(S826-E826/(N826/1.35))</f>
        <v>415.1216187944529</v>
      </c>
      <c r="BH826">
        <f>E826*BF826/100/BG826</f>
        <v>-1.9181024194132327E-3</v>
      </c>
    </row>
    <row r="827" spans="1:60" x14ac:dyDescent="0.25">
      <c r="A827" s="1">
        <v>256</v>
      </c>
      <c r="B827" s="1" t="s">
        <v>889</v>
      </c>
      <c r="C827" s="1">
        <v>33846.999999530613</v>
      </c>
      <c r="D827" s="1">
        <v>0</v>
      </c>
      <c r="E827">
        <f>(R827-S827*(1000-T827)/(1000-U827))*AO827</f>
        <v>-3.1374762994484953</v>
      </c>
      <c r="F827">
        <f>IF(AZ827&lt;&gt;0,1/(1/AZ827-1/N827),0)</f>
        <v>7.7777362620515163E-3</v>
      </c>
      <c r="G827">
        <f>((BC827-AP827/2)*S827-E827)/(BC827+AP827/2)</f>
        <v>998.82398358076921</v>
      </c>
      <c r="H827">
        <f>AP827*1000</f>
        <v>0.42368087867807408</v>
      </c>
      <c r="I827">
        <f>(AU827-BA827)</f>
        <v>5.254070324772476</v>
      </c>
      <c r="J827">
        <f>(P827+AT827*D827)</f>
        <v>39.850063323974609</v>
      </c>
      <c r="K827" s="1">
        <v>6.4499998092651367</v>
      </c>
      <c r="L827">
        <f>(K827*AI827+AJ827)</f>
        <v>1.3211956994300351</v>
      </c>
      <c r="M827" s="1">
        <v>1</v>
      </c>
      <c r="N827">
        <f>L827*(M827+1)*(M827+1)/(M827*M827+1)</f>
        <v>2.6423913988600702</v>
      </c>
      <c r="O827" s="1">
        <v>40.813373565673828</v>
      </c>
      <c r="P827" s="1">
        <v>39.850063323974609</v>
      </c>
      <c r="Q827" s="1">
        <v>41.075981140136719</v>
      </c>
      <c r="R827" s="1">
        <v>409.6522216796875</v>
      </c>
      <c r="S827" s="1">
        <v>413.47146606445312</v>
      </c>
      <c r="T827" s="1">
        <v>20.282617568969727</v>
      </c>
      <c r="U827" s="1">
        <v>20.81749153137207</v>
      </c>
      <c r="V827" s="1">
        <v>26.434097290039062</v>
      </c>
      <c r="W827" s="1">
        <v>27.131109237670898</v>
      </c>
      <c r="X827" s="1">
        <v>500.27725219726562</v>
      </c>
      <c r="Y827" s="1">
        <v>1.5442163683474064E-2</v>
      </c>
      <c r="Z827" s="1">
        <v>0.1507413238286972</v>
      </c>
      <c r="AA827" s="1">
        <v>100.89614868164062</v>
      </c>
      <c r="AB827" s="1">
        <v>2.5250787734985352</v>
      </c>
      <c r="AC827" s="1">
        <v>-0.22843283414840698</v>
      </c>
      <c r="AD827" s="1">
        <v>2.4752119556069374E-2</v>
      </c>
      <c r="AE827" s="1">
        <v>1.0406395420432091E-2</v>
      </c>
      <c r="AF827" s="1">
        <v>2.2157080471515656E-2</v>
      </c>
      <c r="AG827" s="1">
        <v>8.5900155827403069E-3</v>
      </c>
      <c r="AH827" s="1">
        <v>1</v>
      </c>
      <c r="AI827" s="1">
        <v>-0.21956524252891541</v>
      </c>
      <c r="AJ827" s="1">
        <v>2.737391471862793</v>
      </c>
      <c r="AK827" s="1">
        <v>1</v>
      </c>
      <c r="AL827" s="1">
        <v>0</v>
      </c>
      <c r="AM827" s="1">
        <v>0.15999999642372131</v>
      </c>
      <c r="AN827" s="1">
        <v>111115</v>
      </c>
      <c r="AO827">
        <f>X827*0.000001/(K827*0.0001)</f>
        <v>0.7756236697536637</v>
      </c>
      <c r="AP827">
        <f>(U827-T827)/(1000-U827)*AO827</f>
        <v>4.236808786780741E-4</v>
      </c>
      <c r="AQ827">
        <f>(P827+273.15)</f>
        <v>313.00006332397459</v>
      </c>
      <c r="AR827">
        <f>(O827+273.15)</f>
        <v>313.96337356567381</v>
      </c>
      <c r="AS827">
        <f>(Y827*AK827+Z827*AL827)*AM827</f>
        <v>2.4707461341303694E-3</v>
      </c>
      <c r="AT827">
        <f>((AS827+0.00000010773*(AR827^4-AQ827^4))-AP827*44100)/(L827*0.92*2*29.3+0.00000043092*AQ827^3)</f>
        <v>-6.9798281848832494E-2</v>
      </c>
      <c r="AU827">
        <f>0.61365*EXP(17.502*J827/(240.97+J827))</f>
        <v>7.3544750455005872</v>
      </c>
      <c r="AV827">
        <f>AU827*1000/AA827</f>
        <v>72.891533934623112</v>
      </c>
      <c r="AW827">
        <f>(AV827-U827)</f>
        <v>52.074042403251042</v>
      </c>
      <c r="AX827">
        <f>IF(D827,P827,(O827+P827)/2)</f>
        <v>40.331718444824219</v>
      </c>
      <c r="AY827">
        <f>0.61365*EXP(17.502*AX827/(240.97+AX827))</f>
        <v>7.5460478707555385</v>
      </c>
      <c r="AZ827">
        <f>IF(AW827&lt;&gt;0,(1000-(AV827+U827)/2)/AW827*AP827,0)</f>
        <v>7.7549101033130684E-3</v>
      </c>
      <c r="BA827">
        <f>U827*AA827/1000</f>
        <v>2.1004047207281111</v>
      </c>
      <c r="BB827">
        <f>(AY827-BA827)</f>
        <v>5.4456431500274274</v>
      </c>
      <c r="BC827">
        <f>1/(1.6/F827+1.37/N827)</f>
        <v>4.848864446611036E-3</v>
      </c>
      <c r="BD827">
        <f>G827*AA827*0.001</f>
        <v>100.77749315415387</v>
      </c>
      <c r="BE827">
        <f>G827/S827</f>
        <v>2.415702329081808</v>
      </c>
      <c r="BF827">
        <f>(1-AP827*AA827/AU827/F827)*100</f>
        <v>25.26766325933103</v>
      </c>
      <c r="BG827">
        <f>(S827-E827/(N827/1.35))</f>
        <v>415.07440535879186</v>
      </c>
      <c r="BH827">
        <f>E827*BF827/100/BG827</f>
        <v>-1.9099393649692649E-3</v>
      </c>
    </row>
    <row r="828" spans="1:60" x14ac:dyDescent="0.25">
      <c r="A828" s="1" t="s">
        <v>9</v>
      </c>
      <c r="B828" s="1" t="s">
        <v>890</v>
      </c>
    </row>
    <row r="829" spans="1:60" x14ac:dyDescent="0.25">
      <c r="A829" s="1" t="s">
        <v>9</v>
      </c>
      <c r="B829" s="1" t="s">
        <v>891</v>
      </c>
    </row>
    <row r="830" spans="1:60" x14ac:dyDescent="0.25">
      <c r="A830" s="1" t="s">
        <v>9</v>
      </c>
      <c r="B830" s="1" t="s">
        <v>892</v>
      </c>
    </row>
    <row r="831" spans="1:60" x14ac:dyDescent="0.25">
      <c r="A831" s="1" t="s">
        <v>9</v>
      </c>
      <c r="B831" s="1" t="s">
        <v>893</v>
      </c>
    </row>
    <row r="832" spans="1:60" x14ac:dyDescent="0.25">
      <c r="A832" s="1" t="s">
        <v>9</v>
      </c>
      <c r="B832" s="1" t="s">
        <v>894</v>
      </c>
    </row>
    <row r="833" spans="1:60" x14ac:dyDescent="0.25">
      <c r="A833" s="1" t="s">
        <v>9</v>
      </c>
      <c r="B833" s="1" t="s">
        <v>895</v>
      </c>
    </row>
    <row r="834" spans="1:60" x14ac:dyDescent="0.25">
      <c r="A834" s="1" t="s">
        <v>9</v>
      </c>
      <c r="B834" s="1" t="s">
        <v>896</v>
      </c>
    </row>
    <row r="835" spans="1:60" x14ac:dyDescent="0.25">
      <c r="A835" s="1" t="s">
        <v>9</v>
      </c>
      <c r="B835" s="1" t="s">
        <v>897</v>
      </c>
    </row>
    <row r="836" spans="1:60" x14ac:dyDescent="0.25">
      <c r="A836" s="1" t="s">
        <v>9</v>
      </c>
      <c r="B836" s="1" t="s">
        <v>898</v>
      </c>
    </row>
    <row r="837" spans="1:60" x14ac:dyDescent="0.25">
      <c r="A837" s="1" t="s">
        <v>9</v>
      </c>
      <c r="B837" s="1" t="s">
        <v>899</v>
      </c>
    </row>
    <row r="838" spans="1:60" x14ac:dyDescent="0.25">
      <c r="A838" s="1" t="s">
        <v>9</v>
      </c>
      <c r="B838" s="1" t="s">
        <v>900</v>
      </c>
    </row>
    <row r="839" spans="1:60" x14ac:dyDescent="0.25">
      <c r="A839" s="1">
        <v>257</v>
      </c>
      <c r="B839" s="1" t="s">
        <v>901</v>
      </c>
      <c r="C839" s="1">
        <v>34451.499999988824</v>
      </c>
      <c r="D839" s="1">
        <v>0</v>
      </c>
      <c r="E839">
        <f>(R839-S839*(1000-T839)/(1000-U839))*AO839</f>
        <v>-2.8069425214736752</v>
      </c>
      <c r="F839">
        <f>IF(AZ839&lt;&gt;0,1/(1/AZ839-1/N839),0)</f>
        <v>8.2381932523408075E-3</v>
      </c>
      <c r="G839">
        <f>((BC839-AP839/2)*S839-E839)/(BC839+AP839/2)</f>
        <v>912.90415158641656</v>
      </c>
      <c r="H839">
        <f>AP839*1000</f>
        <v>0.44604997427606802</v>
      </c>
      <c r="I839">
        <f>(AU839-BA839)</f>
        <v>5.3247108939681418</v>
      </c>
      <c r="J839">
        <f>(P839+AT839*D839)</f>
        <v>39.671108245849609</v>
      </c>
      <c r="K839" s="1">
        <v>11.600000381469727</v>
      </c>
      <c r="L839">
        <f>(K839*AI839+AJ839)</f>
        <v>0.19043457476988124</v>
      </c>
      <c r="M839" s="1">
        <v>1</v>
      </c>
      <c r="N839">
        <f>L839*(M839+1)*(M839+1)/(M839*M839+1)</f>
        <v>0.38086914953976247</v>
      </c>
      <c r="O839" s="1">
        <v>40.700763702392578</v>
      </c>
      <c r="P839" s="1">
        <v>39.671108245849609</v>
      </c>
      <c r="Q839" s="1">
        <v>41.117095947265625</v>
      </c>
      <c r="R839" s="1">
        <v>410.21319580078125</v>
      </c>
      <c r="S839" s="1">
        <v>416.29141235351562</v>
      </c>
      <c r="T839" s="1">
        <v>18.410921096801758</v>
      </c>
      <c r="U839" s="1">
        <v>19.425138473510742</v>
      </c>
      <c r="V839" s="1">
        <v>24.138332366943359</v>
      </c>
      <c r="W839" s="1">
        <v>25.467813491821289</v>
      </c>
      <c r="X839" s="1">
        <v>500.2547607421875</v>
      </c>
      <c r="Y839" s="1">
        <v>-1.4182834886014462E-2</v>
      </c>
      <c r="Z839" s="1">
        <v>0.10136903077363968</v>
      </c>
      <c r="AA839" s="1">
        <v>100.88313293457031</v>
      </c>
      <c r="AB839" s="1">
        <v>1.731823205947876</v>
      </c>
      <c r="AC839" s="1">
        <v>-0.17632788419723511</v>
      </c>
      <c r="AD839" s="1">
        <v>2.1618245169520378E-2</v>
      </c>
      <c r="AE839" s="1">
        <v>6.7182872444391251E-3</v>
      </c>
      <c r="AF839" s="1">
        <v>1.628587394952774E-2</v>
      </c>
      <c r="AG839" s="1">
        <v>5.6195170618593693E-3</v>
      </c>
      <c r="AH839" s="1">
        <v>0.3333333432674408</v>
      </c>
      <c r="AI839" s="1">
        <v>-0.21956524252891541</v>
      </c>
      <c r="AJ839" s="1">
        <v>2.737391471862793</v>
      </c>
      <c r="AK839" s="1">
        <v>1</v>
      </c>
      <c r="AL839" s="1">
        <v>0</v>
      </c>
      <c r="AM839" s="1">
        <v>0.15999999642372131</v>
      </c>
      <c r="AN839" s="1">
        <v>111115</v>
      </c>
      <c r="AO839">
        <f>X839*0.000001/(K839*0.0001)</f>
        <v>0.43125408990616332</v>
      </c>
      <c r="AP839">
        <f>(U839-T839)/(1000-U839)*AO839</f>
        <v>4.4604997427606804E-4</v>
      </c>
      <c r="AQ839">
        <f>(P839+273.15)</f>
        <v>312.82110824584959</v>
      </c>
      <c r="AR839">
        <f>(O839+273.15)</f>
        <v>313.85076370239256</v>
      </c>
      <c r="AS839">
        <f>(Y839*AK839+Z839*AL839)*AM839</f>
        <v>-2.2692535310405437E-3</v>
      </c>
      <c r="AT839">
        <f>((AS839+0.00000010773*(AR839^4-AQ839^4))-AP839*44100)/(L839*0.92*2*29.3+0.00000043092*AQ839^3)</f>
        <v>-0.25677716500960474</v>
      </c>
      <c r="AU839">
        <f>0.61365*EXP(17.502*J839/(240.97+J839))</f>
        <v>7.284379720863762</v>
      </c>
      <c r="AV839">
        <f>AU839*1000/AA839</f>
        <v>72.206121171793754</v>
      </c>
      <c r="AW839">
        <f>(AV839-U839)</f>
        <v>52.780982698283012</v>
      </c>
      <c r="AX839">
        <f>IF(D839,P839,(O839+P839)/2)</f>
        <v>40.185935974121094</v>
      </c>
      <c r="AY839">
        <f>0.61365*EXP(17.502*AX839/(240.97+AX839))</f>
        <v>7.4876134289281557</v>
      </c>
      <c r="AZ839">
        <f>IF(AW839&lt;&gt;0,(1000-(AV839+U839)/2)/AW839*AP839,0)</f>
        <v>8.0637739582305572E-3</v>
      </c>
      <c r="BA839">
        <f>U839*AA839/1000</f>
        <v>1.9596688268956204</v>
      </c>
      <c r="BB839">
        <f>(AY839-BA839)</f>
        <v>5.5279446020325356</v>
      </c>
      <c r="BC839">
        <f>1/(1.6/F839+1.37/N839)</f>
        <v>5.0552442569232374E-3</v>
      </c>
      <c r="BD839">
        <f>G839*AA839*0.001</f>
        <v>92.096630881013596</v>
      </c>
      <c r="BE839">
        <f>G839/S839</f>
        <v>2.1929449527322373</v>
      </c>
      <c r="BF839">
        <f>(1-AP839*AA839/AU839/F839)*100</f>
        <v>25.014459305263415</v>
      </c>
      <c r="BG839">
        <f>(S839-E839/(N839/1.35))</f>
        <v>426.24068865633114</v>
      </c>
      <c r="BH839">
        <f>E839*BF839/100/BG839</f>
        <v>-1.6472887583059653E-3</v>
      </c>
    </row>
    <row r="840" spans="1:60" x14ac:dyDescent="0.25">
      <c r="A840" s="1">
        <v>258</v>
      </c>
      <c r="B840" s="1" t="s">
        <v>902</v>
      </c>
      <c r="C840" s="1">
        <v>34456.99999986589</v>
      </c>
      <c r="D840" s="1">
        <v>0</v>
      </c>
      <c r="E840">
        <f>(R840-S840*(1000-T840)/(1000-U840))*AO840</f>
        <v>-2.8812310854592611</v>
      </c>
      <c r="F840">
        <f>IF(AZ840&lt;&gt;0,1/(1/AZ840-1/N840),0)</f>
        <v>8.2411666943919114E-3</v>
      </c>
      <c r="G840">
        <f>((BC840-AP840/2)*S840-E840)/(BC840+AP840/2)</f>
        <v>926.82098219309012</v>
      </c>
      <c r="H840">
        <f>AP840*1000</f>
        <v>0.44627135606496093</v>
      </c>
      <c r="I840">
        <f>(AU840-BA840)</f>
        <v>5.3255430445847862</v>
      </c>
      <c r="J840">
        <f>(P840+AT840*D840)</f>
        <v>39.667209625244141</v>
      </c>
      <c r="K840" s="1">
        <v>11.600000381469727</v>
      </c>
      <c r="L840">
        <f>(K840*AI840+AJ840)</f>
        <v>0.19043457476988124</v>
      </c>
      <c r="M840" s="1">
        <v>1</v>
      </c>
      <c r="N840">
        <f>L840*(M840+1)*(M840+1)/(M840*M840+1)</f>
        <v>0.38086914953976247</v>
      </c>
      <c r="O840" s="1">
        <v>40.708263397216797</v>
      </c>
      <c r="P840" s="1">
        <v>39.667209625244141</v>
      </c>
      <c r="Q840" s="1">
        <v>41.131729125976563</v>
      </c>
      <c r="R840" s="1">
        <v>410.08935546875</v>
      </c>
      <c r="S840" s="1">
        <v>416.33929443359375</v>
      </c>
      <c r="T840" s="1">
        <v>18.387243270874023</v>
      </c>
      <c r="U840" s="1">
        <v>19.401943206787109</v>
      </c>
      <c r="V840" s="1">
        <v>24.09998893737793</v>
      </c>
      <c r="W840" s="1">
        <v>25.429561614990234</v>
      </c>
      <c r="X840" s="1">
        <v>500.27685546875</v>
      </c>
      <c r="Y840" s="1">
        <v>-2.492908388376236E-2</v>
      </c>
      <c r="Z840" s="1">
        <v>9.404909610748291E-2</v>
      </c>
      <c r="AA840" s="1">
        <v>100.88247680664062</v>
      </c>
      <c r="AB840" s="1">
        <v>1.731823205947876</v>
      </c>
      <c r="AC840" s="1">
        <v>-0.17632788419723511</v>
      </c>
      <c r="AD840" s="1">
        <v>2.1618245169520378E-2</v>
      </c>
      <c r="AE840" s="1">
        <v>6.7182872444391251E-3</v>
      </c>
      <c r="AF840" s="1">
        <v>1.628587394952774E-2</v>
      </c>
      <c r="AG840" s="1">
        <v>5.6195170618593693E-3</v>
      </c>
      <c r="AH840" s="1">
        <v>1</v>
      </c>
      <c r="AI840" s="1">
        <v>-0.21956524252891541</v>
      </c>
      <c r="AJ840" s="1">
        <v>2.737391471862793</v>
      </c>
      <c r="AK840" s="1">
        <v>1</v>
      </c>
      <c r="AL840" s="1">
        <v>0</v>
      </c>
      <c r="AM840" s="1">
        <v>0.15999999642372131</v>
      </c>
      <c r="AN840" s="1">
        <v>111115</v>
      </c>
      <c r="AO840">
        <f>X840*0.000001/(K840*0.0001)</f>
        <v>0.43127313708360809</v>
      </c>
      <c r="AP840">
        <f>(U840-T840)/(1000-U840)*AO840</f>
        <v>4.4627135606496092E-4</v>
      </c>
      <c r="AQ840">
        <f>(P840+273.15)</f>
        <v>312.81720962524412</v>
      </c>
      <c r="AR840">
        <f>(O840+273.15)</f>
        <v>313.85826339721677</v>
      </c>
      <c r="AS840">
        <f>(Y840*AK840+Z840*AL840)*AM840</f>
        <v>-3.9886533322486262E-3</v>
      </c>
      <c r="AT840">
        <f>((AS840+0.00000010773*(AR840^4-AQ840^4))-AP840*44100)/(L840*0.92*2*29.3+0.00000043092*AQ840^3)</f>
        <v>-0.25082035823786658</v>
      </c>
      <c r="AU840">
        <f>0.61365*EXP(17.502*J840/(240.97+J840))</f>
        <v>7.2828591301472452</v>
      </c>
      <c r="AV840">
        <f>AU840*1000/AA840</f>
        <v>72.191517899646257</v>
      </c>
      <c r="AW840">
        <f>(AV840-U840)</f>
        <v>52.789574692859148</v>
      </c>
      <c r="AX840">
        <f>IF(D840,P840,(O840+P840)/2)</f>
        <v>40.187736511230469</v>
      </c>
      <c r="AY840">
        <f>0.61365*EXP(17.502*AX840/(240.97+AX840))</f>
        <v>7.4883327449154375</v>
      </c>
      <c r="AZ840">
        <f>IF(AW840&lt;&gt;0,(1000-(AV840+U840)/2)/AW840*AP840,0)</f>
        <v>8.0666228037491235E-3</v>
      </c>
      <c r="BA840">
        <f>U840*AA840/1000</f>
        <v>1.9573160855624592</v>
      </c>
      <c r="BB840">
        <f>(AY840-BA840)</f>
        <v>5.5310166593529786</v>
      </c>
      <c r="BC840">
        <f>1/(1.6/F840+1.37/N840)</f>
        <v>5.0570356749880278E-3</v>
      </c>
      <c r="BD840">
        <f>G840*AA840*0.001</f>
        <v>93.499996240002289</v>
      </c>
      <c r="BE840">
        <f>G840/S840</f>
        <v>2.2261194044967052</v>
      </c>
      <c r="BF840">
        <f>(1-AP840*AA840/AU840/F840)*100</f>
        <v>24.989140734779991</v>
      </c>
      <c r="BG840">
        <f>(S840-E840/(N840/1.35))</f>
        <v>426.55188836531602</v>
      </c>
      <c r="BH840">
        <f>E840*BF840/100/BG840</f>
        <v>-1.6879421014847592E-3</v>
      </c>
    </row>
    <row r="841" spans="1:60" x14ac:dyDescent="0.25">
      <c r="A841" s="1">
        <v>259</v>
      </c>
      <c r="B841" s="1" t="s">
        <v>903</v>
      </c>
      <c r="C841" s="1">
        <v>34461.999999754131</v>
      </c>
      <c r="D841" s="1">
        <v>0</v>
      </c>
      <c r="E841">
        <f>(R841-S841*(1000-T841)/(1000-U841))*AO841</f>
        <v>-2.9695374815037376</v>
      </c>
      <c r="F841">
        <f>IF(AZ841&lt;&gt;0,1/(1/AZ841-1/N841),0)</f>
        <v>8.2455199786295834E-3</v>
      </c>
      <c r="G841">
        <f>((BC841-AP841/2)*S841-E841)/(BC841+AP841/2)</f>
        <v>943.26533687689698</v>
      </c>
      <c r="H841">
        <f>AP841*1000</f>
        <v>0.44646969070855425</v>
      </c>
      <c r="I841">
        <f>(AU841-BA841)</f>
        <v>5.3252616891372488</v>
      </c>
      <c r="J841">
        <f>(P841+AT841*D841)</f>
        <v>39.661308288574219</v>
      </c>
      <c r="K841" s="1">
        <v>11.600000381469727</v>
      </c>
      <c r="L841">
        <f>(K841*AI841+AJ841)</f>
        <v>0.19043457476988124</v>
      </c>
      <c r="M841" s="1">
        <v>1</v>
      </c>
      <c r="N841">
        <f>L841*(M841+1)*(M841+1)/(M841*M841+1)</f>
        <v>0.38086914953976247</v>
      </c>
      <c r="O841" s="1">
        <v>40.710342407226563</v>
      </c>
      <c r="P841" s="1">
        <v>39.661308288574219</v>
      </c>
      <c r="Q841" s="1">
        <v>41.116676330566406</v>
      </c>
      <c r="R841" s="1">
        <v>409.89279174804687</v>
      </c>
      <c r="S841" s="1">
        <v>416.34744262695312</v>
      </c>
      <c r="T841" s="1">
        <v>18.366775512695313</v>
      </c>
      <c r="U841" s="1">
        <v>19.38197135925293</v>
      </c>
      <c r="V841" s="1">
        <v>24.069154739379883</v>
      </c>
      <c r="W841" s="1">
        <v>25.399456024169922</v>
      </c>
      <c r="X841" s="1">
        <v>500.264892578125</v>
      </c>
      <c r="Y841" s="1">
        <v>-3.3993683755397797E-2</v>
      </c>
      <c r="Z841" s="1">
        <v>0.11084111034870148</v>
      </c>
      <c r="AA841" s="1">
        <v>100.88221740722656</v>
      </c>
      <c r="AB841" s="1">
        <v>1.731823205947876</v>
      </c>
      <c r="AC841" s="1">
        <v>-0.17632788419723511</v>
      </c>
      <c r="AD841" s="1">
        <v>2.1618245169520378E-2</v>
      </c>
      <c r="AE841" s="1">
        <v>6.7182872444391251E-3</v>
      </c>
      <c r="AF841" s="1">
        <v>1.628587394952774E-2</v>
      </c>
      <c r="AG841" s="1">
        <v>5.6195170618593693E-3</v>
      </c>
      <c r="AH841" s="1">
        <v>1</v>
      </c>
      <c r="AI841" s="1">
        <v>-0.21956524252891541</v>
      </c>
      <c r="AJ841" s="1">
        <v>2.737391471862793</v>
      </c>
      <c r="AK841" s="1">
        <v>1</v>
      </c>
      <c r="AL841" s="1">
        <v>0</v>
      </c>
      <c r="AM841" s="1">
        <v>0.15999999642372131</v>
      </c>
      <c r="AN841" s="1">
        <v>111115</v>
      </c>
      <c r="AO841">
        <f>X841*0.000001/(K841*0.0001)</f>
        <v>0.43126282424720147</v>
      </c>
      <c r="AP841">
        <f>(U841-T841)/(1000-U841)*AO841</f>
        <v>4.4646969070855427E-4</v>
      </c>
      <c r="AQ841">
        <f>(P841+273.15)</f>
        <v>312.8113082885742</v>
      </c>
      <c r="AR841">
        <f>(O841+273.15)</f>
        <v>313.86034240722654</v>
      </c>
      <c r="AS841">
        <f>(Y841*AK841+Z841*AL841)*AM841</f>
        <v>-5.4389892792927608E-3</v>
      </c>
      <c r="AT841">
        <f>((AS841+0.00000010773*(AR841^4-AQ841^4))-AP841*44100)/(L841*0.92*2*29.3+0.00000043092*AQ841^3)</f>
        <v>-0.24676372437018837</v>
      </c>
      <c r="AU841">
        <f>0.61365*EXP(17.502*J841/(240.97+J841))</f>
        <v>7.2805579375820413</v>
      </c>
      <c r="AV841">
        <f>AU841*1000/AA841</f>
        <v>72.168892840578152</v>
      </c>
      <c r="AW841">
        <f>(AV841-U841)</f>
        <v>52.786921481325223</v>
      </c>
      <c r="AX841">
        <f>IF(D841,P841,(O841+P841)/2)</f>
        <v>40.185825347900391</v>
      </c>
      <c r="AY841">
        <f>0.61365*EXP(17.502*AX841/(240.97+AX841))</f>
        <v>7.4875692356189711</v>
      </c>
      <c r="AZ841">
        <f>IF(AW841&lt;&gt;0,(1000-(AV841+U841)/2)/AW841*AP841,0)</f>
        <v>8.0707935932118127E-3</v>
      </c>
      <c r="BA841">
        <f>U841*AA841/1000</f>
        <v>1.9552962484447927</v>
      </c>
      <c r="BB841">
        <f>(AY841-BA841)</f>
        <v>5.5322729871741787</v>
      </c>
      <c r="BC841">
        <f>1/(1.6/F841+1.37/N841)</f>
        <v>5.0596583680736912E-3</v>
      </c>
      <c r="BD841">
        <f>G841*AA841*0.001</f>
        <v>95.158698787515931</v>
      </c>
      <c r="BE841">
        <f>G841/S841</f>
        <v>2.2655725490358343</v>
      </c>
      <c r="BF841">
        <f>(1-AP841*AA841/AU841/F841)*100</f>
        <v>24.971910047436928</v>
      </c>
      <c r="BG841">
        <f>(S841-E841/(N841/1.35))</f>
        <v>426.87304073557999</v>
      </c>
      <c r="BH841">
        <f>E841*BF841/100/BG841</f>
        <v>-1.737168099039966E-3</v>
      </c>
    </row>
    <row r="842" spans="1:60" x14ac:dyDescent="0.25">
      <c r="A842" s="1">
        <v>260</v>
      </c>
      <c r="B842" s="1" t="s">
        <v>904</v>
      </c>
      <c r="C842" s="1">
        <v>34466.999999642372</v>
      </c>
      <c r="D842" s="1">
        <v>0</v>
      </c>
      <c r="E842">
        <f>(R842-S842*(1000-T842)/(1000-U842))*AO842</f>
        <v>-3.0549924269014612</v>
      </c>
      <c r="F842">
        <f>IF(AZ842&lt;&gt;0,1/(1/AZ842-1/N842),0)</f>
        <v>8.2445425950460876E-3</v>
      </c>
      <c r="G842">
        <f>((BC842-AP842/2)*S842-E842)/(BC842+AP842/2)</f>
        <v>959.49628138269611</v>
      </c>
      <c r="H842">
        <f>AP842*1000</f>
        <v>0.4461911384062161</v>
      </c>
      <c r="I842">
        <f>(AU842-BA842)</f>
        <v>5.3226895878166749</v>
      </c>
      <c r="J842">
        <f>(P842+AT842*D842)</f>
        <v>39.650947570800781</v>
      </c>
      <c r="K842" s="1">
        <v>11.600000381469727</v>
      </c>
      <c r="L842">
        <f>(K842*AI842+AJ842)</f>
        <v>0.19043457476988124</v>
      </c>
      <c r="M842" s="1">
        <v>1</v>
      </c>
      <c r="N842">
        <f>L842*(M842+1)*(M842+1)/(M842*M842+1)</f>
        <v>0.38086914953976247</v>
      </c>
      <c r="O842" s="1">
        <v>40.701278686523438</v>
      </c>
      <c r="P842" s="1">
        <v>39.650947570800781</v>
      </c>
      <c r="Q842" s="1">
        <v>41.078395843505859</v>
      </c>
      <c r="R842" s="1">
        <v>409.64862060546875</v>
      </c>
      <c r="S842" s="1">
        <v>416.30194091796875</v>
      </c>
      <c r="T842" s="1">
        <v>18.352893829345703</v>
      </c>
      <c r="U842" s="1">
        <v>19.367502212524414</v>
      </c>
      <c r="V842" s="1">
        <v>24.059907913208008</v>
      </c>
      <c r="W842" s="1">
        <v>25.389793395996094</v>
      </c>
      <c r="X842" s="1">
        <v>500.2496337890625</v>
      </c>
      <c r="Y842" s="1">
        <v>-4.36825817450881E-3</v>
      </c>
      <c r="Z842" s="1">
        <v>0.16051483154296875</v>
      </c>
      <c r="AA842" s="1">
        <v>100.88186645507812</v>
      </c>
      <c r="AB842" s="1">
        <v>1.731823205947876</v>
      </c>
      <c r="AC842" s="1">
        <v>-0.17632788419723511</v>
      </c>
      <c r="AD842" s="1">
        <v>2.1618245169520378E-2</v>
      </c>
      <c r="AE842" s="1">
        <v>6.7182872444391251E-3</v>
      </c>
      <c r="AF842" s="1">
        <v>1.628587394952774E-2</v>
      </c>
      <c r="AG842" s="1">
        <v>5.6195170618593693E-3</v>
      </c>
      <c r="AH842" s="1">
        <v>1</v>
      </c>
      <c r="AI842" s="1">
        <v>-0.21956524252891541</v>
      </c>
      <c r="AJ842" s="1">
        <v>2.737391471862793</v>
      </c>
      <c r="AK842" s="1">
        <v>1</v>
      </c>
      <c r="AL842" s="1">
        <v>0</v>
      </c>
      <c r="AM842" s="1">
        <v>0.15999999642372131</v>
      </c>
      <c r="AN842" s="1">
        <v>111115</v>
      </c>
      <c r="AO842">
        <f>X842*0.000001/(K842*0.0001)</f>
        <v>0.43124967011913196</v>
      </c>
      <c r="AP842">
        <f>(U842-T842)/(1000-U842)*AO842</f>
        <v>4.4619113840621609E-4</v>
      </c>
      <c r="AQ842">
        <f>(P842+273.15)</f>
        <v>312.80094757080076</v>
      </c>
      <c r="AR842">
        <f>(O842+273.15)</f>
        <v>313.85127868652341</v>
      </c>
      <c r="AS842">
        <f>(Y842*AK842+Z842*AL842)*AM842</f>
        <v>-6.98921292299301E-4</v>
      </c>
      <c r="AT842">
        <f>((AS842+0.00000010773*(AR842^4-AQ842^4))-AP842*44100)/(L842*0.92*2*29.3+0.00000043092*AQ842^3)</f>
        <v>-0.24537385830283651</v>
      </c>
      <c r="AU842">
        <f>0.61365*EXP(17.502*J842/(240.97+J842))</f>
        <v>7.2765193595889928</v>
      </c>
      <c r="AV842">
        <f>AU842*1000/AA842</f>
        <v>72.129111160221925</v>
      </c>
      <c r="AW842">
        <f>(AV842-U842)</f>
        <v>52.761608947697511</v>
      </c>
      <c r="AX842">
        <f>IF(D842,P842,(O842+P842)/2)</f>
        <v>40.176113128662109</v>
      </c>
      <c r="AY842">
        <f>0.61365*EXP(17.502*AX842/(240.97+AX842))</f>
        <v>7.4836902488619828</v>
      </c>
      <c r="AZ842">
        <f>IF(AW842&lt;&gt;0,(1000-(AV842+U842)/2)/AW842*AP842,0)</f>
        <v>8.0698571908172888E-3</v>
      </c>
      <c r="BA842">
        <f>U842*AA842/1000</f>
        <v>1.9538297717723181</v>
      </c>
      <c r="BB842">
        <f>(AY842-BA842)</f>
        <v>5.5298604770896649</v>
      </c>
      <c r="BC842">
        <f>1/(1.6/F842+1.37/N842)</f>
        <v>5.0590695349247974E-3</v>
      </c>
      <c r="BD842">
        <f>G842*AA842*0.001</f>
        <v>96.79577572259322</v>
      </c>
      <c r="BE842">
        <f>G842/S842</f>
        <v>2.3048085705941075</v>
      </c>
      <c r="BF842">
        <f>(1-AP842*AA842/AU842/F842)*100</f>
        <v>24.968471430103946</v>
      </c>
      <c r="BG842">
        <f>(S842-E842/(N842/1.35))</f>
        <v>427.13043616706062</v>
      </c>
      <c r="BH842">
        <f>E842*BF842/100/BG842</f>
        <v>-1.7858360039797951E-3</v>
      </c>
    </row>
    <row r="843" spans="1:60" x14ac:dyDescent="0.25">
      <c r="A843" s="1">
        <v>261</v>
      </c>
      <c r="B843" s="1" t="s">
        <v>905</v>
      </c>
      <c r="C843" s="1">
        <v>34472.499999519438</v>
      </c>
      <c r="D843" s="1">
        <v>0</v>
      </c>
      <c r="E843">
        <f>(R843-S843*(1000-T843)/(1000-U843))*AO843</f>
        <v>-3.0271798719651208</v>
      </c>
      <c r="F843">
        <f>IF(AZ843&lt;&gt;0,1/(1/AZ843-1/N843),0)</f>
        <v>8.2464267337726722E-3</v>
      </c>
      <c r="G843">
        <f>((BC843-AP843/2)*S843-E843)/(BC843+AP843/2)</f>
        <v>954.09540506643918</v>
      </c>
      <c r="H843">
        <f>AP843*1000</f>
        <v>0.44584564515912128</v>
      </c>
      <c r="I843">
        <f>(AU843-BA843)</f>
        <v>5.3176176324383215</v>
      </c>
      <c r="J843">
        <f>(P843+AT843*D843)</f>
        <v>39.633548736572266</v>
      </c>
      <c r="K843" s="1">
        <v>11.600000381469727</v>
      </c>
      <c r="L843">
        <f>(K843*AI843+AJ843)</f>
        <v>0.19043457476988124</v>
      </c>
      <c r="M843" s="1">
        <v>1</v>
      </c>
      <c r="N843">
        <f>L843*(M843+1)*(M843+1)/(M843*M843+1)</f>
        <v>0.38086914953976247</v>
      </c>
      <c r="O843" s="1">
        <v>40.687355041503906</v>
      </c>
      <c r="P843" s="1">
        <v>39.633548736572266</v>
      </c>
      <c r="Q843" s="1">
        <v>41.074714660644531</v>
      </c>
      <c r="R843" s="1">
        <v>409.64181518554687</v>
      </c>
      <c r="S843" s="1">
        <v>416.23123168945312</v>
      </c>
      <c r="T843" s="1">
        <v>18.336709976196289</v>
      </c>
      <c r="U843" s="1">
        <v>19.350578308105469</v>
      </c>
      <c r="V843" s="1">
        <v>24.055398941040039</v>
      </c>
      <c r="W843" s="1">
        <v>25.385349273681641</v>
      </c>
      <c r="X843" s="1">
        <v>500.23577880859375</v>
      </c>
      <c r="Y843" s="1">
        <v>8.9550036936998367E-3</v>
      </c>
      <c r="Z843" s="1">
        <v>0.16247668862342834</v>
      </c>
      <c r="AA843" s="1">
        <v>100.88195037841797</v>
      </c>
      <c r="AB843" s="1">
        <v>1.731823205947876</v>
      </c>
      <c r="AC843" s="1">
        <v>-0.17632788419723511</v>
      </c>
      <c r="AD843" s="1">
        <v>2.1618245169520378E-2</v>
      </c>
      <c r="AE843" s="1">
        <v>6.7182872444391251E-3</v>
      </c>
      <c r="AF843" s="1">
        <v>1.628587394952774E-2</v>
      </c>
      <c r="AG843" s="1">
        <v>5.6195170618593693E-3</v>
      </c>
      <c r="AH843" s="1">
        <v>1</v>
      </c>
      <c r="AI843" s="1">
        <v>-0.21956524252891541</v>
      </c>
      <c r="AJ843" s="1">
        <v>2.737391471862793</v>
      </c>
      <c r="AK843" s="1">
        <v>1</v>
      </c>
      <c r="AL843" s="1">
        <v>0</v>
      </c>
      <c r="AM843" s="1">
        <v>0.15999999642372131</v>
      </c>
      <c r="AN843" s="1">
        <v>111115</v>
      </c>
      <c r="AO843">
        <f>X843*0.000001/(K843*0.0001)</f>
        <v>0.43123772617084472</v>
      </c>
      <c r="AP843">
        <f>(U843-T843)/(1000-U843)*AO843</f>
        <v>4.4584564515912127E-4</v>
      </c>
      <c r="AQ843">
        <f>(P843+273.15)</f>
        <v>312.78354873657224</v>
      </c>
      <c r="AR843">
        <f>(O843+273.15)</f>
        <v>313.83735504150388</v>
      </c>
      <c r="AS843">
        <f>(Y843*AK843+Z843*AL843)*AM843</f>
        <v>1.432800558966385E-3</v>
      </c>
      <c r="AT843">
        <f>((AS843+0.00000010773*(AR843^4-AQ843^4))-AP843*44100)/(L843*0.92*2*29.3+0.00000043092*AQ843^3)</f>
        <v>-0.24278153344856396</v>
      </c>
      <c r="AU843">
        <f>0.61365*EXP(17.502*J843/(240.97+J843))</f>
        <v>7.2697417131103084</v>
      </c>
      <c r="AV843">
        <f>AU843*1000/AA843</f>
        <v>72.061867220457202</v>
      </c>
      <c r="AW843">
        <f>(AV843-U843)</f>
        <v>52.711288912351733</v>
      </c>
      <c r="AX843">
        <f>IF(D843,P843,(O843+P843)/2)</f>
        <v>40.160451889038086</v>
      </c>
      <c r="AY843">
        <f>0.61365*EXP(17.502*AX843/(240.97+AX843))</f>
        <v>7.4774389369420371</v>
      </c>
      <c r="AZ843">
        <f>IF(AW843&lt;&gt;0,(1000-(AV843+U843)/2)/AW843*AP843,0)</f>
        <v>8.0716623243734555E-3</v>
      </c>
      <c r="BA843">
        <f>U843*AA843/1000</f>
        <v>1.9521240806719871</v>
      </c>
      <c r="BB843">
        <f>(AY843-BA843)</f>
        <v>5.5253148562700503</v>
      </c>
      <c r="BC843">
        <f>1/(1.6/F843+1.37/N843)</f>
        <v>5.0602046482391659E-3</v>
      </c>
      <c r="BD843">
        <f>G843*AA843*0.001</f>
        <v>96.251005310189115</v>
      </c>
      <c r="BE843">
        <f>G843/S843</f>
        <v>2.2922244474395481</v>
      </c>
      <c r="BF843">
        <f>(1-AP843*AA843/AU843/F843)*100</f>
        <v>24.973754624055143</v>
      </c>
      <c r="BG843">
        <f>(S843-E843/(N843/1.35))</f>
        <v>426.96114465849047</v>
      </c>
      <c r="BH843">
        <f>E843*BF843/100/BG843</f>
        <v>-1.7706540342401678E-3</v>
      </c>
    </row>
    <row r="844" spans="1:60" x14ac:dyDescent="0.25">
      <c r="A844" s="1" t="s">
        <v>9</v>
      </c>
      <c r="B844" s="1" t="s">
        <v>906</v>
      </c>
    </row>
    <row r="845" spans="1:60" x14ac:dyDescent="0.25">
      <c r="A845" s="1" t="s">
        <v>9</v>
      </c>
      <c r="B845" s="1" t="s">
        <v>907</v>
      </c>
    </row>
    <row r="846" spans="1:60" x14ac:dyDescent="0.25">
      <c r="A846" s="1" t="s">
        <v>9</v>
      </c>
      <c r="B846" s="1" t="s">
        <v>908</v>
      </c>
    </row>
    <row r="847" spans="1:60" x14ac:dyDescent="0.25">
      <c r="A847" s="1" t="s">
        <v>9</v>
      </c>
      <c r="B847" s="1" t="s">
        <v>909</v>
      </c>
    </row>
    <row r="848" spans="1:60" x14ac:dyDescent="0.25">
      <c r="A848" s="1" t="s">
        <v>9</v>
      </c>
      <c r="B848" s="1" t="s">
        <v>910</v>
      </c>
    </row>
    <row r="849" spans="1:60" x14ac:dyDescent="0.25">
      <c r="A849" s="1" t="s">
        <v>9</v>
      </c>
      <c r="B849" s="1" t="s">
        <v>911</v>
      </c>
    </row>
    <row r="850" spans="1:60" x14ac:dyDescent="0.25">
      <c r="A850" s="1" t="s">
        <v>9</v>
      </c>
      <c r="B850" s="1" t="s">
        <v>912</v>
      </c>
    </row>
    <row r="851" spans="1:60" x14ac:dyDescent="0.25">
      <c r="A851" s="1" t="s">
        <v>9</v>
      </c>
      <c r="B851" s="1" t="s">
        <v>913</v>
      </c>
    </row>
    <row r="852" spans="1:60" x14ac:dyDescent="0.25">
      <c r="A852" s="1" t="s">
        <v>9</v>
      </c>
      <c r="B852" s="1" t="s">
        <v>914</v>
      </c>
    </row>
    <row r="853" spans="1:60" x14ac:dyDescent="0.25">
      <c r="A853" s="1" t="s">
        <v>9</v>
      </c>
      <c r="B853" s="1" t="s">
        <v>915</v>
      </c>
    </row>
    <row r="854" spans="1:60" x14ac:dyDescent="0.25">
      <c r="A854" s="1" t="s">
        <v>9</v>
      </c>
      <c r="B854" s="1" t="s">
        <v>916</v>
      </c>
    </row>
    <row r="855" spans="1:60" x14ac:dyDescent="0.25">
      <c r="A855" s="1">
        <v>262</v>
      </c>
      <c r="B855" s="1" t="s">
        <v>917</v>
      </c>
      <c r="C855" s="1">
        <v>34844.499999988824</v>
      </c>
      <c r="D855" s="1">
        <v>0</v>
      </c>
      <c r="E855">
        <f>(R855-S855*(1000-T855)/(1000-U855))*AO855</f>
        <v>-3.2057193720946655</v>
      </c>
      <c r="F855">
        <f>IF(AZ855&lt;&gt;0,1/(1/AZ855-1/N855),0)</f>
        <v>9.7675244753019086E-3</v>
      </c>
      <c r="G855">
        <f>((BC855-AP855/2)*S855-E855)/(BC855+AP855/2)</f>
        <v>884.58885526350809</v>
      </c>
      <c r="H855">
        <f>AP855*1000</f>
        <v>0.52313635269783032</v>
      </c>
      <c r="I855">
        <f>(AU855-BA855)</f>
        <v>5.1845499244323552</v>
      </c>
      <c r="J855">
        <f>(P855+AT855*D855)</f>
        <v>38.987186431884766</v>
      </c>
      <c r="K855" s="1">
        <v>6.2600002288818359</v>
      </c>
      <c r="L855">
        <f>(K855*AI855+AJ855)</f>
        <v>1.3629130033772867</v>
      </c>
      <c r="M855" s="1">
        <v>1</v>
      </c>
      <c r="N855">
        <f>L855*(M855+1)*(M855+1)/(M855*M855+1)</f>
        <v>2.7258260067545734</v>
      </c>
      <c r="O855" s="1">
        <v>40.59588623046875</v>
      </c>
      <c r="P855" s="1">
        <v>38.987186431884766</v>
      </c>
      <c r="Q855" s="1">
        <v>41.123088836669922</v>
      </c>
      <c r="R855" s="1">
        <v>409.91043090820312</v>
      </c>
      <c r="S855" s="1">
        <v>413.65109252929687</v>
      </c>
      <c r="T855" s="1">
        <v>17.568628311157227</v>
      </c>
      <c r="U855" s="1">
        <v>18.211328506469727</v>
      </c>
      <c r="V855" s="1">
        <v>23.162885665893555</v>
      </c>
      <c r="W855" s="1">
        <v>24.010311126708984</v>
      </c>
      <c r="X855" s="1">
        <v>500.26351928710937</v>
      </c>
      <c r="Y855" s="1">
        <v>-1.7254946753382683E-2</v>
      </c>
      <c r="Z855" s="1">
        <v>0.12623460590839386</v>
      </c>
      <c r="AA855" s="1">
        <v>100.88507843017578</v>
      </c>
      <c r="AB855" s="1">
        <v>1.4310466051101685</v>
      </c>
      <c r="AC855" s="1">
        <v>-0.18391828238964081</v>
      </c>
      <c r="AD855" s="1">
        <v>8.427034318447113E-2</v>
      </c>
      <c r="AE855" s="1">
        <v>4.9326722510159016E-3</v>
      </c>
      <c r="AF855" s="1">
        <v>4.7229651361703873E-2</v>
      </c>
      <c r="AG855" s="1">
        <v>4.5181615278124809E-3</v>
      </c>
      <c r="AH855" s="1">
        <v>0.3333333432674408</v>
      </c>
      <c r="AI855" s="1">
        <v>-0.21956524252891541</v>
      </c>
      <c r="AJ855" s="1">
        <v>2.737391471862793</v>
      </c>
      <c r="AK855" s="1">
        <v>1</v>
      </c>
      <c r="AL855" s="1">
        <v>0</v>
      </c>
      <c r="AM855" s="1">
        <v>0.15999999642372131</v>
      </c>
      <c r="AN855" s="1">
        <v>111115</v>
      </c>
      <c r="AO855">
        <f>X855*0.000001/(K855*0.0001)</f>
        <v>0.79914297283734548</v>
      </c>
      <c r="AP855">
        <f>(U855-T855)/(1000-U855)*AO855</f>
        <v>5.2313635269783036E-4</v>
      </c>
      <c r="AQ855">
        <f>(P855+273.15)</f>
        <v>312.13718643188474</v>
      </c>
      <c r="AR855">
        <f>(O855+273.15)</f>
        <v>313.74588623046873</v>
      </c>
      <c r="AS855">
        <f>(Y855*AK855+Z855*AL855)*AM855</f>
        <v>-2.7607914188327309E-3</v>
      </c>
      <c r="AT855">
        <f>((AS855+0.00000010773*(AR855^4-AQ855^4))-AP855*44100)/(L855*0.92*2*29.3+0.00000043092*AQ855^3)</f>
        <v>-2.1109532362576122E-2</v>
      </c>
      <c r="AU855">
        <f>0.61365*EXP(17.502*J855/(240.97+J855))</f>
        <v>7.0218012291252494</v>
      </c>
      <c r="AV855">
        <f>AU855*1000/AA855</f>
        <v>69.601980177724244</v>
      </c>
      <c r="AW855">
        <f>(AV855-U855)</f>
        <v>51.390651671254517</v>
      </c>
      <c r="AX855">
        <f>IF(D855,P855,(O855+P855)/2)</f>
        <v>39.791536331176758</v>
      </c>
      <c r="AY855">
        <f>0.61365*EXP(17.502*AX855/(240.97+AX855))</f>
        <v>7.3314864119373846</v>
      </c>
      <c r="AZ855">
        <f>IF(AW855&lt;&gt;0,(1000-(AV855+U855)/2)/AW855*AP855,0)</f>
        <v>9.7326492157699378E-3</v>
      </c>
      <c r="BA855">
        <f>U855*AA855/1000</f>
        <v>1.8372513046928944</v>
      </c>
      <c r="BB855">
        <f>(AY855-BA855)</f>
        <v>5.4942351072444904</v>
      </c>
      <c r="BC855">
        <f>1/(1.6/F855+1.37/N855)</f>
        <v>6.0860294996236877E-3</v>
      </c>
      <c r="BD855">
        <f>G855*AA855*0.001</f>
        <v>89.241816041718423</v>
      </c>
      <c r="BE855">
        <f>G855/S855</f>
        <v>2.1384903152428083</v>
      </c>
      <c r="BF855">
        <f>(1-AP855*AA855/AU855/F855)*100</f>
        <v>23.049969458148688</v>
      </c>
      <c r="BG855">
        <f>(S855-E855/(N855/1.35))</f>
        <v>415.23876582231111</v>
      </c>
      <c r="BH855">
        <f>E855*BF855/100/BG855</f>
        <v>-1.7794998853695022E-3</v>
      </c>
    </row>
    <row r="856" spans="1:60" x14ac:dyDescent="0.25">
      <c r="A856" s="1">
        <v>263</v>
      </c>
      <c r="B856" s="1" t="s">
        <v>918</v>
      </c>
      <c r="C856" s="1">
        <v>34849.499999877065</v>
      </c>
      <c r="D856" s="1">
        <v>0</v>
      </c>
      <c r="E856">
        <f>(R856-S856*(1000-T856)/(1000-U856))*AO856</f>
        <v>-3.128598248956052</v>
      </c>
      <c r="F856">
        <f>IF(AZ856&lt;&gt;0,1/(1/AZ856-1/N856),0)</f>
        <v>9.8041269298296246E-3</v>
      </c>
      <c r="G856">
        <f>((BC856-AP856/2)*S856-E856)/(BC856+AP856/2)</f>
        <v>870.69240322420671</v>
      </c>
      <c r="H856">
        <f>AP856*1000</f>
        <v>0.52479540038117811</v>
      </c>
      <c r="I856">
        <f>(AU856-BA856)</f>
        <v>5.1818166902135943</v>
      </c>
      <c r="J856">
        <f>(P856+AT856*D856)</f>
        <v>38.975666046142578</v>
      </c>
      <c r="K856" s="1">
        <v>6.2600002288818359</v>
      </c>
      <c r="L856">
        <f>(K856*AI856+AJ856)</f>
        <v>1.3629130033772867</v>
      </c>
      <c r="M856" s="1">
        <v>1</v>
      </c>
      <c r="N856">
        <f>L856*(M856+1)*(M856+1)/(M856*M856+1)</f>
        <v>2.7258260067545734</v>
      </c>
      <c r="O856" s="1">
        <v>40.601951599121094</v>
      </c>
      <c r="P856" s="1">
        <v>38.975666046142578</v>
      </c>
      <c r="Q856" s="1">
        <v>41.133487701416016</v>
      </c>
      <c r="R856" s="1">
        <v>410.071044921875</v>
      </c>
      <c r="S856" s="1">
        <v>413.71420288085937</v>
      </c>
      <c r="T856" s="1">
        <v>17.550512313842773</v>
      </c>
      <c r="U856" s="1">
        <v>18.195243835449219</v>
      </c>
      <c r="V856" s="1">
        <v>23.133489608764648</v>
      </c>
      <c r="W856" s="1">
        <v>23.982784271240234</v>
      </c>
      <c r="X856" s="1">
        <v>500.27706909179687</v>
      </c>
      <c r="Y856" s="1">
        <v>-2.8525158762931824E-2</v>
      </c>
      <c r="Z856" s="1">
        <v>0.13996921479701996</v>
      </c>
      <c r="AA856" s="1">
        <v>100.88530731201172</v>
      </c>
      <c r="AB856" s="1">
        <v>1.4310466051101685</v>
      </c>
      <c r="AC856" s="1">
        <v>-0.18391828238964081</v>
      </c>
      <c r="AD856" s="1">
        <v>8.427034318447113E-2</v>
      </c>
      <c r="AE856" s="1">
        <v>4.9326722510159016E-3</v>
      </c>
      <c r="AF856" s="1">
        <v>4.7229651361703873E-2</v>
      </c>
      <c r="AG856" s="1">
        <v>4.5181615278124809E-3</v>
      </c>
      <c r="AH856" s="1">
        <v>1</v>
      </c>
      <c r="AI856" s="1">
        <v>-0.21956524252891541</v>
      </c>
      <c r="AJ856" s="1">
        <v>2.737391471862793</v>
      </c>
      <c r="AK856" s="1">
        <v>1</v>
      </c>
      <c r="AL856" s="1">
        <v>0</v>
      </c>
      <c r="AM856" s="1">
        <v>0.15999999642372131</v>
      </c>
      <c r="AN856" s="1">
        <v>111115</v>
      </c>
      <c r="AO856">
        <f>X856*0.000001/(K856*0.0001)</f>
        <v>0.79916461789196547</v>
      </c>
      <c r="AP856">
        <f>(U856-T856)/(1000-U856)*AO856</f>
        <v>5.2479540038117807E-4</v>
      </c>
      <c r="AQ856">
        <f>(P856+273.15)</f>
        <v>312.12566604614256</v>
      </c>
      <c r="AR856">
        <f>(O856+273.15)</f>
        <v>313.75195159912107</v>
      </c>
      <c r="AS856">
        <f>(Y856*AK856+Z856*AL856)*AM856</f>
        <v>-4.5640253000551745E-3</v>
      </c>
      <c r="AT856">
        <f>((AS856+0.00000010773*(AR856^4-AQ856^4))-AP856*44100)/(L856*0.92*2*29.3+0.00000043092*AQ856^3)</f>
        <v>-1.9299769614802845E-2</v>
      </c>
      <c r="AU856">
        <f>0.61365*EXP(17.502*J856/(240.97+J856))</f>
        <v>7.0174494561698753</v>
      </c>
      <c r="AV856">
        <f>AU856*1000/AA856</f>
        <v>69.558686424642104</v>
      </c>
      <c r="AW856">
        <f>(AV856-U856)</f>
        <v>51.363442589192886</v>
      </c>
      <c r="AX856">
        <f>IF(D856,P856,(O856+P856)/2)</f>
        <v>39.788808822631836</v>
      </c>
      <c r="AY856">
        <f>0.61365*EXP(17.502*AX856/(240.97+AX856))</f>
        <v>7.330416603246622</v>
      </c>
      <c r="AZ856">
        <f>IF(AW856&lt;&gt;0,(1000-(AV856+U856)/2)/AW856*AP856,0)</f>
        <v>9.768990270208628E-3</v>
      </c>
      <c r="BA856">
        <f>U856*AA856/1000</f>
        <v>1.8356327659562812</v>
      </c>
      <c r="BB856">
        <f>(AY856-BA856)</f>
        <v>5.494783837290341</v>
      </c>
      <c r="BC856">
        <f>1/(1.6/F856+1.37/N856)</f>
        <v>6.1087660359007371E-3</v>
      </c>
      <c r="BD856">
        <f>G856*AA856*0.001</f>
        <v>87.840070673508123</v>
      </c>
      <c r="BE856">
        <f>G856/S856</f>
        <v>2.1045746004396833</v>
      </c>
      <c r="BF856">
        <f>(1-AP856*AA856/AU856/F856)*100</f>
        <v>23.046261585060222</v>
      </c>
      <c r="BG856">
        <f>(S856-E856/(N856/1.35))</f>
        <v>415.26368095672507</v>
      </c>
      <c r="BH856">
        <f>E856*BF856/100/BG856</f>
        <v>-1.7363062783117889E-3</v>
      </c>
    </row>
    <row r="857" spans="1:60" x14ac:dyDescent="0.25">
      <c r="A857" s="1">
        <v>264</v>
      </c>
      <c r="B857" s="1" t="s">
        <v>919</v>
      </c>
      <c r="C857" s="1">
        <v>34854.999999754131</v>
      </c>
      <c r="D857" s="1">
        <v>0</v>
      </c>
      <c r="E857">
        <f>(R857-S857*(1000-T857)/(1000-U857))*AO857</f>
        <v>-3.1684698997373686</v>
      </c>
      <c r="F857">
        <f>IF(AZ857&lt;&gt;0,1/(1/AZ857-1/N857),0)</f>
        <v>9.8631089979857155E-3</v>
      </c>
      <c r="G857">
        <f>((BC857-AP857/2)*S857-E857)/(BC857+AP857/2)</f>
        <v>874.10961339234893</v>
      </c>
      <c r="H857">
        <f>AP857*1000</f>
        <v>0.52756831034397866</v>
      </c>
      <c r="I857">
        <f>(AU857-BA857)</f>
        <v>5.1783374027915778</v>
      </c>
      <c r="J857">
        <f>(P857+AT857*D857)</f>
        <v>38.962158203125</v>
      </c>
      <c r="K857" s="1">
        <v>6.2600002288818359</v>
      </c>
      <c r="L857">
        <f>(K857*AI857+AJ857)</f>
        <v>1.3629130033772867</v>
      </c>
      <c r="M857" s="1">
        <v>1</v>
      </c>
      <c r="N857">
        <f>L857*(M857+1)*(M857+1)/(M857*M857+1)</f>
        <v>2.7258260067545734</v>
      </c>
      <c r="O857" s="1">
        <v>40.602394104003906</v>
      </c>
      <c r="P857" s="1">
        <v>38.962158203125</v>
      </c>
      <c r="Q857" s="1">
        <v>41.117961883544922</v>
      </c>
      <c r="R857" s="1">
        <v>410.11679077148437</v>
      </c>
      <c r="S857" s="1">
        <v>413.8082275390625</v>
      </c>
      <c r="T857" s="1">
        <v>17.53105354309082</v>
      </c>
      <c r="U857" s="1">
        <v>18.179182052612305</v>
      </c>
      <c r="V857" s="1">
        <v>23.106332778930664</v>
      </c>
      <c r="W857" s="1">
        <v>23.959562301635742</v>
      </c>
      <c r="X857" s="1">
        <v>500.29269409179687</v>
      </c>
      <c r="Y857" s="1">
        <v>-4.1870594024658203E-2</v>
      </c>
      <c r="Z857" s="1">
        <v>0.14461097121238708</v>
      </c>
      <c r="AA857" s="1">
        <v>100.88531494140625</v>
      </c>
      <c r="AB857" s="1">
        <v>1.4310466051101685</v>
      </c>
      <c r="AC857" s="1">
        <v>-0.18391828238964081</v>
      </c>
      <c r="AD857" s="1">
        <v>8.427034318447113E-2</v>
      </c>
      <c r="AE857" s="1">
        <v>4.9326722510159016E-3</v>
      </c>
      <c r="AF857" s="1">
        <v>4.7229651361703873E-2</v>
      </c>
      <c r="AG857" s="1">
        <v>4.5181615278124809E-3</v>
      </c>
      <c r="AH857" s="1">
        <v>1</v>
      </c>
      <c r="AI857" s="1">
        <v>-0.21956524252891541</v>
      </c>
      <c r="AJ857" s="1">
        <v>2.737391471862793</v>
      </c>
      <c r="AK857" s="1">
        <v>1</v>
      </c>
      <c r="AL857" s="1">
        <v>0</v>
      </c>
      <c r="AM857" s="1">
        <v>0.15999999642372131</v>
      </c>
      <c r="AN857" s="1">
        <v>111115</v>
      </c>
      <c r="AO857">
        <f>X857*0.000001/(K857*0.0001)</f>
        <v>0.79918957795495071</v>
      </c>
      <c r="AP857">
        <f>(U857-T857)/(1000-U857)*AO857</f>
        <v>5.2756831034397867E-4</v>
      </c>
      <c r="AQ857">
        <f>(P857+273.15)</f>
        <v>312.11215820312498</v>
      </c>
      <c r="AR857">
        <f>(O857+273.15)</f>
        <v>313.75239410400388</v>
      </c>
      <c r="AS857">
        <f>(Y857*AK857+Z857*AL857)*AM857</f>
        <v>-6.6992948942043995E-3</v>
      </c>
      <c r="AT857">
        <f>((AS857+0.00000010773*(AR857^4-AQ857^4))-AP857*44100)/(L857*0.92*2*29.3+0.00000043092*AQ857^3)</f>
        <v>-1.8624968747573623E-2</v>
      </c>
      <c r="AU857">
        <f>0.61365*EXP(17.502*J857/(240.97+J857))</f>
        <v>7.01234990954653</v>
      </c>
      <c r="AV857">
        <f>AU857*1000/AA857</f>
        <v>69.508133206693884</v>
      </c>
      <c r="AW857">
        <f>(AV857-U857)</f>
        <v>51.328951154081579</v>
      </c>
      <c r="AX857">
        <f>IF(D857,P857,(O857+P857)/2)</f>
        <v>39.782276153564453</v>
      </c>
      <c r="AY857">
        <f>0.61365*EXP(17.502*AX857/(240.97+AX857))</f>
        <v>7.3278548493927564</v>
      </c>
      <c r="AZ857">
        <f>IF(AW857&lt;&gt;0,(1000-(AV857+U857)/2)/AW857*AP857,0)</f>
        <v>9.8275490659210703E-3</v>
      </c>
      <c r="BA857">
        <f>U857*AA857/1000</f>
        <v>1.8340125067549524</v>
      </c>
      <c r="BB857">
        <f>(AY857-BA857)</f>
        <v>5.4938423426378042</v>
      </c>
      <c r="BC857">
        <f>1/(1.6/F857+1.37/N857)</f>
        <v>6.1454031360182746E-3</v>
      </c>
      <c r="BD857">
        <f>G857*AA857*0.001</f>
        <v>88.18482364039798</v>
      </c>
      <c r="BE857">
        <f>G857/S857</f>
        <v>2.1123543593870062</v>
      </c>
      <c r="BF857">
        <f>(1-AP857*AA857/AU857/F857)*100</f>
        <v>23.046346515013084</v>
      </c>
      <c r="BG857">
        <f>(S857-E857/(N857/1.35))</f>
        <v>415.37745255711059</v>
      </c>
      <c r="BH857">
        <f>E857*BF857/100/BG857</f>
        <v>-1.7579590510319371E-3</v>
      </c>
    </row>
    <row r="858" spans="1:60" x14ac:dyDescent="0.25">
      <c r="A858" s="1">
        <v>265</v>
      </c>
      <c r="B858" s="1" t="s">
        <v>920</v>
      </c>
      <c r="C858" s="1">
        <v>34859.999999642372</v>
      </c>
      <c r="D858" s="1">
        <v>0</v>
      </c>
      <c r="E858">
        <f>(R858-S858*(1000-T858)/(1000-U858))*AO858</f>
        <v>-3.3263990514948278</v>
      </c>
      <c r="F858">
        <f>IF(AZ858&lt;&gt;0,1/(1/AZ858-1/N858),0)</f>
        <v>9.9313580859071108E-3</v>
      </c>
      <c r="G858">
        <f>((BC858-AP858/2)*S858-E858)/(BC858+AP858/2)</f>
        <v>895.28838246362352</v>
      </c>
      <c r="H858">
        <f>AP858*1000</f>
        <v>0.53049797463537907</v>
      </c>
      <c r="I858">
        <f>(AU858-BA858)</f>
        <v>5.1716617528690891</v>
      </c>
      <c r="J858">
        <f>(P858+AT858*D858)</f>
        <v>38.941886901855469</v>
      </c>
      <c r="K858" s="1">
        <v>6.2600002288818359</v>
      </c>
      <c r="L858">
        <f>(K858*AI858+AJ858)</f>
        <v>1.3629130033772867</v>
      </c>
      <c r="M858" s="1">
        <v>1</v>
      </c>
      <c r="N858">
        <f>L858*(M858+1)*(M858+1)/(M858*M858+1)</f>
        <v>2.7258260067545734</v>
      </c>
      <c r="O858" s="1">
        <v>40.592247009277344</v>
      </c>
      <c r="P858" s="1">
        <v>38.941886901855469</v>
      </c>
      <c r="Q858" s="1">
        <v>41.081001281738281</v>
      </c>
      <c r="R858" s="1">
        <v>409.94400024414062</v>
      </c>
      <c r="S858" s="1">
        <v>413.83151245117187</v>
      </c>
      <c r="T858" s="1">
        <v>17.517848968505859</v>
      </c>
      <c r="U858" s="1">
        <v>18.169582366943359</v>
      </c>
      <c r="V858" s="1">
        <v>23.099143981933594</v>
      </c>
      <c r="W858" s="1">
        <v>23.957481384277344</v>
      </c>
      <c r="X858" s="1">
        <v>500.29318237304688</v>
      </c>
      <c r="Y858" s="1">
        <v>-5.7682722806930542E-2</v>
      </c>
      <c r="Z858" s="1">
        <v>0.13428834080696106</v>
      </c>
      <c r="AA858" s="1">
        <v>100.88516235351562</v>
      </c>
      <c r="AB858" s="1">
        <v>1.4310466051101685</v>
      </c>
      <c r="AC858" s="1">
        <v>-0.18391828238964081</v>
      </c>
      <c r="AD858" s="1">
        <v>8.427034318447113E-2</v>
      </c>
      <c r="AE858" s="1">
        <v>4.9326722510159016E-3</v>
      </c>
      <c r="AF858" s="1">
        <v>4.7229651361703873E-2</v>
      </c>
      <c r="AG858" s="1">
        <v>4.5181615278124809E-3</v>
      </c>
      <c r="AH858" s="1">
        <v>1</v>
      </c>
      <c r="AI858" s="1">
        <v>-0.21956524252891541</v>
      </c>
      <c r="AJ858" s="1">
        <v>2.737391471862793</v>
      </c>
      <c r="AK858" s="1">
        <v>1</v>
      </c>
      <c r="AL858" s="1">
        <v>0</v>
      </c>
      <c r="AM858" s="1">
        <v>0.15999999642372131</v>
      </c>
      <c r="AN858" s="1">
        <v>111115</v>
      </c>
      <c r="AO858">
        <f>X858*0.000001/(K858*0.0001)</f>
        <v>0.79919035795691895</v>
      </c>
      <c r="AP858">
        <f>(U858-T858)/(1000-U858)*AO858</f>
        <v>5.3049797463537902E-4</v>
      </c>
      <c r="AQ858">
        <f>(P858+273.15)</f>
        <v>312.09188690185545</v>
      </c>
      <c r="AR858">
        <f>(O858+273.15)</f>
        <v>313.74224700927732</v>
      </c>
      <c r="AS858">
        <f>(Y858*AK858+Z858*AL858)*AM858</f>
        <v>-9.2292354428193946E-3</v>
      </c>
      <c r="AT858">
        <f>((AS858+0.00000010773*(AR858^4-AQ858^4))-AP858*44100)/(L858*0.92*2*29.3+0.00000043092*AQ858^3)</f>
        <v>-1.8639492025764211E-2</v>
      </c>
      <c r="AU858">
        <f>0.61365*EXP(17.502*J858/(240.97+J858))</f>
        <v>7.0047030198537446</v>
      </c>
      <c r="AV858">
        <f>AU858*1000/AA858</f>
        <v>69.432440375208913</v>
      </c>
      <c r="AW858">
        <f>(AV858-U858)</f>
        <v>51.262858008265553</v>
      </c>
      <c r="AX858">
        <f>IF(D858,P858,(O858+P858)/2)</f>
        <v>39.767066955566406</v>
      </c>
      <c r="AY858">
        <f>0.61365*EXP(17.502*AX858/(240.97+AX858))</f>
        <v>7.3218936441343132</v>
      </c>
      <c r="AZ858">
        <f>IF(AW858&lt;&gt;0,(1000-(AV858+U858)/2)/AW858*AP858,0)</f>
        <v>9.8953052273100302E-3</v>
      </c>
      <c r="BA858">
        <f>U858*AA858/1000</f>
        <v>1.8330412669846554</v>
      </c>
      <c r="BB858">
        <f>(AY858-BA858)</f>
        <v>5.4888523771496578</v>
      </c>
      <c r="BC858">
        <f>1/(1.6/F858+1.37/N858)</f>
        <v>6.1877948174551747E-3</v>
      </c>
      <c r="BD858">
        <f>G858*AA858*0.001</f>
        <v>90.321313818059053</v>
      </c>
      <c r="BE858">
        <f>G858/S858</f>
        <v>2.1634127791784801</v>
      </c>
      <c r="BF858">
        <f>(1-AP858*AA858/AU858/F858)*100</f>
        <v>23.067001579141287</v>
      </c>
      <c r="BG858">
        <f>(S858-E858/(N858/1.35))</f>
        <v>415.4789538903504</v>
      </c>
      <c r="BH858">
        <f>E858*BF858/100/BG858</f>
        <v>-1.8467855340257551E-3</v>
      </c>
    </row>
    <row r="859" spans="1:60" x14ac:dyDescent="0.25">
      <c r="A859" s="1">
        <v>266</v>
      </c>
      <c r="B859" s="1" t="s">
        <v>921</v>
      </c>
      <c r="C859" s="1">
        <v>34864.999999530613</v>
      </c>
      <c r="D859" s="1">
        <v>0</v>
      </c>
      <c r="E859">
        <f>(R859-S859*(1000-T859)/(1000-U859))*AO859</f>
        <v>-3.3458631548184634</v>
      </c>
      <c r="F859">
        <f>IF(AZ859&lt;&gt;0,1/(1/AZ859-1/N859),0)</f>
        <v>9.9229505978577215E-3</v>
      </c>
      <c r="G859">
        <f>((BC859-AP859/2)*S859-E859)/(BC859+AP859/2)</f>
        <v>898.80121270844404</v>
      </c>
      <c r="H859">
        <f>AP859*1000</f>
        <v>0.52974156163375874</v>
      </c>
      <c r="I859">
        <f>(AU859-BA859)</f>
        <v>5.1687785139199027</v>
      </c>
      <c r="J859">
        <f>(P859+AT859*D859)</f>
        <v>38.930721282958984</v>
      </c>
      <c r="K859" s="1">
        <v>6.2600002288818359</v>
      </c>
      <c r="L859">
        <f>(K859*AI859+AJ859)</f>
        <v>1.3629130033772867</v>
      </c>
      <c r="M859" s="1">
        <v>1</v>
      </c>
      <c r="N859">
        <f>L859*(M859+1)*(M859+1)/(M859*M859+1)</f>
        <v>2.7258260067545734</v>
      </c>
      <c r="O859" s="1">
        <v>40.581012725830078</v>
      </c>
      <c r="P859" s="1">
        <v>38.930721282958984</v>
      </c>
      <c r="Q859" s="1">
        <v>41.078826904296875</v>
      </c>
      <c r="R859" s="1">
        <v>409.9488525390625</v>
      </c>
      <c r="S859" s="1">
        <v>413.86114501953125</v>
      </c>
      <c r="T859" s="1">
        <v>17.505678176879883</v>
      </c>
      <c r="U859" s="1">
        <v>18.156499862670898</v>
      </c>
      <c r="V859" s="1">
        <v>23.095920562744141</v>
      </c>
      <c r="W859" s="1">
        <v>23.95451545715332</v>
      </c>
      <c r="X859" s="1">
        <v>500.28634643554687</v>
      </c>
      <c r="Y859" s="1">
        <v>-6.0325432568788528E-2</v>
      </c>
      <c r="Z859" s="1">
        <v>0.11115852743387222</v>
      </c>
      <c r="AA859" s="1">
        <v>100.88484191894531</v>
      </c>
      <c r="AB859" s="1">
        <v>1.4310466051101685</v>
      </c>
      <c r="AC859" s="1">
        <v>-0.18391828238964081</v>
      </c>
      <c r="AD859" s="1">
        <v>8.427034318447113E-2</v>
      </c>
      <c r="AE859" s="1">
        <v>4.9326722510159016E-3</v>
      </c>
      <c r="AF859" s="1">
        <v>4.7229651361703873E-2</v>
      </c>
      <c r="AG859" s="1">
        <v>4.5181615278124809E-3</v>
      </c>
      <c r="AH859" s="1">
        <v>1</v>
      </c>
      <c r="AI859" s="1">
        <v>-0.21956524252891541</v>
      </c>
      <c r="AJ859" s="1">
        <v>2.737391471862793</v>
      </c>
      <c r="AK859" s="1">
        <v>1</v>
      </c>
      <c r="AL859" s="1">
        <v>0</v>
      </c>
      <c r="AM859" s="1">
        <v>0.15999999642372131</v>
      </c>
      <c r="AN859" s="1">
        <v>111115</v>
      </c>
      <c r="AO859">
        <f>X859*0.000001/(K859*0.0001)</f>
        <v>0.79917943792936297</v>
      </c>
      <c r="AP859">
        <f>(U859-T859)/(1000-U859)*AO859</f>
        <v>5.2974156163375873E-4</v>
      </c>
      <c r="AQ859">
        <f>(P859+273.15)</f>
        <v>312.08072128295896</v>
      </c>
      <c r="AR859">
        <f>(O859+273.15)</f>
        <v>313.73101272583006</v>
      </c>
      <c r="AS859">
        <f>(Y859*AK859+Z859*AL859)*AM859</f>
        <v>-9.6520689952656058E-3</v>
      </c>
      <c r="AT859">
        <f>((AS859+0.00000010773*(AR859^4-AQ859^4))-AP859*44100)/(L859*0.92*2*29.3+0.00000043092*AQ859^3)</f>
        <v>-1.8296869773368935E-2</v>
      </c>
      <c r="AU859">
        <f>0.61365*EXP(17.502*J859/(240.97+J859))</f>
        <v>7.0004941323668088</v>
      </c>
      <c r="AV859">
        <f>AU859*1000/AA859</f>
        <v>69.390941188085222</v>
      </c>
      <c r="AW859">
        <f>(AV859-U859)</f>
        <v>51.234441325414323</v>
      </c>
      <c r="AX859">
        <f>IF(D859,P859,(O859+P859)/2)</f>
        <v>39.755867004394531</v>
      </c>
      <c r="AY859">
        <f>0.61365*EXP(17.502*AX859/(240.97+AX859))</f>
        <v>7.3175065407324027</v>
      </c>
      <c r="AZ859">
        <f>IF(AW859&lt;&gt;0,(1000-(AV859+U859)/2)/AW859*AP859,0)</f>
        <v>9.8869586446110984E-3</v>
      </c>
      <c r="BA859">
        <f>U859*AA859/1000</f>
        <v>1.8317156184469059</v>
      </c>
      <c r="BB859">
        <f>(AY859-BA859)</f>
        <v>5.4857909222854966</v>
      </c>
      <c r="BC859">
        <f>1/(1.6/F859+1.37/N859)</f>
        <v>6.1825727568080614E-3</v>
      </c>
      <c r="BD859">
        <f>G859*AA859*0.001</f>
        <v>90.675418260647717</v>
      </c>
      <c r="BE859">
        <f>G859/S859</f>
        <v>2.1717458222999579</v>
      </c>
      <c r="BF859">
        <f>(1-AP859*AA859/AU859/F859)*100</f>
        <v>23.065623201106355</v>
      </c>
      <c r="BG859">
        <f>(S859-E859/(N859/1.35))</f>
        <v>415.51822630344742</v>
      </c>
      <c r="BH859">
        <f>E859*BF859/100/BG859</f>
        <v>-1.857305261867098E-3</v>
      </c>
    </row>
    <row r="860" spans="1:60" x14ac:dyDescent="0.25">
      <c r="A860" s="1" t="s">
        <v>9</v>
      </c>
      <c r="B860" s="1" t="s">
        <v>922</v>
      </c>
    </row>
    <row r="861" spans="1:60" x14ac:dyDescent="0.25">
      <c r="A861" s="1" t="s">
        <v>9</v>
      </c>
      <c r="B861" s="1" t="s">
        <v>923</v>
      </c>
    </row>
    <row r="862" spans="1:60" x14ac:dyDescent="0.25">
      <c r="A862" s="1" t="s">
        <v>9</v>
      </c>
      <c r="B862" s="1" t="s">
        <v>924</v>
      </c>
    </row>
    <row r="863" spans="1:60" x14ac:dyDescent="0.25">
      <c r="A863" s="1" t="s">
        <v>9</v>
      </c>
      <c r="B863" s="1" t="s">
        <v>925</v>
      </c>
    </row>
    <row r="864" spans="1:60" x14ac:dyDescent="0.25">
      <c r="A864" s="1" t="s">
        <v>9</v>
      </c>
      <c r="B864" s="1" t="s">
        <v>926</v>
      </c>
    </row>
    <row r="865" spans="1:60" x14ac:dyDescent="0.25">
      <c r="A865" s="1" t="s">
        <v>9</v>
      </c>
      <c r="B865" s="1" t="s">
        <v>927</v>
      </c>
    </row>
    <row r="866" spans="1:60" x14ac:dyDescent="0.25">
      <c r="A866" s="1" t="s">
        <v>9</v>
      </c>
      <c r="B866" s="1" t="s">
        <v>928</v>
      </c>
    </row>
    <row r="867" spans="1:60" x14ac:dyDescent="0.25">
      <c r="A867" s="1" t="s">
        <v>9</v>
      </c>
      <c r="B867" s="1" t="s">
        <v>929</v>
      </c>
    </row>
    <row r="868" spans="1:60" x14ac:dyDescent="0.25">
      <c r="A868" s="1" t="s">
        <v>9</v>
      </c>
      <c r="B868" s="1" t="s">
        <v>930</v>
      </c>
    </row>
    <row r="869" spans="1:60" x14ac:dyDescent="0.25">
      <c r="A869" s="1" t="s">
        <v>9</v>
      </c>
      <c r="B869" s="1" t="s">
        <v>931</v>
      </c>
    </row>
    <row r="870" spans="1:60" x14ac:dyDescent="0.25">
      <c r="A870" s="1" t="s">
        <v>9</v>
      </c>
      <c r="B870" s="1" t="s">
        <v>932</v>
      </c>
    </row>
    <row r="871" spans="1:60" x14ac:dyDescent="0.25">
      <c r="A871" s="1">
        <v>267</v>
      </c>
      <c r="B871" s="1" t="s">
        <v>933</v>
      </c>
      <c r="C871" s="1">
        <v>35315.499999988824</v>
      </c>
      <c r="D871" s="1">
        <v>0</v>
      </c>
      <c r="E871">
        <f>(R871-S871*(1000-T871)/(1000-U871))*AO871</f>
        <v>-3.4618351098855356</v>
      </c>
      <c r="F871">
        <f>IF(AZ871&lt;&gt;0,1/(1/AZ871-1/N871),0)</f>
        <v>9.7672627021708428E-3</v>
      </c>
      <c r="G871">
        <f>((BC871-AP871/2)*S871-E871)/(BC871+AP871/2)</f>
        <v>922.69720963777991</v>
      </c>
      <c r="H871">
        <f>AP871*1000</f>
        <v>0.54417549586880387</v>
      </c>
      <c r="I871">
        <f>(AU871-BA871)</f>
        <v>5.389211823151828</v>
      </c>
      <c r="J871">
        <f>(P871+AT871*D871)</f>
        <v>39.380107879638672</v>
      </c>
      <c r="K871" s="1">
        <v>5.9800000190734863</v>
      </c>
      <c r="L871">
        <f>(K871*AI871+AJ871)</f>
        <v>1.4243913173520042</v>
      </c>
      <c r="M871" s="1">
        <v>1</v>
      </c>
      <c r="N871">
        <f>L871*(M871+1)*(M871+1)/(M871*M871+1)</f>
        <v>2.8487826347040084</v>
      </c>
      <c r="O871" s="1">
        <v>40.630470275878906</v>
      </c>
      <c r="P871" s="1">
        <v>39.380107879638672</v>
      </c>
      <c r="Q871" s="1">
        <v>41.123119354248047</v>
      </c>
      <c r="R871" s="1">
        <v>409.81039428710937</v>
      </c>
      <c r="S871" s="1">
        <v>413.679443359375</v>
      </c>
      <c r="T871" s="1">
        <v>17.030429840087891</v>
      </c>
      <c r="U871" s="1">
        <v>17.669422149658203</v>
      </c>
      <c r="V871" s="1">
        <v>22.437589645385742</v>
      </c>
      <c r="W871" s="1">
        <v>23.249286651611328</v>
      </c>
      <c r="X871" s="1">
        <v>500.26739501953125</v>
      </c>
      <c r="Y871" s="1">
        <v>-9.4776703044772148E-3</v>
      </c>
      <c r="Z871" s="1">
        <v>0.11958081275224686</v>
      </c>
      <c r="AA871" s="1">
        <v>100.87606048583984</v>
      </c>
      <c r="AB871" s="1">
        <v>1.3005244731903076</v>
      </c>
      <c r="AC871" s="1">
        <v>-0.17385797202587128</v>
      </c>
      <c r="AD871" s="1">
        <v>3.2663647085428238E-2</v>
      </c>
      <c r="AE871" s="1">
        <v>1.6537104966118932E-3</v>
      </c>
      <c r="AF871" s="1">
        <v>2.6287944987416267E-2</v>
      </c>
      <c r="AG871" s="1">
        <v>7.6428824104368687E-4</v>
      </c>
      <c r="AH871" s="1">
        <v>1</v>
      </c>
      <c r="AI871" s="1">
        <v>-0.21956524252891541</v>
      </c>
      <c r="AJ871" s="1">
        <v>2.737391471862793</v>
      </c>
      <c r="AK871" s="1">
        <v>1</v>
      </c>
      <c r="AL871" s="1">
        <v>0</v>
      </c>
      <c r="AM871" s="1">
        <v>0.15999999642372131</v>
      </c>
      <c r="AN871" s="1">
        <v>111115</v>
      </c>
      <c r="AO871">
        <f>X871*0.000001/(K871*0.0001)</f>
        <v>0.83656754753161411</v>
      </c>
      <c r="AP871">
        <f>(U871-T871)/(1000-U871)*AO871</f>
        <v>5.4417549586880385E-4</v>
      </c>
      <c r="AQ871">
        <f>(P871+273.15)</f>
        <v>312.53010787963865</v>
      </c>
      <c r="AR871">
        <f>(O871+273.15)</f>
        <v>313.78047027587888</v>
      </c>
      <c r="AS871">
        <f>(Y871*AK871+Z871*AL871)*AM871</f>
        <v>-1.5164272148215641E-3</v>
      </c>
      <c r="AT871">
        <f>((AS871+0.00000010773*(AR871^4-AQ871^4))-AP871*44100)/(L871*0.92*2*29.3+0.00000043092*AQ871^3)</f>
        <v>-8.2859223378354024E-2</v>
      </c>
      <c r="AU871">
        <f>0.61365*EXP(17.502*J871/(240.97+J871))</f>
        <v>7.1716335206705875</v>
      </c>
      <c r="AV871">
        <f>AU871*1000/AA871</f>
        <v>71.093513031045475</v>
      </c>
      <c r="AW871">
        <f>(AV871-U871)</f>
        <v>53.424090881387272</v>
      </c>
      <c r="AX871">
        <f>IF(D871,P871,(O871+P871)/2)</f>
        <v>40.005289077758789</v>
      </c>
      <c r="AY871">
        <f>0.61365*EXP(17.502*AX871/(240.97+AX871))</f>
        <v>7.4157485553191478</v>
      </c>
      <c r="AZ871">
        <f>IF(AW871&lt;&gt;0,(1000-(AV871+U871)/2)/AW871*AP871,0)</f>
        <v>9.7338893401106644E-3</v>
      </c>
      <c r="BA871">
        <f>U871*AA871/1000</f>
        <v>1.7824216975187592</v>
      </c>
      <c r="BB871">
        <f>(AY871-BA871)</f>
        <v>5.6333268578003883</v>
      </c>
      <c r="BC871">
        <f>1/(1.6/F871+1.37/N871)</f>
        <v>6.0866704489148755E-3</v>
      </c>
      <c r="BD871">
        <f>G871*AA871*0.001</f>
        <v>93.078059529536333</v>
      </c>
      <c r="BE871">
        <f>G871/S871</f>
        <v>2.2304642506400949</v>
      </c>
      <c r="BF871">
        <f>(1-AP871*AA871/AU871/F871)*100</f>
        <v>21.632473784826487</v>
      </c>
      <c r="BG871">
        <f>(S871-E871/(N871/1.35))</f>
        <v>415.31996073034355</v>
      </c>
      <c r="BH871">
        <f>E871*BF871/100/BG871</f>
        <v>-1.8031412969003347E-3</v>
      </c>
    </row>
    <row r="872" spans="1:60" x14ac:dyDescent="0.25">
      <c r="A872" s="1">
        <v>268</v>
      </c>
      <c r="B872" s="1" t="s">
        <v>934</v>
      </c>
      <c r="C872" s="1">
        <v>35320.499999877065</v>
      </c>
      <c r="D872" s="1">
        <v>0</v>
      </c>
      <c r="E872">
        <f>(R872-S872*(1000-T872)/(1000-U872))*AO872</f>
        <v>-3.2976874326303918</v>
      </c>
      <c r="F872">
        <f>IF(AZ872&lt;&gt;0,1/(1/AZ872-1/N872),0)</f>
        <v>9.8410399053996452E-3</v>
      </c>
      <c r="G872">
        <f>((BC872-AP872/2)*S872-E872)/(BC872+AP872/2)</f>
        <v>892.981611669622</v>
      </c>
      <c r="H872">
        <f>AP872*1000</f>
        <v>0.5474009112951489</v>
      </c>
      <c r="I872">
        <f>(AU872-BA872)</f>
        <v>5.3809017263189398</v>
      </c>
      <c r="J872">
        <f>(P872+AT872*D872)</f>
        <v>39.357456207275391</v>
      </c>
      <c r="K872" s="1">
        <v>5.9800000190734863</v>
      </c>
      <c r="L872">
        <f>(K872*AI872+AJ872)</f>
        <v>1.4243913173520042</v>
      </c>
      <c r="M872" s="1">
        <v>1</v>
      </c>
      <c r="N872">
        <f>L872*(M872+1)*(M872+1)/(M872*M872+1)</f>
        <v>2.8487826347040084</v>
      </c>
      <c r="O872" s="1">
        <v>40.627376556396484</v>
      </c>
      <c r="P872" s="1">
        <v>39.357456207275391</v>
      </c>
      <c r="Q872" s="1">
        <v>41.133182525634766</v>
      </c>
      <c r="R872" s="1">
        <v>409.8839111328125</v>
      </c>
      <c r="S872" s="1">
        <v>413.55517578125</v>
      </c>
      <c r="T872" s="1">
        <v>17.022674560546875</v>
      </c>
      <c r="U872" s="1">
        <v>17.665447235107422</v>
      </c>
      <c r="V872" s="1">
        <v>22.433841705322266</v>
      </c>
      <c r="W872" s="1">
        <v>23.248386383056641</v>
      </c>
      <c r="X872" s="1">
        <v>500.27490234375</v>
      </c>
      <c r="Y872" s="1">
        <v>-2.3084456101059914E-2</v>
      </c>
      <c r="Z872" s="1">
        <v>8.8376894593238831E-2</v>
      </c>
      <c r="AA872" s="1">
        <v>100.87598419189453</v>
      </c>
      <c r="AB872" s="1">
        <v>1.3005244731903076</v>
      </c>
      <c r="AC872" s="1">
        <v>-0.17385797202587128</v>
      </c>
      <c r="AD872" s="1">
        <v>3.2663647085428238E-2</v>
      </c>
      <c r="AE872" s="1">
        <v>1.6537104966118932E-3</v>
      </c>
      <c r="AF872" s="1">
        <v>2.6287944987416267E-2</v>
      </c>
      <c r="AG872" s="1">
        <v>7.6428824104368687E-4</v>
      </c>
      <c r="AH872" s="1">
        <v>1</v>
      </c>
      <c r="AI872" s="1">
        <v>-0.21956524252891541</v>
      </c>
      <c r="AJ872" s="1">
        <v>2.737391471862793</v>
      </c>
      <c r="AK872" s="1">
        <v>1</v>
      </c>
      <c r="AL872" s="1">
        <v>0</v>
      </c>
      <c r="AM872" s="1">
        <v>0.15999999642372131</v>
      </c>
      <c r="AN872" s="1">
        <v>111115</v>
      </c>
      <c r="AO872">
        <f>X872*0.000001/(K872*0.0001)</f>
        <v>0.8365801015854516</v>
      </c>
      <c r="AP872">
        <f>(U872-T872)/(1000-U872)*AO872</f>
        <v>5.474009112951489E-4</v>
      </c>
      <c r="AQ872">
        <f>(P872+273.15)</f>
        <v>312.50745620727537</v>
      </c>
      <c r="AR872">
        <f>(O872+273.15)</f>
        <v>313.77737655639646</v>
      </c>
      <c r="AS872">
        <f>(Y872*AK872+Z872*AL872)*AM872</f>
        <v>-3.6935128936131378E-3</v>
      </c>
      <c r="AT872">
        <f>((AS872+0.00000010773*(AR872^4-AQ872^4))-AP872*44100)/(L872*0.92*2*29.3+0.00000043092*AQ872^3)</f>
        <v>-8.1612919409795842E-2</v>
      </c>
      <c r="AU872">
        <f>0.61365*EXP(17.502*J872/(240.97+J872))</f>
        <v>7.1629211023503832</v>
      </c>
      <c r="AV872">
        <f>AU872*1000/AA872</f>
        <v>71.007199183548877</v>
      </c>
      <c r="AW872">
        <f>(AV872-U872)</f>
        <v>53.341751948441456</v>
      </c>
      <c r="AX872">
        <f>IF(D872,P872,(O872+P872)/2)</f>
        <v>39.992416381835938</v>
      </c>
      <c r="AY872">
        <f>0.61365*EXP(17.502*AX872/(240.97+AX872))</f>
        <v>7.4106504420277695</v>
      </c>
      <c r="AZ872">
        <f>IF(AW872&lt;&gt;0,(1000-(AV872+U872)/2)/AW872*AP872,0)</f>
        <v>9.8071613409422571E-3</v>
      </c>
      <c r="BA872">
        <f>U872*AA872/1000</f>
        <v>1.7820193760314433</v>
      </c>
      <c r="BB872">
        <f>(AY872-BA872)</f>
        <v>5.6286310659963261</v>
      </c>
      <c r="BC872">
        <f>1/(1.6/F872+1.37/N872)</f>
        <v>6.1325106387527814E-3</v>
      </c>
      <c r="BD872">
        <f>G872*AA872*0.001</f>
        <v>90.080398942437284</v>
      </c>
      <c r="BE872">
        <f>G872/S872</f>
        <v>2.1592804635625322</v>
      </c>
      <c r="BF872">
        <f>(1-AP872*AA872/AU872/F872)*100</f>
        <v>21.663864937820065</v>
      </c>
      <c r="BG872">
        <f>(S872-E872/(N872/1.35))</f>
        <v>415.11790576275791</v>
      </c>
      <c r="BH872">
        <f>E872*BF872/100/BG872</f>
        <v>-1.7209726238231729E-3</v>
      </c>
    </row>
    <row r="873" spans="1:60" x14ac:dyDescent="0.25">
      <c r="A873" s="1">
        <v>269</v>
      </c>
      <c r="B873" s="1" t="s">
        <v>935</v>
      </c>
      <c r="C873" s="1">
        <v>35325.499999765307</v>
      </c>
      <c r="D873" s="1">
        <v>0</v>
      </c>
      <c r="E873">
        <f>(R873-S873*(1000-T873)/(1000-U873))*AO873</f>
        <v>-3.275150395855789</v>
      </c>
      <c r="F873">
        <f>IF(AZ873&lt;&gt;0,1/(1/AZ873-1/N873),0)</f>
        <v>1.0218329225144471E-2</v>
      </c>
      <c r="G873">
        <f>((BC873-AP873/2)*S873-E873)/(BC873+AP873/2)</f>
        <v>870.67808565230109</v>
      </c>
      <c r="H873">
        <f>AP873*1000</f>
        <v>0.56778372785045639</v>
      </c>
      <c r="I873">
        <f>(AU873-BA873)</f>
        <v>5.3760576048529245</v>
      </c>
      <c r="J873">
        <f>(P873+AT873*D873)</f>
        <v>39.343460083007812</v>
      </c>
      <c r="K873" s="1">
        <v>5.9800000190734863</v>
      </c>
      <c r="L873">
        <f>(K873*AI873+AJ873)</f>
        <v>1.4243913173520042</v>
      </c>
      <c r="M873" s="1">
        <v>1</v>
      </c>
      <c r="N873">
        <f>L873*(M873+1)*(M873+1)/(M873*M873+1)</f>
        <v>2.8487826347040084</v>
      </c>
      <c r="O873" s="1">
        <v>40.62786865234375</v>
      </c>
      <c r="P873" s="1">
        <v>39.343460083007812</v>
      </c>
      <c r="Q873" s="1">
        <v>41.123847961425781</v>
      </c>
      <c r="R873" s="1">
        <v>409.90283203125</v>
      </c>
      <c r="S873" s="1">
        <v>413.5369873046875</v>
      </c>
      <c r="T873" s="1">
        <v>16.99346923828125</v>
      </c>
      <c r="U873" s="1">
        <v>17.660160064697266</v>
      </c>
      <c r="V873" s="1">
        <v>22.367904663085938</v>
      </c>
      <c r="W873" s="1">
        <v>23.240701675415039</v>
      </c>
      <c r="X873" s="1">
        <v>500.28952026367188</v>
      </c>
      <c r="Y873" s="1">
        <v>2.9961639083921909E-3</v>
      </c>
      <c r="Z873" s="1">
        <v>7.2051100432872772E-2</v>
      </c>
      <c r="AA873" s="1">
        <v>100.87591552734375</v>
      </c>
      <c r="AB873" s="1">
        <v>1.3005244731903076</v>
      </c>
      <c r="AC873" s="1">
        <v>-0.17385797202587128</v>
      </c>
      <c r="AD873" s="1">
        <v>3.2663647085428238E-2</v>
      </c>
      <c r="AE873" s="1">
        <v>1.6537104966118932E-3</v>
      </c>
      <c r="AF873" s="1">
        <v>2.6287944987416267E-2</v>
      </c>
      <c r="AG873" s="1">
        <v>7.6428824104368687E-4</v>
      </c>
      <c r="AH873" s="1">
        <v>1</v>
      </c>
      <c r="AI873" s="1">
        <v>-0.21956524252891541</v>
      </c>
      <c r="AJ873" s="1">
        <v>2.737391471862793</v>
      </c>
      <c r="AK873" s="1">
        <v>1</v>
      </c>
      <c r="AL873" s="1">
        <v>0</v>
      </c>
      <c r="AM873" s="1">
        <v>0.15999999642372131</v>
      </c>
      <c r="AN873" s="1">
        <v>111115</v>
      </c>
      <c r="AO873">
        <f>X873*0.000001/(K873*0.0001)</f>
        <v>0.83660454626751735</v>
      </c>
      <c r="AP873">
        <f>(U873-T873)/(1000-U873)*AO873</f>
        <v>5.6778372785045643E-4</v>
      </c>
      <c r="AQ873">
        <f>(P873+273.15)</f>
        <v>312.49346008300779</v>
      </c>
      <c r="AR873">
        <f>(O873+273.15)</f>
        <v>313.77786865234373</v>
      </c>
      <c r="AS873">
        <f>(Y873*AK873+Z873*AL873)*AM873</f>
        <v>4.7938621462763342E-4</v>
      </c>
      <c r="AT873">
        <f>((AS873+0.00000010773*(AR873^4-AQ873^4))-AP873*44100)/(L873*0.92*2*29.3+0.00000043092*AQ873^3)</f>
        <v>-8.9442930955895991E-2</v>
      </c>
      <c r="AU873">
        <f>0.61365*EXP(17.502*J873/(240.97+J873))</f>
        <v>7.1575424197386956</v>
      </c>
      <c r="AV873">
        <f>AU873*1000/AA873</f>
        <v>70.953927727164455</v>
      </c>
      <c r="AW873">
        <f>(AV873-U873)</f>
        <v>53.293767662467189</v>
      </c>
      <c r="AX873">
        <f>IF(D873,P873,(O873+P873)/2)</f>
        <v>39.985664367675781</v>
      </c>
      <c r="AY873">
        <f>0.61365*EXP(17.502*AX873/(240.97+AX873))</f>
        <v>7.4079775834779777</v>
      </c>
      <c r="AZ873">
        <f>IF(AW873&lt;&gt;0,(1000-(AV873+U873)/2)/AW873*AP873,0)</f>
        <v>1.0181807988016258E-2</v>
      </c>
      <c r="BA873">
        <f>U873*AA873/1000</f>
        <v>1.7814848148857709</v>
      </c>
      <c r="BB873">
        <f>(AY873-BA873)</f>
        <v>5.6264927685922066</v>
      </c>
      <c r="BC873">
        <f>1/(1.6/F873+1.37/N873)</f>
        <v>6.3669011507250994E-3</v>
      </c>
      <c r="BD873">
        <f>G873*AA873*0.001</f>
        <v>87.830449019770896</v>
      </c>
      <c r="BE873">
        <f>G873/S873</f>
        <v>2.1054418646494595</v>
      </c>
      <c r="BF873">
        <f>(1-AP873*AA873/AU873/F873)*100</f>
        <v>21.688307628494151</v>
      </c>
      <c r="BG873">
        <f>(S873-E873/(N873/1.35))</f>
        <v>415.0890372858068</v>
      </c>
      <c r="BH873">
        <f>E873*BF873/100/BG873</f>
        <v>-1.711258620063141E-3</v>
      </c>
    </row>
    <row r="874" spans="1:60" x14ac:dyDescent="0.25">
      <c r="A874" s="1">
        <v>270</v>
      </c>
      <c r="B874" s="1" t="s">
        <v>936</v>
      </c>
      <c r="C874" s="1">
        <v>35330.999999642372</v>
      </c>
      <c r="D874" s="1">
        <v>0</v>
      </c>
      <c r="E874">
        <f>(R874-S874*(1000-T874)/(1000-U874))*AO874</f>
        <v>-3.204639232380103</v>
      </c>
      <c r="F874">
        <f>IF(AZ874&lt;&gt;0,1/(1/AZ874-1/N874),0)</f>
        <v>1.0231462981661714E-2</v>
      </c>
      <c r="G874">
        <f>((BC874-AP874/2)*S874-E874)/(BC874+AP874/2)</f>
        <v>859.55502512677822</v>
      </c>
      <c r="H874">
        <f>AP874*1000</f>
        <v>0.56779148196455675</v>
      </c>
      <c r="I874">
        <f>(AU874-BA874)</f>
        <v>5.369465524387814</v>
      </c>
      <c r="J874">
        <f>(P874+AT874*D874)</f>
        <v>39.325111389160156</v>
      </c>
      <c r="K874" s="1">
        <v>5.9800000190734863</v>
      </c>
      <c r="L874">
        <f>(K874*AI874+AJ874)</f>
        <v>1.4243913173520042</v>
      </c>
      <c r="M874" s="1">
        <v>1</v>
      </c>
      <c r="N874">
        <f>L874*(M874+1)*(M874+1)/(M874*M874+1)</f>
        <v>2.8487826347040084</v>
      </c>
      <c r="O874" s="1">
        <v>40.618289947509766</v>
      </c>
      <c r="P874" s="1">
        <v>39.325111389160156</v>
      </c>
      <c r="Q874" s="1">
        <v>41.078014373779297</v>
      </c>
      <c r="R874" s="1">
        <v>410.01638793945312</v>
      </c>
      <c r="S874" s="1">
        <v>413.566162109375</v>
      </c>
      <c r="T874" s="1">
        <v>16.988964080810547</v>
      </c>
      <c r="U874" s="1">
        <v>17.65565299987793</v>
      </c>
      <c r="V874" s="1">
        <v>22.36854362487793</v>
      </c>
      <c r="W874" s="1">
        <v>23.243974685668945</v>
      </c>
      <c r="X874" s="1">
        <v>500.30007934570312</v>
      </c>
      <c r="Y874" s="1">
        <v>1.5201709233224392E-2</v>
      </c>
      <c r="Z874" s="1">
        <v>6.4220339059829712E-2</v>
      </c>
      <c r="AA874" s="1">
        <v>100.87595367431641</v>
      </c>
      <c r="AB874" s="1">
        <v>1.3005244731903076</v>
      </c>
      <c r="AC874" s="1">
        <v>-0.17385797202587128</v>
      </c>
      <c r="AD874" s="1">
        <v>3.2663647085428238E-2</v>
      </c>
      <c r="AE874" s="1">
        <v>1.6537104966118932E-3</v>
      </c>
      <c r="AF874" s="1">
        <v>2.6287944987416267E-2</v>
      </c>
      <c r="AG874" s="1">
        <v>7.6428824104368687E-4</v>
      </c>
      <c r="AH874" s="1">
        <v>1</v>
      </c>
      <c r="AI874" s="1">
        <v>-0.21956524252891541</v>
      </c>
      <c r="AJ874" s="1">
        <v>2.737391471862793</v>
      </c>
      <c r="AK874" s="1">
        <v>1</v>
      </c>
      <c r="AL874" s="1">
        <v>0</v>
      </c>
      <c r="AM874" s="1">
        <v>0.15999999642372131</v>
      </c>
      <c r="AN874" s="1">
        <v>111115</v>
      </c>
      <c r="AO874">
        <f>X874*0.000001/(K874*0.0001)</f>
        <v>0.83662220359527251</v>
      </c>
      <c r="AP874">
        <f>(U874-T874)/(1000-U874)*AO874</f>
        <v>5.677914819645568E-4</v>
      </c>
      <c r="AQ874">
        <f>(P874+273.15)</f>
        <v>312.47511138916013</v>
      </c>
      <c r="AR874">
        <f>(O874+273.15)</f>
        <v>313.76828994750974</v>
      </c>
      <c r="AS874">
        <f>(Y874*AK874+Z874*AL874)*AM874</f>
        <v>2.432273422950354E-3</v>
      </c>
      <c r="AT874">
        <f>((AS874+0.00000010773*(AR874^4-AQ874^4))-AP874*44100)/(L874*0.92*2*29.3+0.00000043092*AQ874^3)</f>
        <v>-8.8162594871482508E-2</v>
      </c>
      <c r="AU874">
        <f>0.61365*EXP(17.502*J874/(240.97+J874))</f>
        <v>7.1504963584933057</v>
      </c>
      <c r="AV874">
        <f>AU874*1000/AA874</f>
        <v>70.884052125832469</v>
      </c>
      <c r="AW874">
        <f>(AV874-U874)</f>
        <v>53.228399125954539</v>
      </c>
      <c r="AX874">
        <f>IF(D874,P874,(O874+P874)/2)</f>
        <v>39.971700668334961</v>
      </c>
      <c r="AY874">
        <f>0.61365*EXP(17.502*AX874/(240.97+AX874))</f>
        <v>7.4024525514115833</v>
      </c>
      <c r="AZ874">
        <f>IF(AW874&lt;&gt;0,(1000-(AV874+U874)/2)/AW874*AP874,0)</f>
        <v>1.0194847969923976E-2</v>
      </c>
      <c r="BA874">
        <f>U874*AA874/1000</f>
        <v>1.7810308341054915</v>
      </c>
      <c r="BB874">
        <f>(AY874-BA874)</f>
        <v>5.6214217173060916</v>
      </c>
      <c r="BC874">
        <f>1/(1.6/F874+1.37/N874)</f>
        <v>6.3750595257767925E-3</v>
      </c>
      <c r="BD874">
        <f>G874*AA874*0.001</f>
        <v>86.708432895214756</v>
      </c>
      <c r="BE874">
        <f>G874/S874</f>
        <v>2.0783978571715291</v>
      </c>
      <c r="BF874">
        <f>(1-AP874*AA874/AU874/F874)*100</f>
        <v>21.710665854302825</v>
      </c>
      <c r="BG874">
        <f>(S874-E874/(N874/1.35))</f>
        <v>415.08479779291588</v>
      </c>
      <c r="BH874">
        <f>E874*BF874/100/BG874</f>
        <v>-1.6761599540078681E-3</v>
      </c>
    </row>
    <row r="875" spans="1:60" x14ac:dyDescent="0.25">
      <c r="A875" s="1">
        <v>271</v>
      </c>
      <c r="B875" s="1" t="s">
        <v>937</v>
      </c>
      <c r="C875" s="1">
        <v>35335.999999530613</v>
      </c>
      <c r="D875" s="1">
        <v>0</v>
      </c>
      <c r="E875">
        <f>(R875-S875*(1000-T875)/(1000-U875))*AO875</f>
        <v>-3.181887482226319</v>
      </c>
      <c r="F875">
        <f>IF(AZ875&lt;&gt;0,1/(1/AZ875-1/N875),0)</f>
        <v>1.0237200151701929E-2</v>
      </c>
      <c r="G875">
        <f>((BC875-AP875/2)*S875-E875)/(BC875+AP875/2)</f>
        <v>855.92416282685917</v>
      </c>
      <c r="H875">
        <f>AP875*1000</f>
        <v>0.56767516350636194</v>
      </c>
      <c r="I875">
        <f>(AU875-BA875)</f>
        <v>5.3654975541186403</v>
      </c>
      <c r="J875">
        <f>(P875+AT875*D875)</f>
        <v>39.313285827636719</v>
      </c>
      <c r="K875" s="1">
        <v>5.9800000190734863</v>
      </c>
      <c r="L875">
        <f>(K875*AI875+AJ875)</f>
        <v>1.4243913173520042</v>
      </c>
      <c r="M875" s="1">
        <v>1</v>
      </c>
      <c r="N875">
        <f>L875*(M875+1)*(M875+1)/(M875*M875+1)</f>
        <v>2.8487826347040084</v>
      </c>
      <c r="O875" s="1">
        <v>40.604778289794922</v>
      </c>
      <c r="P875" s="1">
        <v>39.313285827636719</v>
      </c>
      <c r="Q875" s="1">
        <v>41.072071075439453</v>
      </c>
      <c r="R875" s="1">
        <v>410.0560302734375</v>
      </c>
      <c r="S875" s="1">
        <v>413.5787353515625</v>
      </c>
      <c r="T875" s="1">
        <v>16.983470916748047</v>
      </c>
      <c r="U875" s="1">
        <v>17.650041580200195</v>
      </c>
      <c r="V875" s="1">
        <v>22.374433517456055</v>
      </c>
      <c r="W875" s="1">
        <v>23.252511978149414</v>
      </c>
      <c r="X875" s="1">
        <v>500.2891845703125</v>
      </c>
      <c r="Y875" s="1">
        <v>-1.0003144852817059E-2</v>
      </c>
      <c r="Z875" s="1">
        <v>8.708508312702179E-2</v>
      </c>
      <c r="AA875" s="1">
        <v>100.875732421875</v>
      </c>
      <c r="AB875" s="1">
        <v>1.3005244731903076</v>
      </c>
      <c r="AC875" s="1">
        <v>-0.17385797202587128</v>
      </c>
      <c r="AD875" s="1">
        <v>3.2663647085428238E-2</v>
      </c>
      <c r="AE875" s="1">
        <v>1.6537104966118932E-3</v>
      </c>
      <c r="AF875" s="1">
        <v>2.6287944987416267E-2</v>
      </c>
      <c r="AG875" s="1">
        <v>7.6428824104368687E-4</v>
      </c>
      <c r="AH875" s="1">
        <v>1</v>
      </c>
      <c r="AI875" s="1">
        <v>-0.21956524252891541</v>
      </c>
      <c r="AJ875" s="1">
        <v>2.737391471862793</v>
      </c>
      <c r="AK875" s="1">
        <v>1</v>
      </c>
      <c r="AL875" s="1">
        <v>0</v>
      </c>
      <c r="AM875" s="1">
        <v>0.15999999642372131</v>
      </c>
      <c r="AN875" s="1">
        <v>111115</v>
      </c>
      <c r="AO875">
        <f>X875*0.000001/(K875*0.0001)</f>
        <v>0.8366039849073863</v>
      </c>
      <c r="AP875">
        <f>(U875-T875)/(1000-U875)*AO875</f>
        <v>5.6767516350636189E-4</v>
      </c>
      <c r="AQ875">
        <f>(P875+273.15)</f>
        <v>312.4632858276367</v>
      </c>
      <c r="AR875">
        <f>(O875+273.15)</f>
        <v>313.7547782897949</v>
      </c>
      <c r="AS875">
        <f>(Y875*AK875+Z875*AL875)*AM875</f>
        <v>-1.6005031406766956E-3</v>
      </c>
      <c r="AT875">
        <f>((AS875+0.00000010773*(AR875^4-AQ875^4))-AP875*44100)/(L875*0.92*2*29.3+0.00000043092*AQ875^3)</f>
        <v>-8.8422936600416668E-2</v>
      </c>
      <c r="AU875">
        <f>0.61365*EXP(17.502*J875/(240.97+J875))</f>
        <v>7.1459584257978825</v>
      </c>
      <c r="AV875">
        <f>AU875*1000/AA875</f>
        <v>70.839222221580357</v>
      </c>
      <c r="AW875">
        <f>(AV875-U875)</f>
        <v>53.189180641380162</v>
      </c>
      <c r="AX875">
        <f>IF(D875,P875,(O875+P875)/2)</f>
        <v>39.95903205871582</v>
      </c>
      <c r="AY875">
        <f>0.61365*EXP(17.502*AX875/(240.97+AX875))</f>
        <v>7.3974430394235844</v>
      </c>
      <c r="AZ875">
        <f>IF(AW875&lt;&gt;0,(1000-(AV875+U875)/2)/AW875*AP875,0)</f>
        <v>1.0200544139152334E-2</v>
      </c>
      <c r="BA875">
        <f>U875*AA875/1000</f>
        <v>1.7804608716792427</v>
      </c>
      <c r="BB875">
        <f>(AY875-BA875)</f>
        <v>5.6169821677443412</v>
      </c>
      <c r="BC875">
        <f>1/(1.6/F875+1.37/N875)</f>
        <v>6.3786232982735534E-3</v>
      </c>
      <c r="BD875">
        <f>G875*AA875*0.001</f>
        <v>86.34197682273961</v>
      </c>
      <c r="BE875">
        <f>G875/S875</f>
        <v>2.0695555396465948</v>
      </c>
      <c r="BF875">
        <f>(1-AP875*AA875/AU875/F875)*100</f>
        <v>21.721063792457517</v>
      </c>
      <c r="BG875">
        <f>(S875-E875/(N875/1.35))</f>
        <v>415.08658928491531</v>
      </c>
      <c r="BH875">
        <f>E875*BF875/100/BG875</f>
        <v>-1.6650497213346513E-3</v>
      </c>
    </row>
    <row r="876" spans="1:60" x14ac:dyDescent="0.25">
      <c r="A876" s="1" t="s">
        <v>9</v>
      </c>
      <c r="B876" s="1" t="s">
        <v>938</v>
      </c>
    </row>
    <row r="877" spans="1:60" x14ac:dyDescent="0.25">
      <c r="A877" s="1" t="s">
        <v>9</v>
      </c>
      <c r="B877" s="1" t="s">
        <v>939</v>
      </c>
    </row>
    <row r="878" spans="1:60" x14ac:dyDescent="0.25">
      <c r="A878" s="1" t="s">
        <v>9</v>
      </c>
      <c r="B878" s="1" t="s">
        <v>940</v>
      </c>
    </row>
    <row r="879" spans="1:60" x14ac:dyDescent="0.25">
      <c r="A879" s="1" t="s">
        <v>9</v>
      </c>
      <c r="B879" s="1" t="s">
        <v>941</v>
      </c>
    </row>
    <row r="880" spans="1:60" x14ac:dyDescent="0.25">
      <c r="A880" s="1" t="s">
        <v>9</v>
      </c>
      <c r="B880" s="1" t="s">
        <v>942</v>
      </c>
    </row>
    <row r="881" spans="1:60" x14ac:dyDescent="0.25">
      <c r="A881" s="1" t="s">
        <v>9</v>
      </c>
      <c r="B881" s="1" t="s">
        <v>943</v>
      </c>
    </row>
    <row r="882" spans="1:60" x14ac:dyDescent="0.25">
      <c r="A882" s="1" t="s">
        <v>9</v>
      </c>
      <c r="B882" s="1" t="s">
        <v>944</v>
      </c>
    </row>
    <row r="883" spans="1:60" x14ac:dyDescent="0.25">
      <c r="A883" s="1" t="s">
        <v>9</v>
      </c>
      <c r="B883" s="1" t="s">
        <v>945</v>
      </c>
    </row>
    <row r="884" spans="1:60" x14ac:dyDescent="0.25">
      <c r="A884" s="1" t="s">
        <v>9</v>
      </c>
      <c r="B884" s="1" t="s">
        <v>946</v>
      </c>
    </row>
    <row r="885" spans="1:60" x14ac:dyDescent="0.25">
      <c r="A885" s="1" t="s">
        <v>9</v>
      </c>
      <c r="B885" s="1" t="s">
        <v>947</v>
      </c>
    </row>
    <row r="886" spans="1:60" x14ac:dyDescent="0.25">
      <c r="A886" s="1" t="s">
        <v>9</v>
      </c>
      <c r="B886" s="1" t="s">
        <v>948</v>
      </c>
    </row>
    <row r="887" spans="1:60" x14ac:dyDescent="0.25">
      <c r="A887" s="1">
        <v>272</v>
      </c>
      <c r="B887" s="1" t="s">
        <v>949</v>
      </c>
      <c r="C887" s="1">
        <v>35653.499999988824</v>
      </c>
      <c r="D887" s="1">
        <v>0</v>
      </c>
      <c r="E887">
        <f>(R887-S887*(1000-T887)/(1000-U887))*AO887</f>
        <v>-2.9648715439976292</v>
      </c>
      <c r="F887">
        <f>IF(AZ887&lt;&gt;0,1/(1/AZ887-1/N887),0)</f>
        <v>6.5491562304210967E-3</v>
      </c>
      <c r="G887">
        <f>((BC887-AP887/2)*S887-E887)/(BC887+AP887/2)</f>
        <v>1078.091485718244</v>
      </c>
      <c r="H887">
        <f>AP887*1000</f>
        <v>0.35196293035579718</v>
      </c>
      <c r="I887">
        <f>(AU887-BA887)</f>
        <v>5.1679748402139136</v>
      </c>
      <c r="J887">
        <f>(P887+AT887*D887)</f>
        <v>38.875465393066406</v>
      </c>
      <c r="K887" s="1">
        <v>17.069999694824219</v>
      </c>
      <c r="L887">
        <f>(K887*AI887+AJ887)</f>
        <v>-1.0105871510997986</v>
      </c>
      <c r="M887" s="1">
        <v>1</v>
      </c>
      <c r="N887">
        <f>L887*(M887+1)*(M887+1)/(M887*M887+1)</f>
        <v>-2.0211743021995972</v>
      </c>
      <c r="O887" s="1">
        <v>40.560073852539063</v>
      </c>
      <c r="P887" s="1">
        <v>38.875465393066406</v>
      </c>
      <c r="Q887" s="1">
        <v>41.109100341796875</v>
      </c>
      <c r="R887" s="1">
        <v>410.381103515625</v>
      </c>
      <c r="S887" s="1">
        <v>419.99343872070312</v>
      </c>
      <c r="T887" s="1">
        <v>16.781303405761719</v>
      </c>
      <c r="U887" s="1">
        <v>17.960700988769531</v>
      </c>
      <c r="V887" s="1">
        <v>22.165699005126953</v>
      </c>
      <c r="W887" s="1">
        <v>23.719161987304688</v>
      </c>
      <c r="X887" s="1">
        <v>500.2637939453125</v>
      </c>
      <c r="Y887" s="1">
        <v>-6.0906386934220791E-3</v>
      </c>
      <c r="Z887" s="1">
        <v>0.17468555271625519</v>
      </c>
      <c r="AA887" s="1">
        <v>100.87149810791016</v>
      </c>
      <c r="AB887" s="1">
        <v>1.4112498760223389</v>
      </c>
      <c r="AC887" s="1">
        <v>-0.16586674749851227</v>
      </c>
      <c r="AD887" s="1">
        <v>4.8566393554210663E-2</v>
      </c>
      <c r="AE887" s="1">
        <v>8.5127539932727814E-4</v>
      </c>
      <c r="AF887" s="1">
        <v>1.1784887872636318E-2</v>
      </c>
      <c r="AG887" s="1">
        <v>1.3197291409596801E-3</v>
      </c>
      <c r="AH887" s="1">
        <v>0.66666668653488159</v>
      </c>
      <c r="AI887" s="1">
        <v>-0.21956524252891541</v>
      </c>
      <c r="AJ887" s="1">
        <v>2.737391471862793</v>
      </c>
      <c r="AK887" s="1">
        <v>1</v>
      </c>
      <c r="AL887" s="1">
        <v>0</v>
      </c>
      <c r="AM887" s="1">
        <v>0.15999999642372131</v>
      </c>
      <c r="AN887" s="1">
        <v>111115</v>
      </c>
      <c r="AO887">
        <f>X887*0.000001/(K887*0.0001)</f>
        <v>0.29306608253601618</v>
      </c>
      <c r="AP887">
        <f>(U887-T887)/(1000-U887)*AO887</f>
        <v>3.5196293035579716E-4</v>
      </c>
      <c r="AQ887">
        <f>(P887+273.15)</f>
        <v>312.02546539306638</v>
      </c>
      <c r="AR887">
        <f>(O887+273.15)</f>
        <v>313.71007385253904</v>
      </c>
      <c r="AS887">
        <f>(Y887*AK887+Z887*AL887)*AM887</f>
        <v>-9.7450216916571131E-4</v>
      </c>
      <c r="AT887">
        <f>((AS887+0.00000010773*(AR887^4-AQ887^4))-AP887*44100)/(L887*0.92*2*29.3+0.00000043092*AQ887^3)</f>
        <v>-0.16209911423302978</v>
      </c>
      <c r="AU887">
        <f>0.61365*EXP(17.502*J887/(240.97+J887))</f>
        <v>6.9796976560193196</v>
      </c>
      <c r="AV887">
        <f>AU887*1000/AA887</f>
        <v>69.193952572733579</v>
      </c>
      <c r="AW887">
        <f>(AV887-U887)</f>
        <v>51.233251583964048</v>
      </c>
      <c r="AX887">
        <f>IF(D887,P887,(O887+P887)/2)</f>
        <v>39.717769622802734</v>
      </c>
      <c r="AY887">
        <f>0.61365*EXP(17.502*AX887/(240.97+AX887))</f>
        <v>7.3026005697331584</v>
      </c>
      <c r="AZ887">
        <f>IF(AW887&lt;&gt;0,(1000-(AV887+U887)/2)/AW887*AP887,0)</f>
        <v>6.5704462691244655E-3</v>
      </c>
      <c r="BA887">
        <f>U887*AA887/1000</f>
        <v>1.811722815805406</v>
      </c>
      <c r="BB887">
        <f>(AY887-BA887)</f>
        <v>5.4908777539277525</v>
      </c>
      <c r="BC887">
        <f>1/(1.6/F887+1.37/N887)</f>
        <v>4.1046108195547278E-3</v>
      </c>
      <c r="BD887">
        <f>G887*AA887*0.001</f>
        <v>108.74870326178191</v>
      </c>
      <c r="BE887">
        <f>G887/S887</f>
        <v>2.5669245905414679</v>
      </c>
      <c r="BF887">
        <f>(1-AP887*AA887/AU887/F887)*100</f>
        <v>22.331765239138988</v>
      </c>
      <c r="BG887">
        <f>(S887-E887/(N887/1.35))</f>
        <v>418.01311640013887</v>
      </c>
      <c r="BH887">
        <f>E887*BF887/100/BG887</f>
        <v>-1.5839410938813449E-3</v>
      </c>
    </row>
    <row r="888" spans="1:60" x14ac:dyDescent="0.25">
      <c r="A888" s="1">
        <v>273</v>
      </c>
      <c r="B888" s="1" t="s">
        <v>950</v>
      </c>
      <c r="C888" s="1">
        <v>35658.99999986589</v>
      </c>
      <c r="D888" s="1">
        <v>0</v>
      </c>
      <c r="E888">
        <f>(R888-S888*(1000-T888)/(1000-U888))*AO888</f>
        <v>-3.0158151745176123</v>
      </c>
      <c r="F888">
        <f>IF(AZ888&lt;&gt;0,1/(1/AZ888-1/N888),0)</f>
        <v>6.6014450233399385E-3</v>
      </c>
      <c r="G888">
        <f>((BC888-AP888/2)*S888-E888)/(BC888+AP888/2)</f>
        <v>1084.4432083939244</v>
      </c>
      <c r="H888">
        <f>AP888*1000</f>
        <v>0.35466227649914794</v>
      </c>
      <c r="I888">
        <f>(AU888-BA888)</f>
        <v>5.1663344787773937</v>
      </c>
      <c r="J888">
        <f>(P888+AT888*D888)</f>
        <v>38.870487213134766</v>
      </c>
      <c r="K888" s="1">
        <v>17.069999694824219</v>
      </c>
      <c r="L888">
        <f>(K888*AI888+AJ888)</f>
        <v>-1.0105871510997986</v>
      </c>
      <c r="M888" s="1">
        <v>1</v>
      </c>
      <c r="N888">
        <f>L888*(M888+1)*(M888+1)/(M888*M888+1)</f>
        <v>-2.0211743021995972</v>
      </c>
      <c r="O888" s="1">
        <v>40.562191009521484</v>
      </c>
      <c r="P888" s="1">
        <v>38.870487213134766</v>
      </c>
      <c r="Q888" s="1">
        <v>41.116382598876953</v>
      </c>
      <c r="R888" s="1">
        <v>410.23971557617187</v>
      </c>
      <c r="S888" s="1">
        <v>420.021728515625</v>
      </c>
      <c r="T888" s="1">
        <v>16.769830703735352</v>
      </c>
      <c r="U888" s="1">
        <v>17.958246231079102</v>
      </c>
      <c r="V888" s="1">
        <v>22.145391464233398</v>
      </c>
      <c r="W888" s="1">
        <v>23.713991165161133</v>
      </c>
      <c r="X888" s="1">
        <v>500.27655029296875</v>
      </c>
      <c r="Y888" s="1">
        <v>1.8535101786255836E-2</v>
      </c>
      <c r="Z888" s="1">
        <v>0.1346660852432251</v>
      </c>
      <c r="AA888" s="1">
        <v>100.87244415283203</v>
      </c>
      <c r="AB888" s="1">
        <v>1.4112498760223389</v>
      </c>
      <c r="AC888" s="1">
        <v>-0.16586674749851227</v>
      </c>
      <c r="AD888" s="1">
        <v>4.8566393554210663E-2</v>
      </c>
      <c r="AE888" s="1">
        <v>8.5127539932727814E-4</v>
      </c>
      <c r="AF888" s="1">
        <v>1.1784887872636318E-2</v>
      </c>
      <c r="AG888" s="1">
        <v>1.3197291409596801E-3</v>
      </c>
      <c r="AH888" s="1">
        <v>0.66666668653488159</v>
      </c>
      <c r="AI888" s="1">
        <v>-0.21956524252891541</v>
      </c>
      <c r="AJ888" s="1">
        <v>2.737391471862793</v>
      </c>
      <c r="AK888" s="1">
        <v>1</v>
      </c>
      <c r="AL888" s="1">
        <v>0</v>
      </c>
      <c r="AM888" s="1">
        <v>0.15999999642372131</v>
      </c>
      <c r="AN888" s="1">
        <v>111115</v>
      </c>
      <c r="AO888">
        <f>X888*0.000001/(K888*0.0001)</f>
        <v>0.29307355549904152</v>
      </c>
      <c r="AP888">
        <f>(U888-T888)/(1000-U888)*AO888</f>
        <v>3.5466227649914796E-4</v>
      </c>
      <c r="AQ888">
        <f>(P888+273.15)</f>
        <v>312.02048721313474</v>
      </c>
      <c r="AR888">
        <f>(O888+273.15)</f>
        <v>313.71219100952146</v>
      </c>
      <c r="AS888">
        <f>(Y888*AK888+Z888*AL888)*AM888</f>
        <v>2.9656162195142444E-3</v>
      </c>
      <c r="AT888">
        <f>((AS888+0.00000010773*(AR888^4-AQ888^4))-AP888*44100)/(L888*0.92*2*29.3+0.00000043092*AQ888^3)</f>
        <v>-0.16157078779584511</v>
      </c>
      <c r="AU888">
        <f>0.61365*EXP(17.502*J888/(240.97+J888))</f>
        <v>6.9778266688047266</v>
      </c>
      <c r="AV888">
        <f>AU888*1000/AA888</f>
        <v>69.174755577773141</v>
      </c>
      <c r="AW888">
        <f>(AV888-U888)</f>
        <v>51.216509346694039</v>
      </c>
      <c r="AX888">
        <f>IF(D888,P888,(O888+P888)/2)</f>
        <v>39.716339111328125</v>
      </c>
      <c r="AY888">
        <f>0.61365*EXP(17.502*AX888/(240.97+AX888))</f>
        <v>7.302041381330814</v>
      </c>
      <c r="AZ888">
        <f>IF(AW888&lt;&gt;0,(1000-(AV888+U888)/2)/AW888*AP888,0)</f>
        <v>6.6230769421067089E-3</v>
      </c>
      <c r="BA888">
        <f>U888*AA888/1000</f>
        <v>1.8114921900273331</v>
      </c>
      <c r="BB888">
        <f>(AY888-BA888)</f>
        <v>5.4905491913034812</v>
      </c>
      <c r="BC888">
        <f>1/(1.6/F888+1.37/N888)</f>
        <v>4.1374741456317787E-3</v>
      </c>
      <c r="BD888">
        <f>G888*AA888*0.001</f>
        <v>109.39043697563412</v>
      </c>
      <c r="BE888">
        <f>G888/S888</f>
        <v>2.5818740669117135</v>
      </c>
      <c r="BF888">
        <f>(1-AP888*AA888/AU888/F888)*100</f>
        <v>22.334462312632485</v>
      </c>
      <c r="BG888">
        <f>(S888-E888/(N888/1.35))</f>
        <v>418.00737949032418</v>
      </c>
      <c r="BH888">
        <f>E888*BF888/100/BG888</f>
        <v>-1.6113737140061163E-3</v>
      </c>
    </row>
    <row r="889" spans="1:60" x14ac:dyDescent="0.25">
      <c r="A889" s="1">
        <v>274</v>
      </c>
      <c r="B889" s="1" t="s">
        <v>951</v>
      </c>
      <c r="C889" s="1">
        <v>35663.999999754131</v>
      </c>
      <c r="D889" s="1">
        <v>0</v>
      </c>
      <c r="E889">
        <f>(R889-S889*(1000-T889)/(1000-U889))*AO889</f>
        <v>-3.0575896689424051</v>
      </c>
      <c r="F889">
        <f>IF(AZ889&lt;&gt;0,1/(1/AZ889-1/N889),0)</f>
        <v>6.6043820724938718E-3</v>
      </c>
      <c r="G889">
        <f>((BC889-AP889/2)*S889-E889)/(BC889+AP889/2)</f>
        <v>1093.7699559232335</v>
      </c>
      <c r="H889">
        <f>AP889*1000</f>
        <v>0.35507749310446068</v>
      </c>
      <c r="I889">
        <f>(AU889-BA889)</f>
        <v>5.1700150129446527</v>
      </c>
      <c r="J889">
        <f>(P889+AT889*D889)</f>
        <v>38.879505157470703</v>
      </c>
      <c r="K889" s="1">
        <v>17.069999694824219</v>
      </c>
      <c r="L889">
        <f>(K889*AI889+AJ889)</f>
        <v>-1.0105871510997986</v>
      </c>
      <c r="M889" s="1">
        <v>1</v>
      </c>
      <c r="N889">
        <f>L889*(M889+1)*(M889+1)/(M889*M889+1)</f>
        <v>-2.0211743021995972</v>
      </c>
      <c r="O889" s="1">
        <v>40.561729431152344</v>
      </c>
      <c r="P889" s="1">
        <v>38.879505157470703</v>
      </c>
      <c r="Q889" s="1">
        <v>41.109580993652344</v>
      </c>
      <c r="R889" s="1">
        <v>410.10433959960937</v>
      </c>
      <c r="S889" s="1">
        <v>420.0284423828125</v>
      </c>
      <c r="T889" s="1">
        <v>16.765457153320312</v>
      </c>
      <c r="U889" s="1">
        <v>17.955286026000977</v>
      </c>
      <c r="V889" s="1">
        <v>22.140336990356445</v>
      </c>
      <c r="W889" s="1">
        <v>23.710500717163086</v>
      </c>
      <c r="X889" s="1">
        <v>500.268798828125</v>
      </c>
      <c r="Y889" s="1">
        <v>5.4306765086948872E-3</v>
      </c>
      <c r="Z889" s="1">
        <v>0.15345615148544312</v>
      </c>
      <c r="AA889" s="1">
        <v>100.87287139892578</v>
      </c>
      <c r="AB889" s="1">
        <v>1.4112498760223389</v>
      </c>
      <c r="AC889" s="1">
        <v>-0.16586674749851227</v>
      </c>
      <c r="AD889" s="1">
        <v>4.8566393554210663E-2</v>
      </c>
      <c r="AE889" s="1">
        <v>8.5127539932727814E-4</v>
      </c>
      <c r="AF889" s="1">
        <v>1.1784887872636318E-2</v>
      </c>
      <c r="AG889" s="1">
        <v>1.3197291409596801E-3</v>
      </c>
      <c r="AH889" s="1">
        <v>1</v>
      </c>
      <c r="AI889" s="1">
        <v>-0.21956524252891541</v>
      </c>
      <c r="AJ889" s="1">
        <v>2.737391471862793</v>
      </c>
      <c r="AK889" s="1">
        <v>1</v>
      </c>
      <c r="AL889" s="1">
        <v>0</v>
      </c>
      <c r="AM889" s="1">
        <v>0.15999999642372131</v>
      </c>
      <c r="AN889" s="1">
        <v>111115</v>
      </c>
      <c r="AO889">
        <f>X889*0.000001/(K889*0.0001)</f>
        <v>0.29306901451193995</v>
      </c>
      <c r="AP889">
        <f>(U889-T889)/(1000-U889)*AO889</f>
        <v>3.5507749310446067E-4</v>
      </c>
      <c r="AQ889">
        <f>(P889+273.15)</f>
        <v>312.02950515747068</v>
      </c>
      <c r="AR889">
        <f>(O889+273.15)</f>
        <v>313.71172943115232</v>
      </c>
      <c r="AS889">
        <f>(Y889*AK889+Z889*AL889)*AM889</f>
        <v>8.6890822196956929E-4</v>
      </c>
      <c r="AT889">
        <f>((AS889+0.00000010773*(AR889^4-AQ889^4))-AP889*44100)/(L889*0.92*2*29.3+0.00000043092*AQ889^3)</f>
        <v>-0.15808173251064433</v>
      </c>
      <c r="AU889">
        <f>0.61365*EXP(17.502*J889/(240.97+J889))</f>
        <v>6.9812162711763781</v>
      </c>
      <c r="AV889">
        <f>AU889*1000/AA889</f>
        <v>69.208065303975502</v>
      </c>
      <c r="AW889">
        <f>(AV889-U889)</f>
        <v>51.252779277974525</v>
      </c>
      <c r="AX889">
        <f>IF(D889,P889,(O889+P889)/2)</f>
        <v>39.720617294311523</v>
      </c>
      <c r="AY889">
        <f>0.61365*EXP(17.502*AX889/(240.97+AX889))</f>
        <v>7.3037138379499185</v>
      </c>
      <c r="AZ889">
        <f>IF(AW889&lt;&gt;0,(1000-(AV889+U889)/2)/AW889*AP889,0)</f>
        <v>6.626033275623484E-3</v>
      </c>
      <c r="BA889">
        <f>U889*AA889/1000</f>
        <v>1.8112012582317256</v>
      </c>
      <c r="BB889">
        <f>(AY889-BA889)</f>
        <v>5.4925125797181931</v>
      </c>
      <c r="BC889">
        <f>1/(1.6/F889+1.37/N889)</f>
        <v>4.1393201142073607E-3</v>
      </c>
      <c r="BD889">
        <f>G889*AA889*0.001</f>
        <v>110.33171610385307</v>
      </c>
      <c r="BE889">
        <f>G889/S889</f>
        <v>2.6040378354339522</v>
      </c>
      <c r="BF889">
        <f>(1-AP889*AA889/AU889/F889)*100</f>
        <v>22.315522975800594</v>
      </c>
      <c r="BG889">
        <f>(S889-E889/(N889/1.35))</f>
        <v>417.98619098045691</v>
      </c>
      <c r="BH889">
        <f>E889*BF889/100/BG889</f>
        <v>-1.6323915473811662E-3</v>
      </c>
    </row>
    <row r="890" spans="1:60" x14ac:dyDescent="0.25">
      <c r="A890" s="1">
        <v>275</v>
      </c>
      <c r="B890" s="1" t="s">
        <v>952</v>
      </c>
      <c r="C890" s="1">
        <v>35668.999999642372</v>
      </c>
      <c r="D890" s="1">
        <v>0</v>
      </c>
      <c r="E890">
        <f>(R890-S890*(1000-T890)/(1000-U890))*AO890</f>
        <v>-3.1272766656880737</v>
      </c>
      <c r="F890">
        <f>IF(AZ890&lt;&gt;0,1/(1/AZ890-1/N890),0)</f>
        <v>6.6039309595735916E-3</v>
      </c>
      <c r="G890">
        <f>((BC890-AP890/2)*S890-E890)/(BC890+AP890/2)</f>
        <v>1109.9257110798399</v>
      </c>
      <c r="H890">
        <f>AP890*1000</f>
        <v>0.35518117751176664</v>
      </c>
      <c r="I890">
        <f>(AU890-BA890)</f>
        <v>5.1718674201924184</v>
      </c>
      <c r="J890">
        <f>(P890+AT890*D890)</f>
        <v>38.883644104003906</v>
      </c>
      <c r="K890" s="1">
        <v>17.069999694824219</v>
      </c>
      <c r="L890">
        <f>(K890*AI890+AJ890)</f>
        <v>-1.0105871510997986</v>
      </c>
      <c r="M890" s="1">
        <v>1</v>
      </c>
      <c r="N890">
        <f>L890*(M890+1)*(M890+1)/(M890*M890+1)</f>
        <v>-2.0211743021995972</v>
      </c>
      <c r="O890" s="1">
        <v>40.55853271484375</v>
      </c>
      <c r="P890" s="1">
        <v>38.883644104003906</v>
      </c>
      <c r="Q890" s="1">
        <v>41.088924407958984</v>
      </c>
      <c r="R890" s="1">
        <v>409.8511962890625</v>
      </c>
      <c r="S890" s="1">
        <v>420.01300048828125</v>
      </c>
      <c r="T890" s="1">
        <v>16.762090682983398</v>
      </c>
      <c r="U890" s="1">
        <v>17.952276229858398</v>
      </c>
      <c r="V890" s="1">
        <v>22.138370513916016</v>
      </c>
      <c r="W890" s="1">
        <v>23.70997428894043</v>
      </c>
      <c r="X890" s="1">
        <v>500.26644897460937</v>
      </c>
      <c r="Y890" s="1">
        <v>6.3560106791555882E-3</v>
      </c>
      <c r="Z890" s="1">
        <v>0.11927185207605362</v>
      </c>
      <c r="AA890" s="1">
        <v>100.87328338623047</v>
      </c>
      <c r="AB890" s="1">
        <v>1.4112498760223389</v>
      </c>
      <c r="AC890" s="1">
        <v>-0.16586674749851227</v>
      </c>
      <c r="AD890" s="1">
        <v>4.8566393554210663E-2</v>
      </c>
      <c r="AE890" s="1">
        <v>8.5127539932727814E-4</v>
      </c>
      <c r="AF890" s="1">
        <v>1.1784887872636318E-2</v>
      </c>
      <c r="AG890" s="1">
        <v>1.3197291409596801E-3</v>
      </c>
      <c r="AH890" s="1">
        <v>1</v>
      </c>
      <c r="AI890" s="1">
        <v>-0.21956524252891541</v>
      </c>
      <c r="AJ890" s="1">
        <v>2.737391471862793</v>
      </c>
      <c r="AK890" s="1">
        <v>1</v>
      </c>
      <c r="AL890" s="1">
        <v>0</v>
      </c>
      <c r="AM890" s="1">
        <v>0.15999999642372131</v>
      </c>
      <c r="AN890" s="1">
        <v>111115</v>
      </c>
      <c r="AO890">
        <f>X890*0.000001/(K890*0.0001)</f>
        <v>0.29306763791348789</v>
      </c>
      <c r="AP890">
        <f>(U890-T890)/(1000-U890)*AO890</f>
        <v>3.5518117751176667E-4</v>
      </c>
      <c r="AQ890">
        <f>(P890+273.15)</f>
        <v>312.03364410400388</v>
      </c>
      <c r="AR890">
        <f>(O890+273.15)</f>
        <v>313.70853271484373</v>
      </c>
      <c r="AS890">
        <f>(Y890*AK890+Z890*AL890)*AM890</f>
        <v>1.0169616859340286E-3</v>
      </c>
      <c r="AT890">
        <f>((AS890+0.00000010773*(AR890^4-AQ890^4))-AP890*44100)/(L890*0.92*2*29.3+0.00000043092*AQ890^3)</f>
        <v>-0.15564021753194837</v>
      </c>
      <c r="AU890">
        <f>0.61365*EXP(17.502*J890/(240.97+J890))</f>
        <v>6.9827724677548142</v>
      </c>
      <c r="AV890">
        <f>AU890*1000/AA890</f>
        <v>69.223209886196543</v>
      </c>
      <c r="AW890">
        <f>(AV890-U890)</f>
        <v>51.270933656338144</v>
      </c>
      <c r="AX890">
        <f>IF(D890,P890,(O890+P890)/2)</f>
        <v>39.721088409423828</v>
      </c>
      <c r="AY890">
        <f>0.61365*EXP(17.502*AX890/(240.97+AX890))</f>
        <v>7.3038980297948033</v>
      </c>
      <c r="AZ890">
        <f>IF(AW890&lt;&gt;0,(1000-(AV890+U890)/2)/AW890*AP890,0)</f>
        <v>6.6255792001818211E-3</v>
      </c>
      <c r="BA890">
        <f>U890*AA890/1000</f>
        <v>1.8109050475623953</v>
      </c>
      <c r="BB890">
        <f>(AY890-BA890)</f>
        <v>5.4929929822324084</v>
      </c>
      <c r="BC890">
        <f>1/(1.6/F890+1.37/N890)</f>
        <v>4.1390365843409251E-3</v>
      </c>
      <c r="BD890">
        <f>G890*AA890*0.001</f>
        <v>111.96185079142005</v>
      </c>
      <c r="BE890">
        <f>G890/S890</f>
        <v>2.6425984666891469</v>
      </c>
      <c r="BF890">
        <f>(1-AP890*AA890/AU890/F890)*100</f>
        <v>22.304532415549094</v>
      </c>
      <c r="BG890">
        <f>(S890-E890/(N890/1.35))</f>
        <v>417.9242031519583</v>
      </c>
      <c r="BH890">
        <f>E890*BF890/100/BG890</f>
        <v>-1.6690213975682994E-3</v>
      </c>
    </row>
    <row r="891" spans="1:60" x14ac:dyDescent="0.25">
      <c r="A891" s="1">
        <v>276</v>
      </c>
      <c r="B891" s="1" t="s">
        <v>953</v>
      </c>
      <c r="C891" s="1">
        <v>35674.499999519438</v>
      </c>
      <c r="D891" s="1">
        <v>0</v>
      </c>
      <c r="E891">
        <f>(R891-S891*(1000-T891)/(1000-U891))*AO891</f>
        <v>-3.1310116691572523</v>
      </c>
      <c r="F891">
        <f>IF(AZ891&lt;&gt;0,1/(1/AZ891-1/N891),0)</f>
        <v>6.610472065482805E-3</v>
      </c>
      <c r="G891">
        <f>((BC891-AP891/2)*S891-E891)/(BC891+AP891/2)</f>
        <v>1110.0790609180815</v>
      </c>
      <c r="H891">
        <f>AP891*1000</f>
        <v>0.35524044577438196</v>
      </c>
      <c r="I891">
        <f>(AU891-BA891)</f>
        <v>5.1677475000514299</v>
      </c>
      <c r="J891">
        <f>(P891+AT891*D891)</f>
        <v>38.871311187744141</v>
      </c>
      <c r="K891" s="1">
        <v>17.069999694824219</v>
      </c>
      <c r="L891">
        <f>(K891*AI891+AJ891)</f>
        <v>-1.0105871510997986</v>
      </c>
      <c r="M891" s="1">
        <v>1</v>
      </c>
      <c r="N891">
        <f>L891*(M891+1)*(M891+1)/(M891*M891+1)</f>
        <v>-2.0211743021995972</v>
      </c>
      <c r="O891" s="1">
        <v>40.551704406738281</v>
      </c>
      <c r="P891" s="1">
        <v>38.871311187744141</v>
      </c>
      <c r="Q891" s="1">
        <v>41.081424713134766</v>
      </c>
      <c r="R891" s="1">
        <v>409.7901611328125</v>
      </c>
      <c r="S891" s="1">
        <v>419.96490478515625</v>
      </c>
      <c r="T891" s="1">
        <v>16.756694793701172</v>
      </c>
      <c r="U891" s="1">
        <v>17.947111129760742</v>
      </c>
      <c r="V891" s="1">
        <v>22.138870239257813</v>
      </c>
      <c r="W891" s="1">
        <v>23.711555480957031</v>
      </c>
      <c r="X891" s="1">
        <v>500.25555419921875</v>
      </c>
      <c r="Y891" s="1">
        <v>-1.6904277727007866E-2</v>
      </c>
      <c r="Z891" s="1">
        <v>0.11802592873573303</v>
      </c>
      <c r="AA891" s="1">
        <v>100.87355041503906</v>
      </c>
      <c r="AB891" s="1">
        <v>1.4112498760223389</v>
      </c>
      <c r="AC891" s="1">
        <v>-0.16586674749851227</v>
      </c>
      <c r="AD891" s="1">
        <v>4.8566393554210663E-2</v>
      </c>
      <c r="AE891" s="1">
        <v>8.5127539932727814E-4</v>
      </c>
      <c r="AF891" s="1">
        <v>1.1784887872636318E-2</v>
      </c>
      <c r="AG891" s="1">
        <v>1.3197291409596801E-3</v>
      </c>
      <c r="AH891" s="1">
        <v>1</v>
      </c>
      <c r="AI891" s="1">
        <v>-0.21956524252891541</v>
      </c>
      <c r="AJ891" s="1">
        <v>2.737391471862793</v>
      </c>
      <c r="AK891" s="1">
        <v>1</v>
      </c>
      <c r="AL891" s="1">
        <v>0</v>
      </c>
      <c r="AM891" s="1">
        <v>0.15999999642372131</v>
      </c>
      <c r="AN891" s="1">
        <v>111115</v>
      </c>
      <c r="AO891">
        <f>X891*0.000001/(K891*0.0001)</f>
        <v>0.29306125550248302</v>
      </c>
      <c r="AP891">
        <f>(U891-T891)/(1000-U891)*AO891</f>
        <v>3.5524044577438197E-4</v>
      </c>
      <c r="AQ891">
        <f>(P891+273.15)</f>
        <v>312.02131118774412</v>
      </c>
      <c r="AR891">
        <f>(O891+273.15)</f>
        <v>313.70170440673826</v>
      </c>
      <c r="AS891">
        <f>(Y891*AK891+Z891*AL891)*AM891</f>
        <v>-2.7046843758668504E-3</v>
      </c>
      <c r="AT891">
        <f>((AS891+0.00000010773*(AR891^4-AQ891^4))-AP891*44100)/(L891*0.92*2*29.3+0.00000043092*AQ891^3)</f>
        <v>-0.15718722898895937</v>
      </c>
      <c r="AU891">
        <f>0.61365*EXP(17.502*J891/(240.97+J891))</f>
        <v>6.9781363194036592</v>
      </c>
      <c r="AV891">
        <f>AU891*1000/AA891</f>
        <v>69.177066641279851</v>
      </c>
      <c r="AW891">
        <f>(AV891-U891)</f>
        <v>51.229955511519108</v>
      </c>
      <c r="AX891">
        <f>IF(D891,P891,(O891+P891)/2)</f>
        <v>39.711507797241211</v>
      </c>
      <c r="AY891">
        <f>0.61365*EXP(17.502*AX891/(240.97+AX891))</f>
        <v>7.3001530900741223</v>
      </c>
      <c r="AZ891">
        <f>IF(AW891&lt;&gt;0,(1000-(AV891+U891)/2)/AW891*AP891,0)</f>
        <v>6.6321632823481535E-3</v>
      </c>
      <c r="BA891">
        <f>U891*AA891/1000</f>
        <v>1.8103888193522288</v>
      </c>
      <c r="BB891">
        <f>(AY891-BA891)</f>
        <v>5.4897642707218939</v>
      </c>
      <c r="BC891">
        <f>1/(1.6/F891+1.37/N891)</f>
        <v>4.1431477582835044E-3</v>
      </c>
      <c r="BD891">
        <f>G891*AA891*0.001</f>
        <v>111.97761611619931</v>
      </c>
      <c r="BE891">
        <f>G891/S891</f>
        <v>2.6432662545599395</v>
      </c>
      <c r="BF891">
        <f>(1-AP891*AA891/AU891/F891)*100</f>
        <v>22.316677921155794</v>
      </c>
      <c r="BG891">
        <f>(S891-E891/(N891/1.35))</f>
        <v>417.87361273342066</v>
      </c>
      <c r="BH891">
        <f>E891*BF891/100/BG891</f>
        <v>-1.6721270943838766E-3</v>
      </c>
    </row>
    <row r="892" spans="1:60" x14ac:dyDescent="0.25">
      <c r="A892" s="1" t="s">
        <v>9</v>
      </c>
      <c r="B892" s="1" t="s">
        <v>954</v>
      </c>
    </row>
    <row r="893" spans="1:60" x14ac:dyDescent="0.25">
      <c r="A893" s="1" t="s">
        <v>9</v>
      </c>
      <c r="B893" s="1" t="s">
        <v>955</v>
      </c>
    </row>
    <row r="894" spans="1:60" x14ac:dyDescent="0.25">
      <c r="A894" s="1" t="s">
        <v>9</v>
      </c>
      <c r="B894" s="1" t="s">
        <v>956</v>
      </c>
    </row>
    <row r="895" spans="1:60" x14ac:dyDescent="0.25">
      <c r="A895" s="1" t="s">
        <v>9</v>
      </c>
      <c r="B895" s="1" t="s">
        <v>957</v>
      </c>
    </row>
    <row r="896" spans="1:60" x14ac:dyDescent="0.25">
      <c r="A896" s="1" t="s">
        <v>9</v>
      </c>
      <c r="B896" s="1" t="s">
        <v>958</v>
      </c>
    </row>
    <row r="897" spans="1:60" x14ac:dyDescent="0.25">
      <c r="A897" s="1" t="s">
        <v>9</v>
      </c>
      <c r="B897" s="1" t="s">
        <v>959</v>
      </c>
    </row>
    <row r="898" spans="1:60" x14ac:dyDescent="0.25">
      <c r="A898" s="1" t="s">
        <v>9</v>
      </c>
      <c r="B898" s="1" t="s">
        <v>960</v>
      </c>
    </row>
    <row r="899" spans="1:60" x14ac:dyDescent="0.25">
      <c r="A899" s="1" t="s">
        <v>9</v>
      </c>
      <c r="B899" s="1" t="s">
        <v>961</v>
      </c>
    </row>
    <row r="900" spans="1:60" x14ac:dyDescent="0.25">
      <c r="A900" s="1" t="s">
        <v>9</v>
      </c>
      <c r="B900" s="1" t="s">
        <v>962</v>
      </c>
    </row>
    <row r="901" spans="1:60" x14ac:dyDescent="0.25">
      <c r="A901" s="1" t="s">
        <v>9</v>
      </c>
      <c r="B901" s="1" t="s">
        <v>963</v>
      </c>
    </row>
    <row r="902" spans="1:60" x14ac:dyDescent="0.25">
      <c r="A902" s="1" t="s">
        <v>9</v>
      </c>
      <c r="B902" s="1" t="s">
        <v>964</v>
      </c>
    </row>
    <row r="903" spans="1:60" x14ac:dyDescent="0.25">
      <c r="A903" s="1">
        <v>277</v>
      </c>
      <c r="B903" s="1" t="s">
        <v>965</v>
      </c>
      <c r="C903" s="1">
        <v>36116.499999988824</v>
      </c>
      <c r="D903" s="1">
        <v>0</v>
      </c>
      <c r="E903">
        <f t="shared" ref="E903:E908" si="140">(R903-S903*(1000-T903)/(1000-U903))*AO903</f>
        <v>-3.5124793704805444</v>
      </c>
      <c r="F903">
        <f t="shared" ref="F903:F908" si="141">IF(AZ903&lt;&gt;0,1/(1/AZ903-1/N903),0)</f>
        <v>9.412285484512976E-3</v>
      </c>
      <c r="G903">
        <f t="shared" ref="G903:G908" si="142">((BC903-AP903/2)*S903-E903)/(BC903+AP903/2)</f>
        <v>952.47081527580815</v>
      </c>
      <c r="H903">
        <f t="shared" ref="H903:H908" si="143">AP903*1000</f>
        <v>0.51183451544383152</v>
      </c>
      <c r="I903">
        <f t="shared" ref="I903:I908" si="144">(AU903-BA903)</f>
        <v>5.2621041766379326</v>
      </c>
      <c r="J903">
        <f t="shared" ref="J903:J908" si="145">(P903+AT903*D903)</f>
        <v>38.959621429443359</v>
      </c>
      <c r="K903" s="1">
        <v>5.190000057220459</v>
      </c>
      <c r="L903">
        <f t="shared" ref="L903:L908" si="146">(K903*AI903+AJ903)</f>
        <v>1.5978478505740981</v>
      </c>
      <c r="M903" s="1">
        <v>1</v>
      </c>
      <c r="N903">
        <f t="shared" ref="N903:N908" si="147">L903*(M903+1)*(M903+1)/(M903*M903+1)</f>
        <v>3.1956957011481961</v>
      </c>
      <c r="O903" s="1">
        <v>40.617565155029297</v>
      </c>
      <c r="P903" s="1">
        <v>38.959621429443359</v>
      </c>
      <c r="Q903" s="1">
        <v>41.111976623535156</v>
      </c>
      <c r="R903" s="1">
        <v>410.0244140625</v>
      </c>
      <c r="S903" s="1">
        <v>413.44873046875</v>
      </c>
      <c r="T903" s="1">
        <v>16.821502685546875</v>
      </c>
      <c r="U903" s="1">
        <v>17.343271255493164</v>
      </c>
      <c r="V903" s="1">
        <v>22.168519973754883</v>
      </c>
      <c r="W903" s="1">
        <v>22.832057952880859</v>
      </c>
      <c r="X903" s="1">
        <v>500.28887939453125</v>
      </c>
      <c r="Y903" s="1">
        <v>1.6184357926249504E-2</v>
      </c>
      <c r="Z903" s="1">
        <v>0.20292338728904724</v>
      </c>
      <c r="AA903" s="1">
        <v>100.86265563964844</v>
      </c>
      <c r="AB903" s="1">
        <v>1.2875347137451172</v>
      </c>
      <c r="AC903" s="1">
        <v>-0.16583909094333649</v>
      </c>
      <c r="AD903" s="1">
        <v>2.5727832689881325E-2</v>
      </c>
      <c r="AE903" s="1">
        <v>2.6503612753003836E-3</v>
      </c>
      <c r="AF903" s="1">
        <v>3.4057103097438812E-2</v>
      </c>
      <c r="AG903" s="1">
        <v>1.9072621362283826E-3</v>
      </c>
      <c r="AH903" s="1">
        <v>0.3333333432674408</v>
      </c>
      <c r="AI903" s="1">
        <v>-0.21956524252891541</v>
      </c>
      <c r="AJ903" s="1">
        <v>2.737391471862793</v>
      </c>
      <c r="AK903" s="1">
        <v>1</v>
      </c>
      <c r="AL903" s="1">
        <v>0</v>
      </c>
      <c r="AM903" s="1">
        <v>0.15999999642372131</v>
      </c>
      <c r="AN903" s="1">
        <v>111115</v>
      </c>
      <c r="AO903">
        <f t="shared" ref="AO903:AO908" si="148">X903*0.000001/(K903*0.0001)</f>
        <v>0.96394773387047794</v>
      </c>
      <c r="AP903">
        <f t="shared" ref="AP903:AP908" si="149">(U903-T903)/(1000-U903)*AO903</f>
        <v>5.1183451544383157E-4</v>
      </c>
      <c r="AQ903">
        <f t="shared" ref="AQ903:AQ908" si="150">(P903+273.15)</f>
        <v>312.10962142944334</v>
      </c>
      <c r="AR903">
        <f t="shared" ref="AR903:AR908" si="151">(O903+273.15)</f>
        <v>313.76756515502927</v>
      </c>
      <c r="AS903">
        <f t="shared" ref="AS903:AS908" si="152">(Y903*AK903+Z903*AL903)*AM903</f>
        <v>2.5894972103201463E-3</v>
      </c>
      <c r="AT903">
        <f t="shared" ref="AT903:AT908" si="153">((AS903+0.00000010773*(AR903^4-AQ903^4))-AP903*44100)/(L903*0.92*2*29.3+0.00000043092*AQ903^3)</f>
        <v>-6.793480966152011E-3</v>
      </c>
      <c r="AU903">
        <f t="shared" ref="AU903:AU908" si="154">0.61365*EXP(17.502*J903/(240.97+J903))</f>
        <v>7.0113925729457529</v>
      </c>
      <c r="AV903">
        <f t="shared" ref="AV903:AV908" si="155">AU903*1000/AA903</f>
        <v>69.514257070479331</v>
      </c>
      <c r="AW903">
        <f t="shared" ref="AW903:AW908" si="156">(AV903-U903)</f>
        <v>52.170985814986167</v>
      </c>
      <c r="AX903">
        <f t="shared" ref="AX903:AX908" si="157">IF(D903,P903,(O903+P903)/2)</f>
        <v>39.788593292236328</v>
      </c>
      <c r="AY903">
        <f t="shared" ref="AY903:AY908" si="158">0.61365*EXP(17.502*AX903/(240.97+AX903))</f>
        <v>7.3303320716859455</v>
      </c>
      <c r="AZ903">
        <f t="shared" ref="AZ903:AZ908" si="159">IF(AW903&lt;&gt;0,(1000-(AV903+U903)/2)/AW903*AP903,0)</f>
        <v>9.3846448813222384E-3</v>
      </c>
      <c r="BA903">
        <f t="shared" ref="BA903:BA908" si="160">U903*AA903/1000</f>
        <v>1.7492883963078203</v>
      </c>
      <c r="BB903">
        <f t="shared" ref="BB903:BB908" si="161">(AY903-BA903)</f>
        <v>5.5810436753781252</v>
      </c>
      <c r="BC903">
        <f t="shared" ref="BC903:BC908" si="162">1/(1.6/F903+1.37/N903)</f>
        <v>5.8678801392655225E-3</v>
      </c>
      <c r="BD903">
        <f t="shared" ref="BD903:BD908" si="163">G903*AA903*0.001</f>
        <v>96.068735847979042</v>
      </c>
      <c r="BE903">
        <f t="shared" ref="BE903:BE908" si="164">G903/S903</f>
        <v>2.3037217073951068</v>
      </c>
      <c r="BF903">
        <f t="shared" ref="BF903:BF908" si="165">(1-AP903*AA903/AU903/F903)*100</f>
        <v>21.772294495383239</v>
      </c>
      <c r="BG903">
        <f t="shared" ref="BG903:BG908" si="166">(S903-E903/(N903/1.35))</f>
        <v>414.93255358383726</v>
      </c>
      <c r="BH903">
        <f t="shared" ref="BH903:BH908" si="167">E903*BF903/100/BG903</f>
        <v>-1.8430642426711644E-3</v>
      </c>
    </row>
    <row r="904" spans="1:60" x14ac:dyDescent="0.25">
      <c r="A904" s="1">
        <v>278</v>
      </c>
      <c r="B904" s="1" t="s">
        <v>966</v>
      </c>
      <c r="C904" s="1">
        <v>36121.499999877065</v>
      </c>
      <c r="D904" s="1">
        <v>0</v>
      </c>
      <c r="E904">
        <f t="shared" si="140"/>
        <v>-3.4251281239064664</v>
      </c>
      <c r="F904">
        <f t="shared" si="141"/>
        <v>9.437167912899537E-3</v>
      </c>
      <c r="G904">
        <f t="shared" si="142"/>
        <v>936.76918365310667</v>
      </c>
      <c r="H904">
        <f t="shared" si="143"/>
        <v>0.51193410794901273</v>
      </c>
      <c r="I904">
        <f t="shared" si="144"/>
        <v>5.2496013941990913</v>
      </c>
      <c r="J904">
        <f t="shared" si="145"/>
        <v>38.929615020751953</v>
      </c>
      <c r="K904" s="1">
        <v>5.190000057220459</v>
      </c>
      <c r="L904">
        <f t="shared" si="146"/>
        <v>1.5978478505740981</v>
      </c>
      <c r="M904" s="1">
        <v>1</v>
      </c>
      <c r="N904">
        <f t="shared" si="147"/>
        <v>3.1956957011481961</v>
      </c>
      <c r="O904" s="1">
        <v>40.619083404541016</v>
      </c>
      <c r="P904" s="1">
        <v>38.929615020751953</v>
      </c>
      <c r="Q904" s="1">
        <v>41.112472534179687</v>
      </c>
      <c r="R904" s="1">
        <v>410.00167846679687</v>
      </c>
      <c r="S904" s="1">
        <v>413.33541870117187</v>
      </c>
      <c r="T904" s="1">
        <v>16.83306884765625</v>
      </c>
      <c r="U904" s="1">
        <v>17.354936599731445</v>
      </c>
      <c r="V904" s="1">
        <v>22.182912826538086</v>
      </c>
      <c r="W904" s="1">
        <v>22.844905853271484</v>
      </c>
      <c r="X904" s="1">
        <v>500.28518676757812</v>
      </c>
      <c r="Y904" s="1">
        <v>1.2231819564476609E-3</v>
      </c>
      <c r="Z904" s="1">
        <v>0.20318874716758728</v>
      </c>
      <c r="AA904" s="1">
        <v>100.86328125</v>
      </c>
      <c r="AB904" s="1">
        <v>1.2875347137451172</v>
      </c>
      <c r="AC904" s="1">
        <v>-0.16583909094333649</v>
      </c>
      <c r="AD904" s="1">
        <v>2.5727832689881325E-2</v>
      </c>
      <c r="AE904" s="1">
        <v>2.6503612753003836E-3</v>
      </c>
      <c r="AF904" s="1">
        <v>3.4057103097438812E-2</v>
      </c>
      <c r="AG904" s="1">
        <v>1.9072621362283826E-3</v>
      </c>
      <c r="AH904" s="1">
        <v>1</v>
      </c>
      <c r="AI904" s="1">
        <v>-0.21956524252891541</v>
      </c>
      <c r="AJ904" s="1">
        <v>2.737391471862793</v>
      </c>
      <c r="AK904" s="1">
        <v>1</v>
      </c>
      <c r="AL904" s="1">
        <v>0</v>
      </c>
      <c r="AM904" s="1">
        <v>0.15999999642372131</v>
      </c>
      <c r="AN904" s="1">
        <v>111115</v>
      </c>
      <c r="AO904">
        <f t="shared" si="148"/>
        <v>0.96394061898240002</v>
      </c>
      <c r="AP904">
        <f t="shared" si="149"/>
        <v>5.1193410794901271E-4</v>
      </c>
      <c r="AQ904">
        <f t="shared" si="150"/>
        <v>312.07961502075193</v>
      </c>
      <c r="AR904">
        <f t="shared" si="151"/>
        <v>313.76908340454099</v>
      </c>
      <c r="AS904">
        <f t="shared" si="152"/>
        <v>1.9570910865718619E-4</v>
      </c>
      <c r="AT904">
        <f t="shared" si="153"/>
        <v>-2.6977041342427848E-3</v>
      </c>
      <c r="AU904">
        <f t="shared" si="154"/>
        <v>7.0000772455337232</v>
      </c>
      <c r="AV904">
        <f t="shared" si="155"/>
        <v>69.401641100524117</v>
      </c>
      <c r="AW904">
        <f t="shared" si="156"/>
        <v>52.046704500792671</v>
      </c>
      <c r="AX904">
        <f t="shared" si="157"/>
        <v>39.774349212646484</v>
      </c>
      <c r="AY904">
        <f t="shared" si="158"/>
        <v>7.3247473809507069</v>
      </c>
      <c r="AZ904">
        <f t="shared" si="159"/>
        <v>9.4093811902098319E-3</v>
      </c>
      <c r="BA904">
        <f t="shared" si="160"/>
        <v>1.7504758513346315</v>
      </c>
      <c r="BB904">
        <f t="shared" si="161"/>
        <v>5.574271529616075</v>
      </c>
      <c r="BC904">
        <f t="shared" si="162"/>
        <v>5.8833534106597111E-3</v>
      </c>
      <c r="BD904">
        <f t="shared" si="163"/>
        <v>94.485613637136197</v>
      </c>
      <c r="BE904">
        <f t="shared" si="164"/>
        <v>2.2663656228559508</v>
      </c>
      <c r="BF904">
        <f t="shared" si="165"/>
        <v>21.836743828364391</v>
      </c>
      <c r="BG904">
        <f t="shared" si="166"/>
        <v>414.782340873897</v>
      </c>
      <c r="BH904">
        <f t="shared" si="167"/>
        <v>-1.8032022593703128E-3</v>
      </c>
    </row>
    <row r="905" spans="1:60" x14ac:dyDescent="0.25">
      <c r="A905" s="1">
        <v>279</v>
      </c>
      <c r="B905" s="1" t="s">
        <v>967</v>
      </c>
      <c r="C905" s="1">
        <v>36126.499999765307</v>
      </c>
      <c r="D905" s="1">
        <v>0</v>
      </c>
      <c r="E905">
        <f t="shared" si="140"/>
        <v>-3.3534802134810886</v>
      </c>
      <c r="F905">
        <f t="shared" si="141"/>
        <v>9.7563505545901555E-3</v>
      </c>
      <c r="G905">
        <f t="shared" si="142"/>
        <v>907.36993648718499</v>
      </c>
      <c r="H905">
        <f t="shared" si="143"/>
        <v>0.52780244671568588</v>
      </c>
      <c r="I905">
        <f t="shared" si="144"/>
        <v>5.236109420418531</v>
      </c>
      <c r="J905">
        <f t="shared" si="145"/>
        <v>38.895156860351563</v>
      </c>
      <c r="K905" s="1">
        <v>5.190000057220459</v>
      </c>
      <c r="L905">
        <f t="shared" si="146"/>
        <v>1.5978478505740981</v>
      </c>
      <c r="M905" s="1">
        <v>1</v>
      </c>
      <c r="N905">
        <f t="shared" si="147"/>
        <v>3.1956957011481961</v>
      </c>
      <c r="O905" s="1">
        <v>40.617568969726562</v>
      </c>
      <c r="P905" s="1">
        <v>38.895156860351563</v>
      </c>
      <c r="Q905" s="1">
        <v>41.102470397949219</v>
      </c>
      <c r="R905" s="1">
        <v>410.02850341796875</v>
      </c>
      <c r="S905" s="1">
        <v>413.28125</v>
      </c>
      <c r="T905" s="1">
        <v>16.822027206420898</v>
      </c>
      <c r="U905" s="1">
        <v>17.360086441040039</v>
      </c>
      <c r="V905" s="1">
        <v>22.148296356201172</v>
      </c>
      <c r="W905" s="1">
        <v>22.85236930847168</v>
      </c>
      <c r="X905" s="1">
        <v>500.26840209960937</v>
      </c>
      <c r="Y905" s="1">
        <v>-1.2664701789617538E-2</v>
      </c>
      <c r="Z905" s="1">
        <v>0.18463890254497528</v>
      </c>
      <c r="AA905" s="1">
        <v>100.86316680908203</v>
      </c>
      <c r="AB905" s="1">
        <v>1.2875347137451172</v>
      </c>
      <c r="AC905" s="1">
        <v>-0.16583909094333649</v>
      </c>
      <c r="AD905" s="1">
        <v>2.5727832689881325E-2</v>
      </c>
      <c r="AE905" s="1">
        <v>2.6503612753003836E-3</v>
      </c>
      <c r="AF905" s="1">
        <v>3.4057103097438812E-2</v>
      </c>
      <c r="AG905" s="1">
        <v>1.9072621362283826E-3</v>
      </c>
      <c r="AH905" s="1">
        <v>1</v>
      </c>
      <c r="AI905" s="1">
        <v>-0.21956524252891541</v>
      </c>
      <c r="AJ905" s="1">
        <v>2.737391471862793</v>
      </c>
      <c r="AK905" s="1">
        <v>1</v>
      </c>
      <c r="AL905" s="1">
        <v>0</v>
      </c>
      <c r="AM905" s="1">
        <v>0.15999999642372131</v>
      </c>
      <c r="AN905" s="1">
        <v>111115</v>
      </c>
      <c r="AO905">
        <f t="shared" si="148"/>
        <v>0.96390827858204609</v>
      </c>
      <c r="AP905">
        <f t="shared" si="149"/>
        <v>5.2780244671568589E-4</v>
      </c>
      <c r="AQ905">
        <f t="shared" si="150"/>
        <v>312.04515686035154</v>
      </c>
      <c r="AR905">
        <f t="shared" si="151"/>
        <v>313.76756896972654</v>
      </c>
      <c r="AS905">
        <f t="shared" si="152"/>
        <v>-2.0263522410463031E-3</v>
      </c>
      <c r="AT905">
        <f t="shared" si="153"/>
        <v>-5.4279617410652806E-3</v>
      </c>
      <c r="AU905">
        <f t="shared" si="154"/>
        <v>6.9871027149412361</v>
      </c>
      <c r="AV905">
        <f t="shared" si="155"/>
        <v>69.273084873160016</v>
      </c>
      <c r="AW905">
        <f t="shared" si="156"/>
        <v>51.912998432119977</v>
      </c>
      <c r="AX905">
        <f t="shared" si="157"/>
        <v>39.756362915039063</v>
      </c>
      <c r="AY905">
        <f t="shared" si="158"/>
        <v>7.3177007443604341</v>
      </c>
      <c r="AZ905">
        <f t="shared" si="159"/>
        <v>9.7266554056349586E-3</v>
      </c>
      <c r="BA905">
        <f t="shared" si="160"/>
        <v>1.7509932945227047</v>
      </c>
      <c r="BB905">
        <f t="shared" si="161"/>
        <v>5.5667074498377289</v>
      </c>
      <c r="BC905">
        <f t="shared" si="162"/>
        <v>6.0818205960198038E-3</v>
      </c>
      <c r="BD905">
        <f t="shared" si="163"/>
        <v>91.520205261453114</v>
      </c>
      <c r="BE905">
        <f t="shared" si="164"/>
        <v>2.195526500384871</v>
      </c>
      <c r="BF905">
        <f t="shared" si="165"/>
        <v>21.905675173246443</v>
      </c>
      <c r="BG905">
        <f t="shared" si="166"/>
        <v>414.69790499833817</v>
      </c>
      <c r="BH905">
        <f t="shared" si="167"/>
        <v>-1.7714159481157796E-3</v>
      </c>
    </row>
    <row r="906" spans="1:60" x14ac:dyDescent="0.25">
      <c r="A906" s="1">
        <v>280</v>
      </c>
      <c r="B906" s="1" t="s">
        <v>968</v>
      </c>
      <c r="C906" s="1">
        <v>36131.999999642372</v>
      </c>
      <c r="D906" s="1">
        <v>0</v>
      </c>
      <c r="E906">
        <f t="shared" si="140"/>
        <v>-3.246027523661569</v>
      </c>
      <c r="F906">
        <f t="shared" si="141"/>
        <v>9.7731044635281112E-3</v>
      </c>
      <c r="G906">
        <f t="shared" si="142"/>
        <v>889.64098524431188</v>
      </c>
      <c r="H906">
        <f t="shared" si="143"/>
        <v>0.52811564291244684</v>
      </c>
      <c r="I906">
        <f t="shared" si="144"/>
        <v>5.2304007380768374</v>
      </c>
      <c r="J906">
        <f t="shared" si="145"/>
        <v>38.880229949951172</v>
      </c>
      <c r="K906" s="1">
        <v>5.190000057220459</v>
      </c>
      <c r="L906">
        <f t="shared" si="146"/>
        <v>1.5978478505740981</v>
      </c>
      <c r="M906" s="1">
        <v>1</v>
      </c>
      <c r="N906">
        <f t="shared" si="147"/>
        <v>3.1956957011481961</v>
      </c>
      <c r="O906" s="1">
        <v>40.599308013916016</v>
      </c>
      <c r="P906" s="1">
        <v>38.880229949951172</v>
      </c>
      <c r="Q906" s="1">
        <v>41.074867248535156</v>
      </c>
      <c r="R906" s="1">
        <v>410.15988159179687</v>
      </c>
      <c r="S906" s="1">
        <v>413.30111694335937</v>
      </c>
      <c r="T906" s="1">
        <v>16.822664260864258</v>
      </c>
      <c r="U906" s="1">
        <v>17.361061096191406</v>
      </c>
      <c r="V906" s="1">
        <v>22.165363311767578</v>
      </c>
      <c r="W906" s="1">
        <v>22.873001098632812</v>
      </c>
      <c r="X906" s="1">
        <v>500.25088500976562</v>
      </c>
      <c r="Y906" s="1">
        <v>-8.7336282012984157E-4</v>
      </c>
      <c r="Z906" s="1">
        <v>0.10218025743961334</v>
      </c>
      <c r="AA906" s="1">
        <v>100.86296081542969</v>
      </c>
      <c r="AB906" s="1">
        <v>1.2875347137451172</v>
      </c>
      <c r="AC906" s="1">
        <v>-0.16583909094333649</v>
      </c>
      <c r="AD906" s="1">
        <v>2.5727832689881325E-2</v>
      </c>
      <c r="AE906" s="1">
        <v>2.6503612753003836E-3</v>
      </c>
      <c r="AF906" s="1">
        <v>3.4057103097438812E-2</v>
      </c>
      <c r="AG906" s="1">
        <v>1.9072621362283826E-3</v>
      </c>
      <c r="AH906" s="1">
        <v>1</v>
      </c>
      <c r="AI906" s="1">
        <v>-0.21956524252891541</v>
      </c>
      <c r="AJ906" s="1">
        <v>2.737391471862793</v>
      </c>
      <c r="AK906" s="1">
        <v>1</v>
      </c>
      <c r="AL906" s="1">
        <v>0</v>
      </c>
      <c r="AM906" s="1">
        <v>0.15999999642372131</v>
      </c>
      <c r="AN906" s="1">
        <v>111115</v>
      </c>
      <c r="AO906">
        <f t="shared" si="148"/>
        <v>0.96387452696422216</v>
      </c>
      <c r="AP906">
        <f t="shared" si="149"/>
        <v>5.2811564291244681E-4</v>
      </c>
      <c r="AQ906">
        <f t="shared" si="150"/>
        <v>312.03022994995115</v>
      </c>
      <c r="AR906">
        <f t="shared" si="151"/>
        <v>313.74930801391599</v>
      </c>
      <c r="AS906">
        <f t="shared" si="152"/>
        <v>-1.3973804809738581E-4</v>
      </c>
      <c r="AT906">
        <f t="shared" si="153"/>
        <v>-6.0281872510422798E-3</v>
      </c>
      <c r="AU906">
        <f t="shared" si="154"/>
        <v>6.9814887631362721</v>
      </c>
      <c r="AV906">
        <f t="shared" si="155"/>
        <v>69.217567149469062</v>
      </c>
      <c r="AW906">
        <f t="shared" si="156"/>
        <v>51.856506053277656</v>
      </c>
      <c r="AX906">
        <f t="shared" si="157"/>
        <v>39.739768981933594</v>
      </c>
      <c r="AY906">
        <f t="shared" si="158"/>
        <v>7.3112048182166651</v>
      </c>
      <c r="AZ906">
        <f t="shared" si="159"/>
        <v>9.7433073958767841E-3</v>
      </c>
      <c r="BA906">
        <f t="shared" si="160"/>
        <v>1.7510880250594345</v>
      </c>
      <c r="BB906">
        <f t="shared" si="161"/>
        <v>5.5601167931572304</v>
      </c>
      <c r="BC906">
        <f t="shared" si="162"/>
        <v>6.0922372108496844E-3</v>
      </c>
      <c r="BD906">
        <f t="shared" si="163"/>
        <v>89.731823834497291</v>
      </c>
      <c r="BE906">
        <f t="shared" si="164"/>
        <v>2.1525249963605404</v>
      </c>
      <c r="BF906">
        <f t="shared" si="165"/>
        <v>21.930722533907755</v>
      </c>
      <c r="BG906">
        <f t="shared" si="166"/>
        <v>414.67237928081181</v>
      </c>
      <c r="BH906">
        <f t="shared" si="167"/>
        <v>-1.716722224960201E-3</v>
      </c>
    </row>
    <row r="907" spans="1:60" x14ac:dyDescent="0.25">
      <c r="A907" s="1">
        <v>281</v>
      </c>
      <c r="B907" s="1" t="s">
        <v>969</v>
      </c>
      <c r="C907" s="1">
        <v>36136.999999530613</v>
      </c>
      <c r="D907" s="1">
        <v>0</v>
      </c>
      <c r="E907">
        <f t="shared" si="140"/>
        <v>-3.2328498435697441</v>
      </c>
      <c r="F907">
        <f t="shared" si="141"/>
        <v>9.7573715729913496E-3</v>
      </c>
      <c r="G907">
        <f t="shared" si="142"/>
        <v>888.41890505125423</v>
      </c>
      <c r="H907">
        <f t="shared" si="143"/>
        <v>0.52694228697300771</v>
      </c>
      <c r="I907">
        <f t="shared" si="144"/>
        <v>5.2272535201113985</v>
      </c>
      <c r="J907">
        <f t="shared" si="145"/>
        <v>38.871593475341797</v>
      </c>
      <c r="K907" s="1">
        <v>5.190000057220459</v>
      </c>
      <c r="L907">
        <f t="shared" si="146"/>
        <v>1.5978478505740981</v>
      </c>
      <c r="M907" s="1">
        <v>1</v>
      </c>
      <c r="N907">
        <f t="shared" si="147"/>
        <v>3.1956957011481961</v>
      </c>
      <c r="O907" s="1">
        <v>40.5849609375</v>
      </c>
      <c r="P907" s="1">
        <v>38.871593475341797</v>
      </c>
      <c r="Q907" s="1">
        <v>41.079288482666016</v>
      </c>
      <c r="R907" s="1">
        <v>410.1728515625</v>
      </c>
      <c r="S907" s="1">
        <v>413.30087280273437</v>
      </c>
      <c r="T907" s="1">
        <v>16.822904586791992</v>
      </c>
      <c r="U907" s="1">
        <v>17.360097885131836</v>
      </c>
      <c r="V907" s="1">
        <v>22.181503295898438</v>
      </c>
      <c r="W907" s="1">
        <v>22.889833450317383</v>
      </c>
      <c r="X907" s="1">
        <v>500.25820922851563</v>
      </c>
      <c r="Y907" s="1">
        <v>-6.2026060186326504E-3</v>
      </c>
      <c r="Z907" s="1">
        <v>9.4632059335708618E-2</v>
      </c>
      <c r="AA907" s="1">
        <v>100.86284637451172</v>
      </c>
      <c r="AB907" s="1">
        <v>1.2875347137451172</v>
      </c>
      <c r="AC907" s="1">
        <v>-0.16583909094333649</v>
      </c>
      <c r="AD907" s="1">
        <v>2.5727832689881325E-2</v>
      </c>
      <c r="AE907" s="1">
        <v>2.6503612753003836E-3</v>
      </c>
      <c r="AF907" s="1">
        <v>3.4057103097438812E-2</v>
      </c>
      <c r="AG907" s="1">
        <v>1.9072621362283826E-3</v>
      </c>
      <c r="AH907" s="1">
        <v>1</v>
      </c>
      <c r="AI907" s="1">
        <v>-0.21956524252891541</v>
      </c>
      <c r="AJ907" s="1">
        <v>2.737391471862793</v>
      </c>
      <c r="AK907" s="1">
        <v>1</v>
      </c>
      <c r="AL907" s="1">
        <v>0</v>
      </c>
      <c r="AM907" s="1">
        <v>0.15999999642372131</v>
      </c>
      <c r="AN907" s="1">
        <v>111115</v>
      </c>
      <c r="AO907">
        <f t="shared" si="148"/>
        <v>0.9638886391389222</v>
      </c>
      <c r="AP907">
        <f t="shared" si="149"/>
        <v>5.2694228697300772E-4</v>
      </c>
      <c r="AQ907">
        <f t="shared" si="150"/>
        <v>312.02159347534177</v>
      </c>
      <c r="AR907">
        <f t="shared" si="151"/>
        <v>313.73496093749998</v>
      </c>
      <c r="AS907">
        <f t="shared" si="152"/>
        <v>-9.9241694079897635E-4</v>
      </c>
      <c r="AT907">
        <f t="shared" si="153"/>
        <v>-6.3001436279596524E-3</v>
      </c>
      <c r="AU907">
        <f t="shared" si="154"/>
        <v>6.9782424061459363</v>
      </c>
      <c r="AV907">
        <f t="shared" si="155"/>
        <v>69.185459829630133</v>
      </c>
      <c r="AW907">
        <f t="shared" si="156"/>
        <v>51.825361944498297</v>
      </c>
      <c r="AX907">
        <f t="shared" si="157"/>
        <v>39.728277206420898</v>
      </c>
      <c r="AY907">
        <f t="shared" si="158"/>
        <v>7.3067091328570877</v>
      </c>
      <c r="AZ907">
        <f t="shared" si="159"/>
        <v>9.7276702178775779E-3</v>
      </c>
      <c r="BA907">
        <f t="shared" si="160"/>
        <v>1.7509888860345382</v>
      </c>
      <c r="BB907">
        <f t="shared" si="161"/>
        <v>5.5557202468225491</v>
      </c>
      <c r="BC907">
        <f t="shared" si="162"/>
        <v>6.0824554090760019E-3</v>
      </c>
      <c r="BD907">
        <f t="shared" si="163"/>
        <v>89.608459536396566</v>
      </c>
      <c r="BE907">
        <f t="shared" si="164"/>
        <v>2.1495693900343888</v>
      </c>
      <c r="BF907">
        <f t="shared" si="165"/>
        <v>21.942367226619119</v>
      </c>
      <c r="BG907">
        <f t="shared" si="166"/>
        <v>414.66656831850298</v>
      </c>
      <c r="BH907">
        <f t="shared" si="167"/>
        <v>-1.7106847736429928E-3</v>
      </c>
    </row>
    <row r="908" spans="1:60" x14ac:dyDescent="0.25">
      <c r="A908" s="1">
        <v>282</v>
      </c>
      <c r="B908" s="1" t="s">
        <v>970</v>
      </c>
      <c r="C908" s="1">
        <v>36141.999999418855</v>
      </c>
      <c r="D908" s="1">
        <v>0</v>
      </c>
      <c r="E908">
        <f t="shared" si="140"/>
        <v>-3.2789833456979949</v>
      </c>
      <c r="F908">
        <f t="shared" si="141"/>
        <v>9.7393835285034935E-3</v>
      </c>
      <c r="G908">
        <f t="shared" si="142"/>
        <v>896.631120877905</v>
      </c>
      <c r="H908">
        <f t="shared" si="143"/>
        <v>0.52627297294618514</v>
      </c>
      <c r="I908">
        <f t="shared" si="144"/>
        <v>5.2301283282689752</v>
      </c>
      <c r="J908">
        <f t="shared" si="145"/>
        <v>38.878929138183594</v>
      </c>
      <c r="K908" s="1">
        <v>5.190000057220459</v>
      </c>
      <c r="L908">
        <f t="shared" si="146"/>
        <v>1.5978478505740981</v>
      </c>
      <c r="M908" s="1">
        <v>1</v>
      </c>
      <c r="N908">
        <f t="shared" si="147"/>
        <v>3.1956957011481961</v>
      </c>
      <c r="O908" s="1">
        <v>40.578388214111328</v>
      </c>
      <c r="P908" s="1">
        <v>38.878929138183594</v>
      </c>
      <c r="Q908" s="1">
        <v>41.091400146484375</v>
      </c>
      <c r="R908" s="1">
        <v>410.14828491210937</v>
      </c>
      <c r="S908" s="1">
        <v>413.32440185546875</v>
      </c>
      <c r="T908" s="1">
        <v>16.822513580322266</v>
      </c>
      <c r="U908" s="1">
        <v>17.359018325805664</v>
      </c>
      <c r="V908" s="1">
        <v>22.190225601196289</v>
      </c>
      <c r="W908" s="1">
        <v>22.898139953613281</v>
      </c>
      <c r="X908" s="1">
        <v>500.26455688476562</v>
      </c>
      <c r="Y908" s="1">
        <v>-1.6009315848350525E-2</v>
      </c>
      <c r="Z908" s="1">
        <v>9.5045648515224457E-2</v>
      </c>
      <c r="AA908" s="1">
        <v>100.86235046386719</v>
      </c>
      <c r="AB908" s="1">
        <v>1.2875347137451172</v>
      </c>
      <c r="AC908" s="1">
        <v>-0.16583909094333649</v>
      </c>
      <c r="AD908" s="1">
        <v>2.5727832689881325E-2</v>
      </c>
      <c r="AE908" s="1">
        <v>2.6503612753003836E-3</v>
      </c>
      <c r="AF908" s="1">
        <v>3.4057103097438812E-2</v>
      </c>
      <c r="AG908" s="1">
        <v>1.9072621362283826E-3</v>
      </c>
      <c r="AH908" s="1">
        <v>1</v>
      </c>
      <c r="AI908" s="1">
        <v>-0.21956524252891541</v>
      </c>
      <c r="AJ908" s="1">
        <v>2.737391471862793</v>
      </c>
      <c r="AK908" s="1">
        <v>1</v>
      </c>
      <c r="AL908" s="1">
        <v>0</v>
      </c>
      <c r="AM908" s="1">
        <v>0.15999999642372131</v>
      </c>
      <c r="AN908" s="1">
        <v>111115</v>
      </c>
      <c r="AO908">
        <f t="shared" si="148"/>
        <v>0.96390086969032851</v>
      </c>
      <c r="AP908">
        <f t="shared" si="149"/>
        <v>5.2627297294618514E-4</v>
      </c>
      <c r="AQ908">
        <f t="shared" si="150"/>
        <v>312.02892913818357</v>
      </c>
      <c r="AR908">
        <f t="shared" si="151"/>
        <v>313.72838821411131</v>
      </c>
      <c r="AS908">
        <f t="shared" si="152"/>
        <v>-2.5614904784823089E-3</v>
      </c>
      <c r="AT908">
        <f t="shared" si="153"/>
        <v>-7.867519854285793E-3</v>
      </c>
      <c r="AU908">
        <f t="shared" si="154"/>
        <v>6.9809997183550792</v>
      </c>
      <c r="AV908">
        <f t="shared" si="155"/>
        <v>69.213137372363192</v>
      </c>
      <c r="AW908">
        <f t="shared" si="156"/>
        <v>51.854119046557528</v>
      </c>
      <c r="AX908">
        <f t="shared" si="157"/>
        <v>39.728658676147461</v>
      </c>
      <c r="AY908">
        <f t="shared" si="158"/>
        <v>7.3068583287623081</v>
      </c>
      <c r="AZ908">
        <f t="shared" si="159"/>
        <v>9.7097914172894068E-3</v>
      </c>
      <c r="BA908">
        <f t="shared" si="160"/>
        <v>1.7508713900861039</v>
      </c>
      <c r="BB908">
        <f t="shared" si="161"/>
        <v>5.5559869386762042</v>
      </c>
      <c r="BC908">
        <f t="shared" si="162"/>
        <v>6.0712713821669323E-3</v>
      </c>
      <c r="BD908">
        <f t="shared" si="163"/>
        <v>90.436322350797312</v>
      </c>
      <c r="BE908">
        <f t="shared" si="164"/>
        <v>2.1693157163061447</v>
      </c>
      <c r="BF908">
        <f t="shared" si="165"/>
        <v>21.928762577746198</v>
      </c>
      <c r="BG908">
        <f t="shared" si="166"/>
        <v>414.70958615668422</v>
      </c>
      <c r="BH908">
        <f t="shared" si="167"/>
        <v>-1.733840974127583E-3</v>
      </c>
    </row>
    <row r="909" spans="1:60" x14ac:dyDescent="0.25">
      <c r="A909" s="1" t="s">
        <v>9</v>
      </c>
      <c r="B909" s="1" t="s">
        <v>971</v>
      </c>
    </row>
    <row r="910" spans="1:60" x14ac:dyDescent="0.25">
      <c r="A910" s="1" t="s">
        <v>9</v>
      </c>
      <c r="B910" s="1" t="s">
        <v>972</v>
      </c>
    </row>
    <row r="911" spans="1:60" x14ac:dyDescent="0.25">
      <c r="A911" s="1" t="s">
        <v>9</v>
      </c>
      <c r="B911" s="1" t="s">
        <v>973</v>
      </c>
    </row>
    <row r="912" spans="1:60" x14ac:dyDescent="0.25">
      <c r="A912" s="1" t="s">
        <v>9</v>
      </c>
      <c r="B912" s="1" t="s">
        <v>974</v>
      </c>
    </row>
    <row r="913" spans="1:60" x14ac:dyDescent="0.25">
      <c r="A913" s="1" t="s">
        <v>9</v>
      </c>
      <c r="B913" s="1" t="s">
        <v>975</v>
      </c>
    </row>
    <row r="914" spans="1:60" x14ac:dyDescent="0.25">
      <c r="A914" s="1" t="s">
        <v>9</v>
      </c>
      <c r="B914" s="1" t="s">
        <v>976</v>
      </c>
    </row>
    <row r="915" spans="1:60" x14ac:dyDescent="0.25">
      <c r="A915" s="1" t="s">
        <v>9</v>
      </c>
      <c r="B915" s="1" t="s">
        <v>977</v>
      </c>
    </row>
    <row r="916" spans="1:60" x14ac:dyDescent="0.25">
      <c r="A916" s="1" t="s">
        <v>9</v>
      </c>
      <c r="B916" s="1" t="s">
        <v>978</v>
      </c>
    </row>
    <row r="917" spans="1:60" x14ac:dyDescent="0.25">
      <c r="A917" s="1" t="s">
        <v>9</v>
      </c>
      <c r="B917" s="1" t="s">
        <v>979</v>
      </c>
    </row>
    <row r="918" spans="1:60" x14ac:dyDescent="0.25">
      <c r="A918" s="1" t="s">
        <v>9</v>
      </c>
      <c r="B918" s="1" t="s">
        <v>980</v>
      </c>
    </row>
    <row r="919" spans="1:60" x14ac:dyDescent="0.25">
      <c r="A919" s="1" t="s">
        <v>9</v>
      </c>
      <c r="B919" s="1" t="s">
        <v>981</v>
      </c>
    </row>
    <row r="920" spans="1:60" x14ac:dyDescent="0.25">
      <c r="A920" s="1">
        <v>283</v>
      </c>
      <c r="B920" s="1" t="s">
        <v>982</v>
      </c>
      <c r="C920" s="1">
        <v>36738.499999988824</v>
      </c>
      <c r="D920" s="1">
        <v>0</v>
      </c>
      <c r="E920">
        <f>(R920-S920*(1000-T920)/(1000-U920))*AO920</f>
        <v>-2.1608321281435527</v>
      </c>
      <c r="F920">
        <f>IF(AZ920&lt;&gt;0,1/(1/AZ920-1/N920),0)</f>
        <v>5.2815376207245085E-3</v>
      </c>
      <c r="G920">
        <f>((BC920-AP920/2)*S920-E920)/(BC920+AP920/2)</f>
        <v>1002.2900510041644</v>
      </c>
      <c r="H920">
        <f>AP920*1000</f>
        <v>0.2932275995955419</v>
      </c>
      <c r="I920">
        <f>(AU920-BA920)</f>
        <v>5.3005166822974346</v>
      </c>
      <c r="J920">
        <f>(P920+AT920*D920)</f>
        <v>39.156272888183594</v>
      </c>
      <c r="K920" s="1">
        <v>13.689999580383301</v>
      </c>
      <c r="L920">
        <f>(K920*AI920+AJ920)</f>
        <v>-0.2684566062248166</v>
      </c>
      <c r="M920" s="1">
        <v>1</v>
      </c>
      <c r="N920">
        <f>L920*(M920+1)*(M920+1)/(M920*M920+1)</f>
        <v>-0.53691321244963319</v>
      </c>
      <c r="O920" s="1">
        <v>40.663948059082031</v>
      </c>
      <c r="P920" s="1">
        <v>39.156272888183594</v>
      </c>
      <c r="Q920" s="1">
        <v>41.107704162597656</v>
      </c>
      <c r="R920" s="1">
        <v>410.06488037109375</v>
      </c>
      <c r="S920" s="1">
        <v>415.64450073242187</v>
      </c>
      <c r="T920" s="1">
        <v>16.914569854736328</v>
      </c>
      <c r="U920" s="1">
        <v>17.702785491943359</v>
      </c>
      <c r="V920" s="1">
        <v>22.248083114624023</v>
      </c>
      <c r="W920" s="1">
        <v>23.247180938720703</v>
      </c>
      <c r="X920" s="1">
        <v>500.27194213867187</v>
      </c>
      <c r="Y920" s="1">
        <v>-2.1790152415633202E-2</v>
      </c>
      <c r="Z920" s="1">
        <v>9.0697586536407471E-2</v>
      </c>
      <c r="AA920" s="1">
        <v>100.85565185546875</v>
      </c>
      <c r="AB920" s="1">
        <v>1.2835582494735718</v>
      </c>
      <c r="AC920" s="1">
        <v>-0.17212037742137909</v>
      </c>
      <c r="AD920" s="1">
        <v>2.1403824910521507E-2</v>
      </c>
      <c r="AE920" s="1">
        <v>2.1398107055574656E-3</v>
      </c>
      <c r="AF920" s="1">
        <v>1.8440468236804008E-2</v>
      </c>
      <c r="AG920" s="1">
        <v>1.7053881892934442E-3</v>
      </c>
      <c r="AH920" s="1">
        <v>0.66666668653488159</v>
      </c>
      <c r="AI920" s="1">
        <v>-0.21956524252891541</v>
      </c>
      <c r="AJ920" s="1">
        <v>2.737391471862793</v>
      </c>
      <c r="AK920" s="1">
        <v>1</v>
      </c>
      <c r="AL920" s="1">
        <v>0</v>
      </c>
      <c r="AM920" s="1">
        <v>0.15999999642372131</v>
      </c>
      <c r="AN920" s="1">
        <v>111115</v>
      </c>
      <c r="AO920">
        <f>X920*0.000001/(K920*0.0001)</f>
        <v>0.36542874906696299</v>
      </c>
      <c r="AP920">
        <f>(U920-T920)/(1000-U920)*AO920</f>
        <v>2.9322759959554191E-4</v>
      </c>
      <c r="AQ920">
        <f>(P920+273.15)</f>
        <v>312.30627288818357</v>
      </c>
      <c r="AR920">
        <f>(O920+273.15)</f>
        <v>313.81394805908201</v>
      </c>
      <c r="AS920">
        <f>(Y920*AK920+Z920*AL920)*AM920</f>
        <v>-3.4864243085736546E-3</v>
      </c>
      <c r="AT920">
        <f>((AS920+0.00000010773*(AR920^4-AQ920^4))-AP920*44100)/(L920*0.92*2*29.3+0.00000043092*AQ920^3)</f>
        <v>-5.1965931372731164</v>
      </c>
      <c r="AU920">
        <f>0.61365*EXP(17.502*J920/(240.97+J920))</f>
        <v>7.085942652744917</v>
      </c>
      <c r="AV920">
        <f>AU920*1000/AA920</f>
        <v>70.258260418557711</v>
      </c>
      <c r="AW920">
        <f>(AV920-U920)</f>
        <v>52.555474926614352</v>
      </c>
      <c r="AX920">
        <f>IF(D920,P920,(O920+P920)/2)</f>
        <v>39.910110473632813</v>
      </c>
      <c r="AY920">
        <f>0.61365*EXP(17.502*AX920/(240.97+AX920))</f>
        <v>7.3781256902383339</v>
      </c>
      <c r="AZ920">
        <f>IF(AW920&lt;&gt;0,(1000-(AV920+U920)/2)/AW920*AP920,0)</f>
        <v>5.3340074808924621E-3</v>
      </c>
      <c r="BA920">
        <f>U920*AA920/1000</f>
        <v>1.7854259704474826</v>
      </c>
      <c r="BB920">
        <f>(AY920-BA920)</f>
        <v>5.5926997197908515</v>
      </c>
      <c r="BC920">
        <f>1/(1.6/F920+1.37/N920)</f>
        <v>3.3290005434188866E-3</v>
      </c>
      <c r="BD920">
        <f>G920*AA920*0.001</f>
        <v>101.08661644227602</v>
      </c>
      <c r="BE920">
        <f>G920/S920</f>
        <v>2.4114117935832029</v>
      </c>
      <c r="BF920">
        <f>(1-AP920*AA920/AU920/F920)*100</f>
        <v>20.978171439837979</v>
      </c>
      <c r="BG920">
        <f>(S920-E920/(N920/1.35))</f>
        <v>410.21136311287142</v>
      </c>
      <c r="BH920">
        <f>E920*BF920/100/BG920</f>
        <v>-1.1050475660381101E-3</v>
      </c>
    </row>
    <row r="921" spans="1:60" x14ac:dyDescent="0.25">
      <c r="A921" s="1">
        <v>284</v>
      </c>
      <c r="B921" s="1" t="s">
        <v>983</v>
      </c>
      <c r="C921" s="1">
        <v>36743.99999986589</v>
      </c>
      <c r="D921" s="1">
        <v>0</v>
      </c>
      <c r="E921">
        <f>(R921-S921*(1000-T921)/(1000-U921))*AO921</f>
        <v>-2.2290709256802645</v>
      </c>
      <c r="F921">
        <f>IF(AZ921&lt;&gt;0,1/(1/AZ921-1/N921),0)</f>
        <v>5.4401672336725996E-3</v>
      </c>
      <c r="G921">
        <f>((BC921-AP921/2)*S921-E921)/(BC921+AP921/2)</f>
        <v>1003.1663312763187</v>
      </c>
      <c r="H921">
        <f>AP921*1000</f>
        <v>0.30109749159897653</v>
      </c>
      <c r="I921">
        <f>(AU921-BA921)</f>
        <v>5.2829752022449625</v>
      </c>
      <c r="J921">
        <f>(P921+AT921*D921)</f>
        <v>39.109512329101563</v>
      </c>
      <c r="K921" s="1">
        <v>13.689999580383301</v>
      </c>
      <c r="L921">
        <f>(K921*AI921+AJ921)</f>
        <v>-0.2684566062248166</v>
      </c>
      <c r="M921" s="1">
        <v>1</v>
      </c>
      <c r="N921">
        <f>L921*(M921+1)*(M921+1)/(M921*M921+1)</f>
        <v>-0.53691321244963319</v>
      </c>
      <c r="O921" s="1">
        <v>40.661365509033203</v>
      </c>
      <c r="P921" s="1">
        <v>39.109512329101563</v>
      </c>
      <c r="Q921" s="1">
        <v>41.108711242675781</v>
      </c>
      <c r="R921" s="1">
        <v>409.77969360351562</v>
      </c>
      <c r="S921" s="1">
        <v>415.53704833984375</v>
      </c>
      <c r="T921" s="1">
        <v>16.891021728515625</v>
      </c>
      <c r="U921" s="1">
        <v>17.700374603271484</v>
      </c>
      <c r="V921" s="1">
        <v>22.190431594848633</v>
      </c>
      <c r="W921" s="1">
        <v>23.247123718261719</v>
      </c>
      <c r="X921" s="1">
        <v>500.28402709960937</v>
      </c>
      <c r="Y921" s="1">
        <v>-1.681077852845192E-2</v>
      </c>
      <c r="Z921" s="1">
        <v>0.10121145844459534</v>
      </c>
      <c r="AA921" s="1">
        <v>100.85541534423828</v>
      </c>
      <c r="AB921" s="1">
        <v>1.2835582494735718</v>
      </c>
      <c r="AC921" s="1">
        <v>-0.17212037742137909</v>
      </c>
      <c r="AD921" s="1">
        <v>2.1403824910521507E-2</v>
      </c>
      <c r="AE921" s="1">
        <v>2.1398107055574656E-3</v>
      </c>
      <c r="AF921" s="1">
        <v>1.8440468236804008E-2</v>
      </c>
      <c r="AG921" s="1">
        <v>1.7053881892934442E-3</v>
      </c>
      <c r="AH921" s="1">
        <v>1</v>
      </c>
      <c r="AI921" s="1">
        <v>-0.21956524252891541</v>
      </c>
      <c r="AJ921" s="1">
        <v>2.737391471862793</v>
      </c>
      <c r="AK921" s="1">
        <v>1</v>
      </c>
      <c r="AL921" s="1">
        <v>0</v>
      </c>
      <c r="AM921" s="1">
        <v>0.15999999642372131</v>
      </c>
      <c r="AN921" s="1">
        <v>111115</v>
      </c>
      <c r="AO921">
        <f>X921*0.000001/(K921*0.0001)</f>
        <v>0.36543757665009519</v>
      </c>
      <c r="AP921">
        <f>(U921-T921)/(1000-U921)*AO921</f>
        <v>3.0109749159897654E-4</v>
      </c>
      <c r="AQ921">
        <f>(P921+273.15)</f>
        <v>312.25951232910154</v>
      </c>
      <c r="AR921">
        <f>(O921+273.15)</f>
        <v>313.81136550903318</v>
      </c>
      <c r="AS921">
        <f>(Y921*AK921+Z921*AL921)*AM921</f>
        <v>-2.6897245044322782E-3</v>
      </c>
      <c r="AT921">
        <f>((AS921+0.00000010773*(AR921^4-AQ921^4))-AP921*44100)/(L921*0.92*2*29.3+0.00000043092*AQ921^3)</f>
        <v>-5.3461849945381399</v>
      </c>
      <c r="AU921">
        <f>0.61365*EXP(17.502*J921/(240.97+J921))</f>
        <v>7.0681538346065151</v>
      </c>
      <c r="AV921">
        <f>AU921*1000/AA921</f>
        <v>70.082045772967092</v>
      </c>
      <c r="AW921">
        <f>(AV921-U921)</f>
        <v>52.381671169695608</v>
      </c>
      <c r="AX921">
        <f>IF(D921,P921,(O921+P921)/2)</f>
        <v>39.885438919067383</v>
      </c>
      <c r="AY921">
        <f>0.61365*EXP(17.502*AX921/(240.97+AX921))</f>
        <v>7.3684003901432051</v>
      </c>
      <c r="AZ921">
        <f>IF(AW921&lt;&gt;0,(1000-(AV921+U921)/2)/AW921*AP921,0)</f>
        <v>5.4958528790627599E-3</v>
      </c>
      <c r="BA921">
        <f>U921*AA921/1000</f>
        <v>1.7851786323615524</v>
      </c>
      <c r="BB921">
        <f>(AY921-BA921)</f>
        <v>5.5832217577816525</v>
      </c>
      <c r="BC921">
        <f>1/(1.6/F921+1.37/N921)</f>
        <v>3.4298612573319264E-3</v>
      </c>
      <c r="BD921">
        <f>G921*AA921*0.001</f>
        <v>101.17475700022885</v>
      </c>
      <c r="BE921">
        <f>G921/S921</f>
        <v>2.4141441425840973</v>
      </c>
      <c r="BF921">
        <f>(1-AP921*AA921/AU921/F921)*100</f>
        <v>21.025276102812263</v>
      </c>
      <c r="BG921">
        <f>(S921-E921/(N921/1.35))</f>
        <v>409.9323329409828</v>
      </c>
      <c r="BH921">
        <f>E921*BF921/100/BG921</f>
        <v>-1.1432821443710371E-3</v>
      </c>
    </row>
    <row r="922" spans="1:60" x14ac:dyDescent="0.25">
      <c r="A922" s="1">
        <v>285</v>
      </c>
      <c r="B922" s="1" t="s">
        <v>984</v>
      </c>
      <c r="C922" s="1">
        <v>36748.999999754131</v>
      </c>
      <c r="D922" s="1">
        <v>0</v>
      </c>
      <c r="E922">
        <f>(R922-S922*(1000-T922)/(1000-U922))*AO922</f>
        <v>-2.2639334434761498</v>
      </c>
      <c r="F922">
        <f>IF(AZ922&lt;&gt;0,1/(1/AZ922-1/N922),0)</f>
        <v>5.5020044849134692E-3</v>
      </c>
      <c r="G922">
        <f>((BC922-AP922/2)*S922-E922)/(BC922+AP922/2)</f>
        <v>1005.7598595655837</v>
      </c>
      <c r="H922">
        <f>AP922*1000</f>
        <v>0.30409343291204666</v>
      </c>
      <c r="I922">
        <f>(AU922-BA922)</f>
        <v>5.2751774334852799</v>
      </c>
      <c r="J922">
        <f>(P922+AT922*D922)</f>
        <v>39.0875244140625</v>
      </c>
      <c r="K922" s="1">
        <v>13.689999580383301</v>
      </c>
      <c r="L922">
        <f>(K922*AI922+AJ922)</f>
        <v>-0.2684566062248166</v>
      </c>
      <c r="M922" s="1">
        <v>1</v>
      </c>
      <c r="N922">
        <f>L922*(M922+1)*(M922+1)/(M922*M922+1)</f>
        <v>-0.53691321244963319</v>
      </c>
      <c r="O922" s="1">
        <v>40.659706115722656</v>
      </c>
      <c r="P922" s="1">
        <v>39.0875244140625</v>
      </c>
      <c r="Q922" s="1">
        <v>41.100833892822266</v>
      </c>
      <c r="R922" s="1">
        <v>409.61734008789062</v>
      </c>
      <c r="S922" s="1">
        <v>415.46676635742187</v>
      </c>
      <c r="T922" s="1">
        <v>16.877559661865234</v>
      </c>
      <c r="U922" s="1">
        <v>17.694972991943359</v>
      </c>
      <c r="V922" s="1">
        <v>22.169153213500977</v>
      </c>
      <c r="W922" s="1">
        <v>23.239534378051758</v>
      </c>
      <c r="X922" s="1">
        <v>500.28228759765625</v>
      </c>
      <c r="Y922" s="1">
        <v>-1.9019255414605141E-2</v>
      </c>
      <c r="Z922" s="1">
        <v>0.12925869226455688</v>
      </c>
      <c r="AA922" s="1">
        <v>100.85491943359375</v>
      </c>
      <c r="AB922" s="1">
        <v>1.2835582494735718</v>
      </c>
      <c r="AC922" s="1">
        <v>-0.17212037742137909</v>
      </c>
      <c r="AD922" s="1">
        <v>2.1403824910521507E-2</v>
      </c>
      <c r="AE922" s="1">
        <v>2.1398107055574656E-3</v>
      </c>
      <c r="AF922" s="1">
        <v>1.8440468236804008E-2</v>
      </c>
      <c r="AG922" s="1">
        <v>1.7053881892934442E-3</v>
      </c>
      <c r="AH922" s="1">
        <v>1</v>
      </c>
      <c r="AI922" s="1">
        <v>-0.21956524252891541</v>
      </c>
      <c r="AJ922" s="1">
        <v>2.737391471862793</v>
      </c>
      <c r="AK922" s="1">
        <v>1</v>
      </c>
      <c r="AL922" s="1">
        <v>0</v>
      </c>
      <c r="AM922" s="1">
        <v>0.15999999642372131</v>
      </c>
      <c r="AN922" s="1">
        <v>111115</v>
      </c>
      <c r="AO922">
        <f>X922*0.000001/(K922*0.0001)</f>
        <v>0.36543630601312915</v>
      </c>
      <c r="AP922">
        <f>(U922-T922)/(1000-U922)*AO922</f>
        <v>3.0409343291204667E-4</v>
      </c>
      <c r="AQ922">
        <f>(P922+273.15)</f>
        <v>312.23752441406248</v>
      </c>
      <c r="AR922">
        <f>(O922+273.15)</f>
        <v>313.80970611572263</v>
      </c>
      <c r="AS922">
        <f>(Y922*AK922+Z922*AL922)*AM922</f>
        <v>-3.0430807983186647E-3</v>
      </c>
      <c r="AT922">
        <f>((AS922+0.00000010773*(AR922^4-AQ922^4))-AP922*44100)/(L922*0.92*2*29.3+0.00000043092*AQ922^3)</f>
        <v>-5.4340258409535256</v>
      </c>
      <c r="AU922">
        <f>0.61365*EXP(17.502*J922/(240.97+J922))</f>
        <v>7.0598025089673451</v>
      </c>
      <c r="AV922">
        <f>AU922*1000/AA922</f>
        <v>69.999585033784641</v>
      </c>
      <c r="AW922">
        <f>(AV922-U922)</f>
        <v>52.304612041841281</v>
      </c>
      <c r="AX922">
        <f>IF(D922,P922,(O922+P922)/2)</f>
        <v>39.873615264892578</v>
      </c>
      <c r="AY922">
        <f>0.61365*EXP(17.502*AX922/(240.97+AX922))</f>
        <v>7.3637435543354499</v>
      </c>
      <c r="AZ922">
        <f>IF(AW922&lt;&gt;0,(1000-(AV922+U922)/2)/AW922*AP922,0)</f>
        <v>5.5589698874083625E-3</v>
      </c>
      <c r="BA922">
        <f>U922*AA922/1000</f>
        <v>1.7846250754820649</v>
      </c>
      <c r="BB922">
        <f>(AY922-BA922)</f>
        <v>5.5791184788533847</v>
      </c>
      <c r="BC922">
        <f>1/(1.6/F922+1.37/N922)</f>
        <v>3.4691928894762286E-3</v>
      </c>
      <c r="BD922">
        <f>G922*AA922*0.001</f>
        <v>101.43582960602951</v>
      </c>
      <c r="BE922">
        <f>G922/S922</f>
        <v>2.4207949732863558</v>
      </c>
      <c r="BF922">
        <f>(1-AP922*AA922/AU922/F922)*100</f>
        <v>21.043000536197997</v>
      </c>
      <c r="BG922">
        <f>(S922-E922/(N922/1.35))</f>
        <v>409.77439359060435</v>
      </c>
      <c r="BH922">
        <f>E922*BF922/100/BG922</f>
        <v>-1.1625897911176244E-3</v>
      </c>
    </row>
    <row r="923" spans="1:60" x14ac:dyDescent="0.25">
      <c r="A923" s="1">
        <v>286</v>
      </c>
      <c r="B923" s="1" t="s">
        <v>985</v>
      </c>
      <c r="C923" s="1">
        <v>36753.999999642372</v>
      </c>
      <c r="D923" s="1">
        <v>0</v>
      </c>
      <c r="E923">
        <f>(R923-S923*(1000-T923)/(1000-U923))*AO923</f>
        <v>-2.2723390194818895</v>
      </c>
      <c r="F923">
        <f>IF(AZ923&lt;&gt;0,1/(1/AZ923-1/N923),0)</f>
        <v>5.5029688029268487E-3</v>
      </c>
      <c r="G923">
        <f>((BC923-AP923/2)*S923-E923)/(BC923+AP923/2)</f>
        <v>1007.9794013104531</v>
      </c>
      <c r="H923">
        <f>AP923*1000</f>
        <v>0.3039026119524314</v>
      </c>
      <c r="I923">
        <f>(AU923-BA923)</f>
        <v>5.271037047528182</v>
      </c>
      <c r="J923">
        <f>(P923+AT923*D923)</f>
        <v>39.075847625732422</v>
      </c>
      <c r="K923" s="1">
        <v>13.689999580383301</v>
      </c>
      <c r="L923">
        <f>(K923*AI923+AJ923)</f>
        <v>-0.2684566062248166</v>
      </c>
      <c r="M923" s="1">
        <v>1</v>
      </c>
      <c r="N923">
        <f>L923*(M923+1)*(M923+1)/(M923*M923+1)</f>
        <v>-0.53691321244963319</v>
      </c>
      <c r="O923" s="1">
        <v>40.642486572265625</v>
      </c>
      <c r="P923" s="1">
        <v>39.075847625732422</v>
      </c>
      <c r="Q923" s="1">
        <v>41.075969696044922</v>
      </c>
      <c r="R923" s="1">
        <v>409.55194091796875</v>
      </c>
      <c r="S923" s="1">
        <v>415.4244384765625</v>
      </c>
      <c r="T923" s="1">
        <v>16.87529182434082</v>
      </c>
      <c r="U923" s="1">
        <v>17.692169189453125</v>
      </c>
      <c r="V923" s="1">
        <v>22.182048797607422</v>
      </c>
      <c r="W923" s="1">
        <v>23.255334854125977</v>
      </c>
      <c r="X923" s="1">
        <v>500.29782104492187</v>
      </c>
      <c r="Y923" s="1">
        <v>7.3166475631296635E-3</v>
      </c>
      <c r="Z923" s="1">
        <v>0.14515380561351776</v>
      </c>
      <c r="AA923" s="1">
        <v>100.85444641113281</v>
      </c>
      <c r="AB923" s="1">
        <v>1.2835582494735718</v>
      </c>
      <c r="AC923" s="1">
        <v>-0.17212037742137909</v>
      </c>
      <c r="AD923" s="1">
        <v>2.1403824910521507E-2</v>
      </c>
      <c r="AE923" s="1">
        <v>2.1398107055574656E-3</v>
      </c>
      <c r="AF923" s="1">
        <v>1.8440468236804008E-2</v>
      </c>
      <c r="AG923" s="1">
        <v>1.7053881892934442E-3</v>
      </c>
      <c r="AH923" s="1">
        <v>1</v>
      </c>
      <c r="AI923" s="1">
        <v>-0.21956524252891541</v>
      </c>
      <c r="AJ923" s="1">
        <v>2.737391471862793</v>
      </c>
      <c r="AK923" s="1">
        <v>1</v>
      </c>
      <c r="AL923" s="1">
        <v>0</v>
      </c>
      <c r="AM923" s="1">
        <v>0.15999999642372131</v>
      </c>
      <c r="AN923" s="1">
        <v>111115</v>
      </c>
      <c r="AO923">
        <f>X923*0.000001/(K923*0.0001)</f>
        <v>0.36544765257831674</v>
      </c>
      <c r="AP923">
        <f>(U923-T923)/(1000-U923)*AO923</f>
        <v>3.0390261195243143E-4</v>
      </c>
      <c r="AQ923">
        <f>(P923+273.15)</f>
        <v>312.2258476257324</v>
      </c>
      <c r="AR923">
        <f>(O923+273.15)</f>
        <v>313.7924865722656</v>
      </c>
      <c r="AS923">
        <f>(Y923*AK923+Z923*AL923)*AM923</f>
        <v>1.1706635839343754E-3</v>
      </c>
      <c r="AT923">
        <f>((AS923+0.00000010773*(AR923^4-AQ923^4))-AP923*44100)/(L923*0.92*2*29.3+0.00000043092*AQ923^3)</f>
        <v>-5.3813396153026423</v>
      </c>
      <c r="AU923">
        <f>0.61365*EXP(17.502*J923/(240.97+J923))</f>
        <v>7.0553709769425774</v>
      </c>
      <c r="AV923">
        <f>AU923*1000/AA923</f>
        <v>69.955973464782915</v>
      </c>
      <c r="AW923">
        <f>(AV923-U923)</f>
        <v>52.26380427532979</v>
      </c>
      <c r="AX923">
        <f>IF(D923,P923,(O923+P923)/2)</f>
        <v>39.859167098999023</v>
      </c>
      <c r="AY923">
        <f>0.61365*EXP(17.502*AX923/(240.97+AX923))</f>
        <v>7.3580564982992858</v>
      </c>
      <c r="AZ923">
        <f>IF(AW923&lt;&gt;0,(1000-(AV923+U923)/2)/AW923*AP923,0)</f>
        <v>5.5599542788525224E-3</v>
      </c>
      <c r="BA923">
        <f>U923*AA923/1000</f>
        <v>1.7843339294143952</v>
      </c>
      <c r="BB923">
        <f>(AY923-BA923)</f>
        <v>5.5737225688848904</v>
      </c>
      <c r="BC923">
        <f>1/(1.6/F923+1.37/N923)</f>
        <v>3.4698063066785243E-3</v>
      </c>
      <c r="BD923">
        <f>G923*AA923*0.001</f>
        <v>101.65920451299083</v>
      </c>
      <c r="BE923">
        <f>G923/S923</f>
        <v>2.4263844587643861</v>
      </c>
      <c r="BF923">
        <f>(1-AP923*AA923/AU923/F923)*100</f>
        <v>21.057190650450252</v>
      </c>
      <c r="BG923">
        <f>(S923-E923/(N923/1.35))</f>
        <v>409.71093095771312</v>
      </c>
      <c r="BH923">
        <f>E923*BF923/100/BG923</f>
        <v>-1.1678740385041354E-3</v>
      </c>
    </row>
    <row r="924" spans="1:60" x14ac:dyDescent="0.25">
      <c r="A924" s="1">
        <v>287</v>
      </c>
      <c r="B924" s="1" t="s">
        <v>986</v>
      </c>
      <c r="C924" s="1">
        <v>36759.499999519438</v>
      </c>
      <c r="D924" s="1">
        <v>0</v>
      </c>
      <c r="E924">
        <f>(R924-S924*(1000-T924)/(1000-U924))*AO924</f>
        <v>-2.2681900075560524</v>
      </c>
      <c r="F924">
        <f>IF(AZ924&lt;&gt;0,1/(1/AZ924-1/N924),0)</f>
        <v>5.5047220882917221E-3</v>
      </c>
      <c r="G924">
        <f>((BC924-AP924/2)*S924-E924)/(BC924+AP924/2)</f>
        <v>1006.6256634565366</v>
      </c>
      <c r="H924">
        <f>AP924*1000</f>
        <v>0.30375037110656761</v>
      </c>
      <c r="I924">
        <f>(AU924-BA924)</f>
        <v>5.2668332867617513</v>
      </c>
      <c r="J924">
        <f>(P924+AT924*D924)</f>
        <v>39.063865661621094</v>
      </c>
      <c r="K924" s="1">
        <v>13.689999580383301</v>
      </c>
      <c r="L924">
        <f>(K924*AI924+AJ924)</f>
        <v>-0.2684566062248166</v>
      </c>
      <c r="M924" s="1">
        <v>1</v>
      </c>
      <c r="N924">
        <f>L924*(M924+1)*(M924+1)/(M924*M924+1)</f>
        <v>-0.53691321244963319</v>
      </c>
      <c r="O924" s="1">
        <v>40.627281188964844</v>
      </c>
      <c r="P924" s="1">
        <v>39.063865661621094</v>
      </c>
      <c r="Q924" s="1">
        <v>41.079963684082031</v>
      </c>
      <c r="R924" s="1">
        <v>409.50201416015625</v>
      </c>
      <c r="S924" s="1">
        <v>415.36334228515625</v>
      </c>
      <c r="T924" s="1">
        <v>16.872325897216797</v>
      </c>
      <c r="U924" s="1">
        <v>17.688791275024414</v>
      </c>
      <c r="V924" s="1">
        <v>22.19578742980957</v>
      </c>
      <c r="W924" s="1">
        <v>23.269655227661133</v>
      </c>
      <c r="X924" s="1">
        <v>500.30123901367187</v>
      </c>
      <c r="Y924" s="1">
        <v>-1.9394809380173683E-2</v>
      </c>
      <c r="Z924" s="1">
        <v>0.13176025450229645</v>
      </c>
      <c r="AA924" s="1">
        <v>100.85442352294922</v>
      </c>
      <c r="AB924" s="1">
        <v>1.2835582494735718</v>
      </c>
      <c r="AC924" s="1">
        <v>-0.17212037742137909</v>
      </c>
      <c r="AD924" s="1">
        <v>2.1403824910521507E-2</v>
      </c>
      <c r="AE924" s="1">
        <v>2.1398107055574656E-3</v>
      </c>
      <c r="AF924" s="1">
        <v>1.8440468236804008E-2</v>
      </c>
      <c r="AG924" s="1">
        <v>1.7053881892934442E-3</v>
      </c>
      <c r="AH924" s="1">
        <v>1</v>
      </c>
      <c r="AI924" s="1">
        <v>-0.21956524252891541</v>
      </c>
      <c r="AJ924" s="1">
        <v>2.737391471862793</v>
      </c>
      <c r="AK924" s="1">
        <v>1</v>
      </c>
      <c r="AL924" s="1">
        <v>0</v>
      </c>
      <c r="AM924" s="1">
        <v>0.15999999642372131</v>
      </c>
      <c r="AN924" s="1">
        <v>111115</v>
      </c>
      <c r="AO924">
        <f>X924*0.000001/(K924*0.0001)</f>
        <v>0.36545014926849556</v>
      </c>
      <c r="AP924">
        <f>(U924-T924)/(1000-U924)*AO924</f>
        <v>3.0375037110656761E-4</v>
      </c>
      <c r="AQ924">
        <f>(P924+273.15)</f>
        <v>312.21386566162107</v>
      </c>
      <c r="AR924">
        <f>(O924+273.15)</f>
        <v>313.77728118896482</v>
      </c>
      <c r="AS924">
        <f>(Y924*AK924+Z924*AL924)*AM924</f>
        <v>-3.1031694314665459E-3</v>
      </c>
      <c r="AT924">
        <f>((AS924+0.00000010773*(AR924^4-AQ924^4))-AP924*44100)/(L924*0.92*2*29.3+0.00000043092*AQ924^3)</f>
        <v>-5.3438157767345613</v>
      </c>
      <c r="AU924">
        <f>0.61365*EXP(17.502*J924/(240.97+J924))</f>
        <v>7.0508261336221123</v>
      </c>
      <c r="AV924">
        <f>AU924*1000/AA924</f>
        <v>69.910925939879192</v>
      </c>
      <c r="AW924">
        <f>(AV924-U924)</f>
        <v>52.222134664854778</v>
      </c>
      <c r="AX924">
        <f>IF(D924,P924,(O924+P924)/2)</f>
        <v>39.845573425292969</v>
      </c>
      <c r="AY924">
        <f>0.61365*EXP(17.502*AX924/(240.97+AX924))</f>
        <v>7.3527092621680081</v>
      </c>
      <c r="AZ924">
        <f>IF(AW924&lt;&gt;0,(1000-(AV924+U924)/2)/AW924*AP924,0)</f>
        <v>5.5617440700984526E-3</v>
      </c>
      <c r="BA924">
        <f>U924*AA924/1000</f>
        <v>1.7839928468603612</v>
      </c>
      <c r="BB924">
        <f>(AY924-BA924)</f>
        <v>5.5687164153076472</v>
      </c>
      <c r="BC924">
        <f>1/(1.6/F924+1.37/N924)</f>
        <v>3.4709216027642925E-3</v>
      </c>
      <c r="BD924">
        <f>G924*AA924*0.001</f>
        <v>101.52265099131529</v>
      </c>
      <c r="BE924">
        <f>G924/S924</f>
        <v>2.4234821925269117</v>
      </c>
      <c r="BF924">
        <f>(1-AP924*AA924/AU924/F924)*100</f>
        <v>21.07104280828257</v>
      </c>
      <c r="BG924">
        <f>(S924-E924/(N924/1.35))</f>
        <v>409.66026692921514</v>
      </c>
      <c r="BH924">
        <f>E924*BF924/100/BG924</f>
        <v>-1.1666527755983347E-3</v>
      </c>
    </row>
    <row r="925" spans="1:60" x14ac:dyDescent="0.25">
      <c r="A925" s="1" t="s">
        <v>9</v>
      </c>
      <c r="B925" s="1" t="s">
        <v>987</v>
      </c>
    </row>
    <row r="926" spans="1:60" x14ac:dyDescent="0.25">
      <c r="A926" s="1" t="s">
        <v>9</v>
      </c>
      <c r="B926" s="1" t="s">
        <v>988</v>
      </c>
    </row>
    <row r="927" spans="1:60" x14ac:dyDescent="0.25">
      <c r="A927" s="1" t="s">
        <v>9</v>
      </c>
      <c r="B927" s="1" t="s">
        <v>989</v>
      </c>
    </row>
    <row r="928" spans="1:60" x14ac:dyDescent="0.25">
      <c r="A928" s="1" t="s">
        <v>9</v>
      </c>
      <c r="B928" s="1" t="s">
        <v>990</v>
      </c>
    </row>
    <row r="929" spans="1:60" x14ac:dyDescent="0.25">
      <c r="A929" s="1" t="s">
        <v>9</v>
      </c>
      <c r="B929" s="1" t="s">
        <v>991</v>
      </c>
    </row>
    <row r="930" spans="1:60" x14ac:dyDescent="0.25">
      <c r="A930" s="1" t="s">
        <v>9</v>
      </c>
      <c r="B930" s="1" t="s">
        <v>992</v>
      </c>
    </row>
    <row r="931" spans="1:60" x14ac:dyDescent="0.25">
      <c r="A931" s="1" t="s">
        <v>9</v>
      </c>
      <c r="B931" s="1" t="s">
        <v>993</v>
      </c>
    </row>
    <row r="932" spans="1:60" x14ac:dyDescent="0.25">
      <c r="A932" s="1" t="s">
        <v>9</v>
      </c>
      <c r="B932" s="1" t="s">
        <v>994</v>
      </c>
    </row>
    <row r="933" spans="1:60" x14ac:dyDescent="0.25">
      <c r="A933" s="1" t="s">
        <v>9</v>
      </c>
      <c r="B933" s="1" t="s">
        <v>995</v>
      </c>
    </row>
    <row r="934" spans="1:60" x14ac:dyDescent="0.25">
      <c r="A934" s="1" t="s">
        <v>9</v>
      </c>
      <c r="B934" s="1" t="s">
        <v>996</v>
      </c>
    </row>
    <row r="935" spans="1:60" x14ac:dyDescent="0.25">
      <c r="A935" s="1" t="s">
        <v>9</v>
      </c>
      <c r="B935" s="1" t="s">
        <v>997</v>
      </c>
    </row>
    <row r="936" spans="1:60" x14ac:dyDescent="0.25">
      <c r="A936" s="1">
        <v>288</v>
      </c>
      <c r="B936" s="1" t="s">
        <v>998</v>
      </c>
      <c r="C936" s="1">
        <v>37266.499999988824</v>
      </c>
      <c r="D936" s="1">
        <v>0</v>
      </c>
      <c r="E936">
        <f>(R936-S936*(1000-T936)/(1000-U936))*AO936</f>
        <v>-2.8149482659215015</v>
      </c>
      <c r="F936">
        <f>IF(AZ936&lt;&gt;0,1/(1/AZ936-1/N936),0)</f>
        <v>6.6834573604959155E-3</v>
      </c>
      <c r="G936">
        <f>((BC936-AP936/2)*S936-E936)/(BC936+AP936/2)</f>
        <v>1037.5577364898672</v>
      </c>
      <c r="H936">
        <f>AP936*1000</f>
        <v>0.35734775597730256</v>
      </c>
      <c r="I936">
        <f>(AU936-BA936)</f>
        <v>5.2507123864453753</v>
      </c>
      <c r="J936">
        <f>(P936+AT936*D936)</f>
        <v>38.996318817138672</v>
      </c>
      <c r="K936" s="1">
        <v>11.630000114440918</v>
      </c>
      <c r="L936">
        <f>(K936*AI936+AJ936)</f>
        <v>0.1838476761242589</v>
      </c>
      <c r="M936" s="1">
        <v>1</v>
      </c>
      <c r="N936">
        <f>L936*(M936+1)*(M936+1)/(M936*M936+1)</f>
        <v>0.36769535224851779</v>
      </c>
      <c r="O936" s="1">
        <v>40.575756072998047</v>
      </c>
      <c r="P936" s="1">
        <v>38.996318817138672</v>
      </c>
      <c r="Q936" s="1">
        <v>41.057022094726562</v>
      </c>
      <c r="R936" s="1">
        <v>410.1378173828125</v>
      </c>
      <c r="S936" s="1">
        <v>416.33590698242187</v>
      </c>
      <c r="T936" s="1">
        <v>16.779624938964844</v>
      </c>
      <c r="U936" s="1">
        <v>17.595739364624023</v>
      </c>
      <c r="V936" s="1">
        <v>22.169628143310547</v>
      </c>
      <c r="W936" s="1">
        <v>23.209079742431641</v>
      </c>
      <c r="X936" s="1">
        <v>500.27633666992188</v>
      </c>
      <c r="Y936" s="1">
        <v>-7.562527060508728E-2</v>
      </c>
      <c r="Z936" s="1">
        <v>0.13590480387210846</v>
      </c>
      <c r="AA936" s="1">
        <v>100.85056304931641</v>
      </c>
      <c r="AB936" s="1">
        <v>1.2838588953018188</v>
      </c>
      <c r="AC936" s="1">
        <v>-0.16703386604785919</v>
      </c>
      <c r="AD936" s="1">
        <v>1.3788853771984577E-2</v>
      </c>
      <c r="AE936" s="1">
        <v>1.5312698669731617E-3</v>
      </c>
      <c r="AF936" s="1">
        <v>3.7342548370361328E-2</v>
      </c>
      <c r="AG936" s="1">
        <v>1.1670897947624326E-3</v>
      </c>
      <c r="AH936" s="1">
        <v>0.66666668653488159</v>
      </c>
      <c r="AI936" s="1">
        <v>-0.21956524252891541</v>
      </c>
      <c r="AJ936" s="1">
        <v>2.737391471862793</v>
      </c>
      <c r="AK936" s="1">
        <v>1</v>
      </c>
      <c r="AL936" s="1">
        <v>0</v>
      </c>
      <c r="AM936" s="1">
        <v>0.15999999642372131</v>
      </c>
      <c r="AN936" s="1">
        <v>111115</v>
      </c>
      <c r="AO936">
        <f>X936*0.000001/(K936*0.0001)</f>
        <v>0.43016021646356734</v>
      </c>
      <c r="AP936">
        <f>(U936-T936)/(1000-U936)*AO936</f>
        <v>3.5734775597730256E-4</v>
      </c>
      <c r="AQ936">
        <f>(P936+273.15)</f>
        <v>312.14631881713865</v>
      </c>
      <c r="AR936">
        <f>(O936+273.15)</f>
        <v>313.72575607299802</v>
      </c>
      <c r="AS936">
        <f>(Y936*AK936+Z936*AL936)*AM936</f>
        <v>-1.2100043026356921E-2</v>
      </c>
      <c r="AT936">
        <f>((AS936+0.00000010773*(AR936^4-AQ936^4))-AP936*44100)/(L936*0.92*2*29.3+0.00000043092*AQ936^3)</f>
        <v>0.22098997317652447</v>
      </c>
      <c r="AU936">
        <f>0.61365*EXP(17.502*J936/(240.97+J936))</f>
        <v>7.0252526086367286</v>
      </c>
      <c r="AV936">
        <f>AU936*1000/AA936</f>
        <v>69.660023664928346</v>
      </c>
      <c r="AW936">
        <f>(AV936-U936)</f>
        <v>52.064284300304323</v>
      </c>
      <c r="AX936">
        <f>IF(D936,P936,(O936+P936)/2)</f>
        <v>39.786037445068359</v>
      </c>
      <c r="AY936">
        <f>0.61365*EXP(17.502*AX936/(240.97+AX936))</f>
        <v>7.3293297264495658</v>
      </c>
      <c r="AZ936">
        <f>IF(AW936&lt;&gt;0,(1000-(AV936+U936)/2)/AW936*AP936,0)</f>
        <v>6.5641434433000752E-3</v>
      </c>
      <c r="BA936">
        <f>U936*AA936/1000</f>
        <v>1.7745402221913538</v>
      </c>
      <c r="BB936">
        <f>(AY936-BA936)</f>
        <v>5.5547895042582116</v>
      </c>
      <c r="BC936">
        <f>1/(1.6/F936+1.37/N936)</f>
        <v>4.1131449815361544E-3</v>
      </c>
      <c r="BD936">
        <f>G936*AA936*0.001</f>
        <v>104.63828192117738</v>
      </c>
      <c r="BE936">
        <f>G936/S936</f>
        <v>2.4921168678676424</v>
      </c>
      <c r="BF936">
        <f>(1-AP936*AA936/AU936/F936)*100</f>
        <v>23.245073543759055</v>
      </c>
      <c r="BG936">
        <f>(S936-E936/(N936/1.35))</f>
        <v>426.67103941136151</v>
      </c>
      <c r="BH936">
        <f>E936*BF936/100/BG936</f>
        <v>-1.5335861452770523E-3</v>
      </c>
    </row>
    <row r="937" spans="1:60" x14ac:dyDescent="0.25">
      <c r="A937" s="1">
        <v>289</v>
      </c>
      <c r="B937" s="1" t="s">
        <v>999</v>
      </c>
      <c r="C937" s="1">
        <v>37271.99999986589</v>
      </c>
      <c r="D937" s="1">
        <v>0</v>
      </c>
      <c r="E937">
        <f>(R937-S937*(1000-T937)/(1000-U937))*AO937</f>
        <v>-2.8650653092138714</v>
      </c>
      <c r="F937">
        <f>IF(AZ937&lt;&gt;0,1/(1/AZ937-1/N937),0)</f>
        <v>6.8427387238400618E-3</v>
      </c>
      <c r="G937">
        <f>((BC937-AP937/2)*S937-E937)/(BC937+AP937/2)</f>
        <v>1034.0819508132111</v>
      </c>
      <c r="H937">
        <f>AP937*1000</f>
        <v>0.36417826573314016</v>
      </c>
      <c r="I937">
        <f>(AU937-BA937)</f>
        <v>5.2293663427661059</v>
      </c>
      <c r="J937">
        <f>(P937+AT937*D937)</f>
        <v>38.940151214599609</v>
      </c>
      <c r="K937" s="1">
        <v>11.630000114440918</v>
      </c>
      <c r="L937">
        <f>(K937*AI937+AJ937)</f>
        <v>0.1838476761242589</v>
      </c>
      <c r="M937" s="1">
        <v>1</v>
      </c>
      <c r="N937">
        <f>L937*(M937+1)*(M937+1)/(M937*M937+1)</f>
        <v>0.36769535224851779</v>
      </c>
      <c r="O937" s="1">
        <v>40.540382385253906</v>
      </c>
      <c r="P937" s="1">
        <v>38.940151214599609</v>
      </c>
      <c r="Q937" s="1">
        <v>41.057956695556641</v>
      </c>
      <c r="R937" s="1">
        <v>409.90972900390625</v>
      </c>
      <c r="S937" s="1">
        <v>416.21771240234375</v>
      </c>
      <c r="T937" s="1">
        <v>16.765274047851563</v>
      </c>
      <c r="U937" s="1">
        <v>17.596973419189453</v>
      </c>
      <c r="V937" s="1">
        <v>22.163335800170898</v>
      </c>
      <c r="W937" s="1">
        <v>23.252893447875977</v>
      </c>
      <c r="X937" s="1">
        <v>500.28451538085938</v>
      </c>
      <c r="Y937" s="1">
        <v>-4.0308106690645218E-2</v>
      </c>
      <c r="Z937" s="1">
        <v>0.1471109539270401</v>
      </c>
      <c r="AA937" s="1">
        <v>100.8515625</v>
      </c>
      <c r="AB937" s="1">
        <v>1.2838588953018188</v>
      </c>
      <c r="AC937" s="1">
        <v>-0.16703386604785919</v>
      </c>
      <c r="AD937" s="1">
        <v>1.3788853771984577E-2</v>
      </c>
      <c r="AE937" s="1">
        <v>1.5312698669731617E-3</v>
      </c>
      <c r="AF937" s="1">
        <v>3.7342548370361328E-2</v>
      </c>
      <c r="AG937" s="1">
        <v>1.1670897947624326E-3</v>
      </c>
      <c r="AH937" s="1">
        <v>1</v>
      </c>
      <c r="AI937" s="1">
        <v>-0.21956524252891541</v>
      </c>
      <c r="AJ937" s="1">
        <v>2.737391471862793</v>
      </c>
      <c r="AK937" s="1">
        <v>1</v>
      </c>
      <c r="AL937" s="1">
        <v>0</v>
      </c>
      <c r="AM937" s="1">
        <v>0.15999999642372131</v>
      </c>
      <c r="AN937" s="1">
        <v>111115</v>
      </c>
      <c r="AO937">
        <f>X937*0.000001/(K937*0.0001)</f>
        <v>0.43016724888906777</v>
      </c>
      <c r="AP937">
        <f>(U937-T937)/(1000-U937)*AO937</f>
        <v>3.6417826573314019E-4</v>
      </c>
      <c r="AQ937">
        <f>(P937+273.15)</f>
        <v>312.09015121459959</v>
      </c>
      <c r="AR937">
        <f>(O937+273.15)</f>
        <v>313.69038238525388</v>
      </c>
      <c r="AS937">
        <f>(Y937*AK937+Z937*AL937)*AM937</f>
        <v>-6.449296926350212E-3</v>
      </c>
      <c r="AT937">
        <f>((AS937+0.00000010773*(AR937^4-AQ937^4))-AP937*44100)/(L937*0.92*2*29.3+0.00000043092*AQ937^3)</f>
        <v>0.21974367635066486</v>
      </c>
      <c r="AU937">
        <f>0.61365*EXP(17.502*J937/(240.97+J937))</f>
        <v>7.0040486073623303</v>
      </c>
      <c r="AV937">
        <f>AU937*1000/AA937</f>
        <v>69.449083720069595</v>
      </c>
      <c r="AW937">
        <f>(AV937-U937)</f>
        <v>51.852110300880142</v>
      </c>
      <c r="AX937">
        <f>IF(D937,P937,(O937+P937)/2)</f>
        <v>39.740266799926758</v>
      </c>
      <c r="AY937">
        <f>0.61365*EXP(17.502*AX937/(240.97+AX937))</f>
        <v>7.3113996232435028</v>
      </c>
      <c r="AZ937">
        <f>IF(AW937&lt;&gt;0,(1000-(AV937+U937)/2)/AW937*AP937,0)</f>
        <v>6.7177232064031551E-3</v>
      </c>
      <c r="BA937">
        <f>U937*AA937/1000</f>
        <v>1.7746822645962239</v>
      </c>
      <c r="BB937">
        <f>(AY937-BA937)</f>
        <v>5.5367173586472784</v>
      </c>
      <c r="BC937">
        <f>1/(1.6/F937+1.37/N937)</f>
        <v>4.2096326983285812E-3</v>
      </c>
      <c r="BD937">
        <f>G937*AA937*0.001</f>
        <v>104.28878049256049</v>
      </c>
      <c r="BE937">
        <f>G937/S937</f>
        <v>2.4844736780773968</v>
      </c>
      <c r="BF937">
        <f>(1-AP937*AA937/AU937/F937)*100</f>
        <v>23.366696844222457</v>
      </c>
      <c r="BG937">
        <f>(S937-E937/(N937/1.35))</f>
        <v>426.73685044362236</v>
      </c>
      <c r="BH937">
        <f>E937*BF937/100/BG937</f>
        <v>-1.568814890246832E-3</v>
      </c>
    </row>
    <row r="938" spans="1:60" x14ac:dyDescent="0.25">
      <c r="A938" s="1">
        <v>290</v>
      </c>
      <c r="B938" s="1" t="s">
        <v>1000</v>
      </c>
      <c r="C938" s="1">
        <v>37276.999999754131</v>
      </c>
      <c r="D938" s="1">
        <v>0</v>
      </c>
      <c r="E938">
        <f>(R938-S938*(1000-T938)/(1000-U938))*AO938</f>
        <v>-2.8895982437202514</v>
      </c>
      <c r="F938">
        <f>IF(AZ938&lt;&gt;0,1/(1/AZ938-1/N938),0)</f>
        <v>6.9632689343233026E-3</v>
      </c>
      <c r="G938">
        <f>((BC938-AP938/2)*S938-E938)/(BC938+AP938/2)</f>
        <v>1028.4775326385925</v>
      </c>
      <c r="H938">
        <f>AP938*1000</f>
        <v>0.36995898488507883</v>
      </c>
      <c r="I938">
        <f>(AU938-BA938)</f>
        <v>5.2222928804184674</v>
      </c>
      <c r="J938">
        <f>(P938+AT938*D938)</f>
        <v>38.920562744140625</v>
      </c>
      <c r="K938" s="1">
        <v>11.630000114440918</v>
      </c>
      <c r="L938">
        <f>(K938*AI938+AJ938)</f>
        <v>0.1838476761242589</v>
      </c>
      <c r="M938" s="1">
        <v>1</v>
      </c>
      <c r="N938">
        <f>L938*(M938+1)*(M938+1)/(M938*M938+1)</f>
        <v>0.36769535224851779</v>
      </c>
      <c r="O938" s="1">
        <v>40.526012420654297</v>
      </c>
      <c r="P938" s="1">
        <v>38.920562744140625</v>
      </c>
      <c r="Q938" s="1">
        <v>41.074974060058594</v>
      </c>
      <c r="R938" s="1">
        <v>409.7860107421875</v>
      </c>
      <c r="S938" s="1">
        <v>416.14553833007812</v>
      </c>
      <c r="T938" s="1">
        <v>16.749053955078125</v>
      </c>
      <c r="U938" s="1">
        <v>17.593963623046875</v>
      </c>
      <c r="V938" s="1">
        <v>22.157320022583008</v>
      </c>
      <c r="W938" s="1">
        <v>23.271211624145508</v>
      </c>
      <c r="X938" s="1">
        <v>500.28103637695312</v>
      </c>
      <c r="Y938" s="1">
        <v>-4.9736939370632172E-2</v>
      </c>
      <c r="Z938" s="1">
        <v>0.11318034678697586</v>
      </c>
      <c r="AA938" s="1">
        <v>100.85128784179687</v>
      </c>
      <c r="AB938" s="1">
        <v>1.2838588953018188</v>
      </c>
      <c r="AC938" s="1">
        <v>-0.16703386604785919</v>
      </c>
      <c r="AD938" s="1">
        <v>1.3788853771984577E-2</v>
      </c>
      <c r="AE938" s="1">
        <v>1.5312698669731617E-3</v>
      </c>
      <c r="AF938" s="1">
        <v>3.7342548370361328E-2</v>
      </c>
      <c r="AG938" s="1">
        <v>1.1670897947624326E-3</v>
      </c>
      <c r="AH938" s="1">
        <v>1</v>
      </c>
      <c r="AI938" s="1">
        <v>-0.21956524252891541</v>
      </c>
      <c r="AJ938" s="1">
        <v>2.737391471862793</v>
      </c>
      <c r="AK938" s="1">
        <v>1</v>
      </c>
      <c r="AL938" s="1">
        <v>0</v>
      </c>
      <c r="AM938" s="1">
        <v>0.15999999642372131</v>
      </c>
      <c r="AN938" s="1">
        <v>111115</v>
      </c>
      <c r="AO938">
        <f>X938*0.000001/(K938*0.0001)</f>
        <v>0.43016425748419068</v>
      </c>
      <c r="AP938">
        <f>(U938-T938)/(1000-U938)*AO938</f>
        <v>3.6995898488507886E-4</v>
      </c>
      <c r="AQ938">
        <f>(P938+273.15)</f>
        <v>312.0705627441406</v>
      </c>
      <c r="AR938">
        <f>(O938+273.15)</f>
        <v>313.67601242065427</v>
      </c>
      <c r="AS938">
        <f>(Y938*AK938+Z938*AL938)*AM938</f>
        <v>-7.9579101214279913E-3</v>
      </c>
      <c r="AT938">
        <f>((AS938+0.00000010773*(AR938^4-AQ938^4))-AP938*44100)/(L938*0.92*2*29.3+0.00000043092*AQ938^3)</f>
        <v>0.21146568772152496</v>
      </c>
      <c r="AU938">
        <f>0.61365*EXP(17.502*J938/(240.97+J938))</f>
        <v>6.9966667700444711</v>
      </c>
      <c r="AV938">
        <f>AU938*1000/AA938</f>
        <v>69.376077586832437</v>
      </c>
      <c r="AW938">
        <f>(AV938-U938)</f>
        <v>51.782113963785562</v>
      </c>
      <c r="AX938">
        <f>IF(D938,P938,(O938+P938)/2)</f>
        <v>39.723287582397461</v>
      </c>
      <c r="AY938">
        <f>0.61365*EXP(17.502*AX938/(240.97+AX938))</f>
        <v>7.3047578935821003</v>
      </c>
      <c r="AZ938">
        <f>IF(AW938&lt;&gt;0,(1000-(AV938+U938)/2)/AW938*AP938,0)</f>
        <v>6.8338521492547176E-3</v>
      </c>
      <c r="BA938">
        <f>U938*AA938/1000</f>
        <v>1.7743738896260037</v>
      </c>
      <c r="BB938">
        <f>(AY938-BA938)</f>
        <v>5.5303840039560965</v>
      </c>
      <c r="BC938">
        <f>1/(1.6/F938+1.37/N938)</f>
        <v>4.2825993507705573E-3</v>
      </c>
      <c r="BD938">
        <f>G938*AA938*0.001</f>
        <v>103.72328368295574</v>
      </c>
      <c r="BE938">
        <f>G938/S938</f>
        <v>2.471437124535083</v>
      </c>
      <c r="BF938">
        <f>(1-AP938*AA938/AU938/F938)*100</f>
        <v>23.417300929691688</v>
      </c>
      <c r="BG938">
        <f>(S938-E938/(N938/1.35))</f>
        <v>426.75474947503096</v>
      </c>
      <c r="BH938">
        <f>E938*BF938/100/BG938</f>
        <v>-1.5856084020703987E-3</v>
      </c>
    </row>
    <row r="939" spans="1:60" x14ac:dyDescent="0.25">
      <c r="A939" s="1">
        <v>291</v>
      </c>
      <c r="B939" s="1" t="s">
        <v>1001</v>
      </c>
      <c r="C939" s="1">
        <v>37281.999999642372</v>
      </c>
      <c r="D939" s="1">
        <v>0</v>
      </c>
      <c r="E939">
        <f>(R939-S939*(1000-T939)/(1000-U939))*AO939</f>
        <v>-2.8655513085602871</v>
      </c>
      <c r="F939">
        <f>IF(AZ939&lt;&gt;0,1/(1/AZ939-1/N939),0)</f>
        <v>6.9685059911038048E-3</v>
      </c>
      <c r="G939">
        <f>((BC939-AP939/2)*S939-E939)/(BC939+AP939/2)</f>
        <v>1022.6218872072698</v>
      </c>
      <c r="H939">
        <f>AP939*1000</f>
        <v>0.37034698317630932</v>
      </c>
      <c r="I939">
        <f>(AU939-BA939)</f>
        <v>5.2238664615882282</v>
      </c>
      <c r="J939">
        <f>(P939+AT939*D939)</f>
        <v>38.924434661865234</v>
      </c>
      <c r="K939" s="1">
        <v>11.630000114440918</v>
      </c>
      <c r="L939">
        <f>(K939*AI939+AJ939)</f>
        <v>0.1838476761242589</v>
      </c>
      <c r="M939" s="1">
        <v>1</v>
      </c>
      <c r="N939">
        <f>L939*(M939+1)*(M939+1)/(M939*M939+1)</f>
        <v>0.36769535224851779</v>
      </c>
      <c r="O939" s="1">
        <v>40.543449401855469</v>
      </c>
      <c r="P939" s="1">
        <v>38.924434661865234</v>
      </c>
      <c r="Q939" s="1">
        <v>41.107398986816406</v>
      </c>
      <c r="R939" s="1">
        <v>409.86358642578125</v>
      </c>
      <c r="S939" s="1">
        <v>416.16693115234375</v>
      </c>
      <c r="T939" s="1">
        <v>16.747047424316406</v>
      </c>
      <c r="U939" s="1">
        <v>17.592859268188477</v>
      </c>
      <c r="V939" s="1">
        <v>22.135433197021484</v>
      </c>
      <c r="W939" s="1">
        <v>23.252107620239258</v>
      </c>
      <c r="X939" s="1">
        <v>500.2720947265625</v>
      </c>
      <c r="Y939" s="1">
        <v>-6.5567217767238617E-2</v>
      </c>
      <c r="Z939" s="1">
        <v>8.0067060887813568E-2</v>
      </c>
      <c r="AA939" s="1">
        <v>100.85108184814453</v>
      </c>
      <c r="AB939" s="1">
        <v>1.2838588953018188</v>
      </c>
      <c r="AC939" s="1">
        <v>-0.16703386604785919</v>
      </c>
      <c r="AD939" s="1">
        <v>1.3788853771984577E-2</v>
      </c>
      <c r="AE939" s="1">
        <v>1.5312698669731617E-3</v>
      </c>
      <c r="AF939" s="1">
        <v>3.7342548370361328E-2</v>
      </c>
      <c r="AG939" s="1">
        <v>1.1670897947624326E-3</v>
      </c>
      <c r="AH939" s="1">
        <v>1</v>
      </c>
      <c r="AI939" s="1">
        <v>-0.21956524252891541</v>
      </c>
      <c r="AJ939" s="1">
        <v>2.737391471862793</v>
      </c>
      <c r="AK939" s="1">
        <v>1</v>
      </c>
      <c r="AL939" s="1">
        <v>0</v>
      </c>
      <c r="AM939" s="1">
        <v>0.15999999642372131</v>
      </c>
      <c r="AN939" s="1">
        <v>111115</v>
      </c>
      <c r="AO939">
        <f>X939*0.000001/(K939*0.0001)</f>
        <v>0.4301565690488488</v>
      </c>
      <c r="AP939">
        <f>(U939-T939)/(1000-U939)*AO939</f>
        <v>3.7034698317630932E-4</v>
      </c>
      <c r="AQ939">
        <f>(P939+273.15)</f>
        <v>312.07443466186521</v>
      </c>
      <c r="AR939">
        <f>(O939+273.15)</f>
        <v>313.69344940185545</v>
      </c>
      <c r="AS939">
        <f>(Y939*AK939+Z939*AL939)*AM939</f>
        <v>-1.0490754608271535E-2</v>
      </c>
      <c r="AT939">
        <f>((AS939+0.00000010773*(AR939^4-AQ939^4))-AP939*44100)/(L939*0.92*2*29.3+0.00000043092*AQ939^3)</f>
        <v>0.21848346751555806</v>
      </c>
      <c r="AU939">
        <f>0.61365*EXP(17.502*J939/(240.97+J939))</f>
        <v>6.9981253515871922</v>
      </c>
      <c r="AV939">
        <f>AU939*1000/AA939</f>
        <v>69.390682016922199</v>
      </c>
      <c r="AW939">
        <f>(AV939-U939)</f>
        <v>51.797822748733722</v>
      </c>
      <c r="AX939">
        <f>IF(D939,P939,(O939+P939)/2)</f>
        <v>39.733942031860352</v>
      </c>
      <c r="AY939">
        <f>0.61365*EXP(17.502*AX939/(240.97+AX939))</f>
        <v>7.3089249636479519</v>
      </c>
      <c r="AZ939">
        <f>IF(AW939&lt;&gt;0,(1000-(AV939+U939)/2)/AW939*AP939,0)</f>
        <v>6.8388962764753067E-3</v>
      </c>
      <c r="BA939">
        <f>U939*AA939/1000</f>
        <v>1.7742588899989642</v>
      </c>
      <c r="BB939">
        <f>(AY939-BA939)</f>
        <v>5.5346660736489879</v>
      </c>
      <c r="BC939">
        <f>1/(1.6/F939+1.37/N939)</f>
        <v>4.2857688497004243E-3</v>
      </c>
      <c r="BD939">
        <f>G939*AA939*0.001</f>
        <v>103.13252364644438</v>
      </c>
      <c r="BE939">
        <f>G939/S939</f>
        <v>2.4572396571147186</v>
      </c>
      <c r="BF939">
        <f>(1-AP939*AA939/AU939/F939)*100</f>
        <v>23.41072165130138</v>
      </c>
      <c r="BG939">
        <f>(S939-E939/(N939/1.35))</f>
        <v>426.68785354883289</v>
      </c>
      <c r="BH939">
        <f>E939*BF939/100/BG939</f>
        <v>-1.5722178052239707E-3</v>
      </c>
    </row>
    <row r="940" spans="1:60" x14ac:dyDescent="0.25">
      <c r="A940" s="1">
        <v>292</v>
      </c>
      <c r="B940" s="1" t="s">
        <v>1002</v>
      </c>
      <c r="C940" s="1">
        <v>37287.499999519438</v>
      </c>
      <c r="D940" s="1">
        <v>0</v>
      </c>
      <c r="E940">
        <f>(R940-S940*(1000-T940)/(1000-U940))*AO940</f>
        <v>-2.8571608314751629</v>
      </c>
      <c r="F940">
        <f>IF(AZ940&lt;&gt;0,1/(1/AZ940-1/N940),0)</f>
        <v>6.9766181329635564E-3</v>
      </c>
      <c r="G940">
        <f>((BC940-AP940/2)*S940-E940)/(BC940+AP940/2)</f>
        <v>1020.0525929479354</v>
      </c>
      <c r="H940">
        <f>AP940*1000</f>
        <v>0.37067053525625626</v>
      </c>
      <c r="I940">
        <f>(AU940-BA940)</f>
        <v>5.2224870796567764</v>
      </c>
      <c r="J940">
        <f>(P940+AT940*D940)</f>
        <v>38.920455932617187</v>
      </c>
      <c r="K940" s="1">
        <v>11.630000114440918</v>
      </c>
      <c r="L940">
        <f>(K940*AI940+AJ940)</f>
        <v>0.1838476761242589</v>
      </c>
      <c r="M940" s="1">
        <v>1</v>
      </c>
      <c r="N940">
        <f>L940*(M940+1)*(M940+1)/(M940*M940+1)</f>
        <v>0.36769535224851779</v>
      </c>
      <c r="O940" s="1">
        <v>40.557209014892578</v>
      </c>
      <c r="P940" s="1">
        <v>38.920455932617187</v>
      </c>
      <c r="Q940" s="1">
        <v>41.0999755859375</v>
      </c>
      <c r="R940" s="1">
        <v>409.90789794921875</v>
      </c>
      <c r="S940" s="1">
        <v>416.19137573242187</v>
      </c>
      <c r="T940" s="1">
        <v>16.745193481445313</v>
      </c>
      <c r="U940" s="1">
        <v>17.591741561889648</v>
      </c>
      <c r="V940" s="1">
        <v>22.115850448608398</v>
      </c>
      <c r="W940" s="1">
        <v>23.233613967895508</v>
      </c>
      <c r="X940" s="1">
        <v>500.27426147460938</v>
      </c>
      <c r="Y940" s="1">
        <v>-6.4562283456325531E-2</v>
      </c>
      <c r="Z940" s="1">
        <v>5.4937392473220825E-2</v>
      </c>
      <c r="AA940" s="1">
        <v>100.85070037841797</v>
      </c>
      <c r="AB940" s="1">
        <v>1.2838588953018188</v>
      </c>
      <c r="AC940" s="1">
        <v>-0.16703386604785919</v>
      </c>
      <c r="AD940" s="1">
        <v>1.3788853771984577E-2</v>
      </c>
      <c r="AE940" s="1">
        <v>1.5312698669731617E-3</v>
      </c>
      <c r="AF940" s="1">
        <v>3.7342548370361328E-2</v>
      </c>
      <c r="AG940" s="1">
        <v>1.1670897947624326E-3</v>
      </c>
      <c r="AH940" s="1">
        <v>1</v>
      </c>
      <c r="AI940" s="1">
        <v>-0.21956524252891541</v>
      </c>
      <c r="AJ940" s="1">
        <v>2.737391471862793</v>
      </c>
      <c r="AK940" s="1">
        <v>1</v>
      </c>
      <c r="AL940" s="1">
        <v>0</v>
      </c>
      <c r="AM940" s="1">
        <v>0.15999999642372131</v>
      </c>
      <c r="AN940" s="1">
        <v>111115</v>
      </c>
      <c r="AO940">
        <f>X940*0.000001/(K940*0.0001)</f>
        <v>0.43015843211679849</v>
      </c>
      <c r="AP940">
        <f>(U940-T940)/(1000-U940)*AO940</f>
        <v>3.7067053525625628E-4</v>
      </c>
      <c r="AQ940">
        <f>(P940+273.15)</f>
        <v>312.07045593261716</v>
      </c>
      <c r="AR940">
        <f>(O940+273.15)</f>
        <v>313.70720901489256</v>
      </c>
      <c r="AS940">
        <f>(Y940*AK940+Z940*AL940)*AM940</f>
        <v>-1.0329965122119367E-2</v>
      </c>
      <c r="AT940">
        <f>((AS940+0.00000010773*(AR940^4-AQ940^4))-AP940*44100)/(L940*0.92*2*29.3+0.00000043092*AQ940^3)</f>
        <v>0.22809533944954549</v>
      </c>
      <c r="AU940">
        <f>0.61365*EXP(17.502*J940/(240.97+J940))</f>
        <v>6.9966265370494716</v>
      </c>
      <c r="AV940">
        <f>AU940*1000/AA940</f>
        <v>69.376082771823249</v>
      </c>
      <c r="AW940">
        <f>(AV940-U940)</f>
        <v>51.784341209933601</v>
      </c>
      <c r="AX940">
        <f>IF(D940,P940,(O940+P940)/2)</f>
        <v>39.738832473754883</v>
      </c>
      <c r="AY940">
        <f>0.61365*EXP(17.502*AX940/(240.97+AX940))</f>
        <v>7.3108383581188212</v>
      </c>
      <c r="AZ940">
        <f>IF(AW940&lt;&gt;0,(1000-(AV940+U940)/2)/AW940*AP940,0)</f>
        <v>6.8467092942435474E-3</v>
      </c>
      <c r="BA940">
        <f>U940*AA940/1000</f>
        <v>1.7741394573926954</v>
      </c>
      <c r="BB940">
        <f>(AY940-BA940)</f>
        <v>5.536698900726126</v>
      </c>
      <c r="BC940">
        <f>1/(1.6/F940+1.37/N940)</f>
        <v>4.2906782176007907E-3</v>
      </c>
      <c r="BD940">
        <f>G940*AA940*0.001</f>
        <v>102.87301842162059</v>
      </c>
      <c r="BE940">
        <f>G940/S940</f>
        <v>2.4509219854756159</v>
      </c>
      <c r="BF940">
        <f>(1-AP940*AA940/AU940/F940)*100</f>
        <v>23.416830118810804</v>
      </c>
      <c r="BG940">
        <f>(S940-E940/(N940/1.35))</f>
        <v>426.68149234364432</v>
      </c>
      <c r="BH940">
        <f>E940*BF940/100/BG940</f>
        <v>-1.5680466815019265E-3</v>
      </c>
    </row>
    <row r="941" spans="1:60" x14ac:dyDescent="0.25">
      <c r="A941" s="1" t="s">
        <v>9</v>
      </c>
      <c r="B941" s="1" t="s">
        <v>1003</v>
      </c>
    </row>
    <row r="942" spans="1:60" x14ac:dyDescent="0.25">
      <c r="A942" s="1" t="s">
        <v>9</v>
      </c>
      <c r="B942" s="1" t="s">
        <v>1004</v>
      </c>
    </row>
    <row r="943" spans="1:60" x14ac:dyDescent="0.25">
      <c r="A943" s="1" t="s">
        <v>9</v>
      </c>
      <c r="B943" s="1" t="s">
        <v>1005</v>
      </c>
    </row>
    <row r="944" spans="1:60" x14ac:dyDescent="0.25">
      <c r="A944" s="1" t="s">
        <v>9</v>
      </c>
      <c r="B944" s="1" t="s">
        <v>1006</v>
      </c>
    </row>
    <row r="945" spans="1:60" x14ac:dyDescent="0.25">
      <c r="A945" s="1" t="s">
        <v>9</v>
      </c>
      <c r="B945" s="1" t="s">
        <v>1007</v>
      </c>
    </row>
    <row r="946" spans="1:60" x14ac:dyDescent="0.25">
      <c r="A946" s="1" t="s">
        <v>9</v>
      </c>
      <c r="B946" s="1" t="s">
        <v>1008</v>
      </c>
    </row>
    <row r="947" spans="1:60" x14ac:dyDescent="0.25">
      <c r="A947" s="1" t="s">
        <v>9</v>
      </c>
      <c r="B947" s="1" t="s">
        <v>1009</v>
      </c>
    </row>
    <row r="948" spans="1:60" x14ac:dyDescent="0.25">
      <c r="A948" s="1" t="s">
        <v>9</v>
      </c>
      <c r="B948" s="1" t="s">
        <v>1010</v>
      </c>
    </row>
    <row r="949" spans="1:60" x14ac:dyDescent="0.25">
      <c r="A949" s="1" t="s">
        <v>9</v>
      </c>
      <c r="B949" s="1" t="s">
        <v>1011</v>
      </c>
    </row>
    <row r="950" spans="1:60" x14ac:dyDescent="0.25">
      <c r="A950" s="1" t="s">
        <v>9</v>
      </c>
      <c r="B950" s="1" t="s">
        <v>1012</v>
      </c>
    </row>
    <row r="951" spans="1:60" x14ac:dyDescent="0.25">
      <c r="A951" s="1" t="s">
        <v>9</v>
      </c>
      <c r="B951" s="1" t="s">
        <v>1013</v>
      </c>
    </row>
    <row r="952" spans="1:60" x14ac:dyDescent="0.25">
      <c r="A952" s="1">
        <v>293</v>
      </c>
      <c r="B952" s="1" t="s">
        <v>1014</v>
      </c>
      <c r="C952" s="1">
        <v>37789.499999988824</v>
      </c>
      <c r="D952" s="1">
        <v>0</v>
      </c>
      <c r="E952">
        <f>(R952-S952*(1000-T952)/(1000-U952))*AO952</f>
        <v>-3.696921205318028</v>
      </c>
      <c r="F952">
        <f>IF(AZ952&lt;&gt;0,1/(1/AZ952-1/N952),0)</f>
        <v>6.4893359931274307E-3</v>
      </c>
      <c r="G952">
        <f>((BC952-AP952/2)*S952-E952)/(BC952+AP952/2)</f>
        <v>1276.128915451246</v>
      </c>
      <c r="H952">
        <f>AP952*1000</f>
        <v>0.34683127049521373</v>
      </c>
      <c r="I952">
        <f>(AU952-BA952)</f>
        <v>5.2866376807169084</v>
      </c>
      <c r="J952">
        <f>(P952+AT952*D952)</f>
        <v>39.065238952636719</v>
      </c>
      <c r="K952" s="1">
        <v>11.890000343322754</v>
      </c>
      <c r="L952">
        <f>(K952*AI952+AJ952)</f>
        <v>0.12676066281224507</v>
      </c>
      <c r="M952" s="1">
        <v>1</v>
      </c>
      <c r="N952">
        <f>L952*(M952+1)*(M952+1)/(M952*M952+1)</f>
        <v>0.25352132562449015</v>
      </c>
      <c r="O952" s="1">
        <v>40.592994689941406</v>
      </c>
      <c r="P952" s="1">
        <v>39.065238952636719</v>
      </c>
      <c r="Q952" s="1">
        <v>41.114501953125</v>
      </c>
      <c r="R952" s="1">
        <v>410.256591796875</v>
      </c>
      <c r="S952" s="1">
        <v>418.698486328125</v>
      </c>
      <c r="T952" s="1">
        <v>16.687686920166016</v>
      </c>
      <c r="U952" s="1">
        <v>17.497631072998047</v>
      </c>
      <c r="V952" s="1">
        <v>22.03264045715332</v>
      </c>
      <c r="W952" s="1">
        <v>23.063571929931641</v>
      </c>
      <c r="X952" s="1">
        <v>500.24026489257812</v>
      </c>
      <c r="Y952" s="1">
        <v>4.0890615433454514E-2</v>
      </c>
      <c r="Z952" s="1">
        <v>0.12096400558948517</v>
      </c>
      <c r="AA952" s="1">
        <v>100.85417938232422</v>
      </c>
      <c r="AB952" s="1">
        <v>1.0942500829696655</v>
      </c>
      <c r="AC952" s="1">
        <v>-0.17099647223949432</v>
      </c>
      <c r="AD952" s="1">
        <v>2.3624999448657036E-2</v>
      </c>
      <c r="AE952" s="1">
        <v>3.3187754452228546E-3</v>
      </c>
      <c r="AF952" s="1">
        <v>2.9546156525611877E-2</v>
      </c>
      <c r="AG952" s="1">
        <v>2.5494443252682686E-3</v>
      </c>
      <c r="AH952" s="1">
        <v>1</v>
      </c>
      <c r="AI952" s="1">
        <v>-0.21956524252891541</v>
      </c>
      <c r="AJ952" s="1">
        <v>2.737391471862793</v>
      </c>
      <c r="AK952" s="1">
        <v>1</v>
      </c>
      <c r="AL952" s="1">
        <v>0</v>
      </c>
      <c r="AM952" s="1">
        <v>0.15999999642372131</v>
      </c>
      <c r="AN952" s="1">
        <v>111115</v>
      </c>
      <c r="AO952">
        <f>X952*0.000001/(K952*0.0001)</f>
        <v>0.42072350752580551</v>
      </c>
      <c r="AP952">
        <f>(U952-T952)/(1000-U952)*AO952</f>
        <v>3.4683127049521371E-4</v>
      </c>
      <c r="AQ952">
        <f>(P952+273.15)</f>
        <v>312.2152389526367</v>
      </c>
      <c r="AR952">
        <f>(O952+273.15)</f>
        <v>313.74299468994138</v>
      </c>
      <c r="AS952">
        <f>(Y952*AK952+Z952*AL952)*AM952</f>
        <v>6.5424983231164857E-3</v>
      </c>
      <c r="AT952">
        <f>((AS952+0.00000010773*(AR952^4-AQ952^4))-AP952*44100)/(L952*0.92*2*29.3+0.00000043092*AQ952^3)</f>
        <v>0.24537574230395517</v>
      </c>
      <c r="AU952">
        <f>0.61365*EXP(17.502*J952/(240.97+J952))</f>
        <v>7.0513469037187839</v>
      </c>
      <c r="AV952">
        <f>AU952*1000/AA952</f>
        <v>69.916258769883058</v>
      </c>
      <c r="AW952">
        <f>(AV952-U952)</f>
        <v>52.418627696885011</v>
      </c>
      <c r="AX952">
        <f>IF(D952,P952,(O952+P952)/2)</f>
        <v>39.829116821289063</v>
      </c>
      <c r="AY952">
        <f>0.61365*EXP(17.502*AX952/(240.97+AX952))</f>
        <v>7.346240365302048</v>
      </c>
      <c r="AZ952">
        <f>IF(AW952&lt;&gt;0,(1000-(AV952+U952)/2)/AW952*AP952,0)</f>
        <v>6.3273753974745104E-3</v>
      </c>
      <c r="BA952">
        <f>U952*AA952/1000</f>
        <v>1.7647092230018753</v>
      </c>
      <c r="BB952">
        <f>(AY952-BA952)</f>
        <v>5.5815311423001726</v>
      </c>
      <c r="BC952">
        <f>1/(1.6/F952+1.37/N952)</f>
        <v>3.9688486893141956E-3</v>
      </c>
      <c r="BD952">
        <f>G952*AA952*0.001</f>
        <v>128.70293455389083</v>
      </c>
      <c r="BE952">
        <f>G952/S952</f>
        <v>3.0478469760962339</v>
      </c>
      <c r="BF952">
        <f>(1-AP952*AA952/AU952/F952)*100</f>
        <v>23.556633482733059</v>
      </c>
      <c r="BG952">
        <f>(S952-E952/(N952/1.35))</f>
        <v>438.38457630452274</v>
      </c>
      <c r="BH952">
        <f>E952*BF952/100/BG952</f>
        <v>-1.9865438374302141E-3</v>
      </c>
    </row>
    <row r="953" spans="1:60" x14ac:dyDescent="0.25">
      <c r="A953" s="1">
        <v>294</v>
      </c>
      <c r="B953" s="1" t="s">
        <v>1015</v>
      </c>
      <c r="C953" s="1">
        <v>37794.99999986589</v>
      </c>
      <c r="D953" s="1">
        <v>0</v>
      </c>
      <c r="E953">
        <f>(R953-S953*(1000-T953)/(1000-U953))*AO953</f>
        <v>-3.6905673092770148</v>
      </c>
      <c r="F953">
        <f>IF(AZ953&lt;&gt;0,1/(1/AZ953-1/N953),0)</f>
        <v>6.5046950224857151E-3</v>
      </c>
      <c r="G953">
        <f>((BC953-AP953/2)*S953-E953)/(BC953+AP953/2)</f>
        <v>1272.5910043784652</v>
      </c>
      <c r="H953">
        <f>AP953*1000</f>
        <v>0.34669900366844225</v>
      </c>
      <c r="I953">
        <f>(AU953-BA953)</f>
        <v>5.27290623964271</v>
      </c>
      <c r="J953">
        <f>(P953+AT953*D953)</f>
        <v>39.030704498291016</v>
      </c>
      <c r="K953" s="1">
        <v>11.890000343322754</v>
      </c>
      <c r="L953">
        <f>(K953*AI953+AJ953)</f>
        <v>0.12676066281224507</v>
      </c>
      <c r="M953" s="1">
        <v>1</v>
      </c>
      <c r="N953">
        <f>L953*(M953+1)*(M953+1)/(M953*M953+1)</f>
        <v>0.25352132562449015</v>
      </c>
      <c r="O953" s="1">
        <v>40.596454620361328</v>
      </c>
      <c r="P953" s="1">
        <v>39.030704498291016</v>
      </c>
      <c r="Q953" s="1">
        <v>41.114566802978516</v>
      </c>
      <c r="R953" s="1">
        <v>410.12335205078125</v>
      </c>
      <c r="S953" s="1">
        <v>418.5501708984375</v>
      </c>
      <c r="T953" s="1">
        <v>16.694070816040039</v>
      </c>
      <c r="U953" s="1">
        <v>17.503679275512695</v>
      </c>
      <c r="V953" s="1">
        <v>22.039056777954102</v>
      </c>
      <c r="W953" s="1">
        <v>23.067205429077148</v>
      </c>
      <c r="X953" s="1">
        <v>500.25375366210937</v>
      </c>
      <c r="Y953" s="1">
        <v>-5.9590684249997139E-3</v>
      </c>
      <c r="Z953" s="1">
        <v>9.5041804015636444E-2</v>
      </c>
      <c r="AA953" s="1">
        <v>100.85621643066406</v>
      </c>
      <c r="AB953" s="1">
        <v>1.0942500829696655</v>
      </c>
      <c r="AC953" s="1">
        <v>-0.17099647223949432</v>
      </c>
      <c r="AD953" s="1">
        <v>2.3624999448657036E-2</v>
      </c>
      <c r="AE953" s="1">
        <v>3.3187754452228546E-3</v>
      </c>
      <c r="AF953" s="1">
        <v>2.9546156525611877E-2</v>
      </c>
      <c r="AG953" s="1">
        <v>2.5494443252682686E-3</v>
      </c>
      <c r="AH953" s="1">
        <v>1</v>
      </c>
      <c r="AI953" s="1">
        <v>-0.21956524252891541</v>
      </c>
      <c r="AJ953" s="1">
        <v>2.737391471862793</v>
      </c>
      <c r="AK953" s="1">
        <v>1</v>
      </c>
      <c r="AL953" s="1">
        <v>0</v>
      </c>
      <c r="AM953" s="1">
        <v>0.15999999642372131</v>
      </c>
      <c r="AN953" s="1">
        <v>111115</v>
      </c>
      <c r="AO953">
        <f>X953*0.000001/(K953*0.0001)</f>
        <v>0.42073485215923007</v>
      </c>
      <c r="AP953">
        <f>(U953-T953)/(1000-U953)*AO953</f>
        <v>3.4669900366844224E-4</v>
      </c>
      <c r="AQ953">
        <f>(P953+273.15)</f>
        <v>312.18070449829099</v>
      </c>
      <c r="AR953">
        <f>(O953+273.15)</f>
        <v>313.74645462036131</v>
      </c>
      <c r="AS953">
        <f>(Y953*AK953+Z953*AL953)*AM953</f>
        <v>-9.5345092668866482E-4</v>
      </c>
      <c r="AT953">
        <f>((AS953+0.00000010773*(AR953^4-AQ953^4))-AP953*44100)/(L953*0.92*2*29.3+0.00000043092*AQ953^3)</f>
        <v>0.27035960729858033</v>
      </c>
      <c r="AU953">
        <f>0.61365*EXP(17.502*J953/(240.97+J953))</f>
        <v>7.0382611049867476</v>
      </c>
      <c r="AV953">
        <f>AU953*1000/AA953</f>
        <v>69.785099561268623</v>
      </c>
      <c r="AW953">
        <f>(AV953-U953)</f>
        <v>52.281420285755928</v>
      </c>
      <c r="AX953">
        <f>IF(D953,P953,(O953+P953)/2)</f>
        <v>39.813579559326172</v>
      </c>
      <c r="AY953">
        <f>0.61365*EXP(17.502*AX953/(240.97+AX953))</f>
        <v>7.3401373792810194</v>
      </c>
      <c r="AZ953">
        <f>IF(AW953&lt;&gt;0,(1000-(AV953+U953)/2)/AW953*AP953,0)</f>
        <v>6.3419764713565797E-3</v>
      </c>
      <c r="BA953">
        <f>U953*AA953/1000</f>
        <v>1.7653548653440376</v>
      </c>
      <c r="BB953">
        <f>(AY953-BA953)</f>
        <v>5.5747825139369818</v>
      </c>
      <c r="BC953">
        <f>1/(1.6/F953+1.37/N953)</f>
        <v>3.978040271409195E-3</v>
      </c>
      <c r="BD953">
        <f>G953*AA953*0.001</f>
        <v>128.34871376531066</v>
      </c>
      <c r="BE953">
        <f>G953/S953</f>
        <v>3.0404742199645725</v>
      </c>
      <c r="BF953">
        <f>(1-AP953*AA953/AU953/F953)*100</f>
        <v>23.622937353102081</v>
      </c>
      <c r="BG953">
        <f>(S953-E953/(N953/1.35))</f>
        <v>438.20242640495684</v>
      </c>
      <c r="BH953">
        <f>E953*BF953/100/BG953</f>
        <v>-1.9895380557270062E-3</v>
      </c>
    </row>
    <row r="954" spans="1:60" x14ac:dyDescent="0.25">
      <c r="A954" s="1">
        <v>295</v>
      </c>
      <c r="B954" s="1" t="s">
        <v>1016</v>
      </c>
      <c r="C954" s="1">
        <v>37799.999999754131</v>
      </c>
      <c r="D954" s="1">
        <v>0</v>
      </c>
      <c r="E954">
        <f>(R954-S954*(1000-T954)/(1000-U954))*AO954</f>
        <v>-3.7867885445074108</v>
      </c>
      <c r="F954">
        <f>IF(AZ954&lt;&gt;0,1/(1/AZ954-1/N954),0)</f>
        <v>6.6858641369230802E-3</v>
      </c>
      <c r="G954">
        <f>((BC954-AP954/2)*S954-E954)/(BC954+AP954/2)</f>
        <v>1271.6479389375122</v>
      </c>
      <c r="H954">
        <f>AP954*1000</f>
        <v>0.35537924374584551</v>
      </c>
      <c r="I954">
        <f>(AU954-BA954)</f>
        <v>5.26239250241919</v>
      </c>
      <c r="J954">
        <f>(P954+AT954*D954)</f>
        <v>39.003280639648437</v>
      </c>
      <c r="K954" s="1">
        <v>11.890000343322754</v>
      </c>
      <c r="L954">
        <f>(K954*AI954+AJ954)</f>
        <v>0.12676066281224507</v>
      </c>
      <c r="M954" s="1">
        <v>1</v>
      </c>
      <c r="N954">
        <f>L954*(M954+1)*(M954+1)/(M954*M954+1)</f>
        <v>0.25352132562449015</v>
      </c>
      <c r="O954" s="1">
        <v>40.593086242675781</v>
      </c>
      <c r="P954" s="1">
        <v>39.003280639648437</v>
      </c>
      <c r="Q954" s="1">
        <v>41.101528167724609</v>
      </c>
      <c r="R954" s="1">
        <v>409.80941772460937</v>
      </c>
      <c r="S954" s="1">
        <v>418.45614624023437</v>
      </c>
      <c r="T954" s="1">
        <v>16.67523193359375</v>
      </c>
      <c r="U954" s="1">
        <v>17.505086898803711</v>
      </c>
      <c r="V954" s="1">
        <v>21.98164176940918</v>
      </c>
      <c r="W954" s="1">
        <v>23.071268081665039</v>
      </c>
      <c r="X954" s="1">
        <v>500.2672119140625</v>
      </c>
      <c r="Y954" s="1">
        <v>-5.7286474853754044E-2</v>
      </c>
      <c r="Z954" s="1">
        <v>4.1791051626205444E-2</v>
      </c>
      <c r="AA954" s="1">
        <v>100.85594940185547</v>
      </c>
      <c r="AB954" s="1">
        <v>1.0942500829696655</v>
      </c>
      <c r="AC954" s="1">
        <v>-0.17099647223949432</v>
      </c>
      <c r="AD954" s="1">
        <v>2.3624999448657036E-2</v>
      </c>
      <c r="AE954" s="1">
        <v>3.3187754452228546E-3</v>
      </c>
      <c r="AF954" s="1">
        <v>2.9546156525611877E-2</v>
      </c>
      <c r="AG954" s="1">
        <v>2.5494443252682686E-3</v>
      </c>
      <c r="AH954" s="1">
        <v>1</v>
      </c>
      <c r="AI954" s="1">
        <v>-0.21956524252891541</v>
      </c>
      <c r="AJ954" s="1">
        <v>2.737391471862793</v>
      </c>
      <c r="AK954" s="1">
        <v>1</v>
      </c>
      <c r="AL954" s="1">
        <v>0</v>
      </c>
      <c r="AM954" s="1">
        <v>0.15999999642372131</v>
      </c>
      <c r="AN954" s="1">
        <v>111115</v>
      </c>
      <c r="AO954">
        <f>X954*0.000001/(K954*0.0001)</f>
        <v>0.42074617112606311</v>
      </c>
      <c r="AP954">
        <f>(U954-T954)/(1000-U954)*AO954</f>
        <v>3.5537924374584552E-4</v>
      </c>
      <c r="AQ954">
        <f>(P954+273.15)</f>
        <v>312.15328063964841</v>
      </c>
      <c r="AR954">
        <f>(O954+273.15)</f>
        <v>313.74308624267576</v>
      </c>
      <c r="AS954">
        <f>(Y954*AK954+Z954*AL954)*AM954</f>
        <v>-9.1658357717282479E-3</v>
      </c>
      <c r="AT954">
        <f>((AS954+0.00000010773*(AR954^4-AQ954^4))-AP954*44100)/(L954*0.92*2*29.3+0.00000043092*AQ954^3)</f>
        <v>0.26657765718336346</v>
      </c>
      <c r="AU954">
        <f>0.61365*EXP(17.502*J954/(240.97+J954))</f>
        <v>7.0278846609600203</v>
      </c>
      <c r="AV954">
        <f>AU954*1000/AA954</f>
        <v>69.682400519157937</v>
      </c>
      <c r="AW954">
        <f>(AV954-U954)</f>
        <v>52.177313620354226</v>
      </c>
      <c r="AX954">
        <f>IF(D954,P954,(O954+P954)/2)</f>
        <v>39.798183441162109</v>
      </c>
      <c r="AY954">
        <f>0.61365*EXP(17.502*AX954/(240.97+AX954))</f>
        <v>7.3340941698985223</v>
      </c>
      <c r="AZ954">
        <f>IF(AW954&lt;&gt;0,(1000-(AV954+U954)/2)/AW954*AP954,0)</f>
        <v>6.5140749588516325E-3</v>
      </c>
      <c r="BA954">
        <f>U954*AA954/1000</f>
        <v>1.7654921585408301</v>
      </c>
      <c r="BB954">
        <f>(AY954-BA954)</f>
        <v>5.5686020113576919</v>
      </c>
      <c r="BC954">
        <f>1/(1.6/F954+1.37/N954)</f>
        <v>4.0863902097137677E-3</v>
      </c>
      <c r="BD954">
        <f>G954*AA954*0.001</f>
        <v>128.25326018645552</v>
      </c>
      <c r="BE954">
        <f>G954/S954</f>
        <v>3.0389037187363073</v>
      </c>
      <c r="BF954">
        <f>(1-AP954*AA954/AU954/F954)*100</f>
        <v>23.719872846827418</v>
      </c>
      <c r="BG954">
        <f>(S954-E954/(N954/1.35))</f>
        <v>438.62077942244258</v>
      </c>
      <c r="BH954">
        <f>E954*BF954/100/BG954</f>
        <v>-2.0478314523040262E-3</v>
      </c>
    </row>
    <row r="955" spans="1:60" x14ac:dyDescent="0.25">
      <c r="A955" s="1">
        <v>296</v>
      </c>
      <c r="B955" s="1" t="s">
        <v>1017</v>
      </c>
      <c r="C955" s="1">
        <v>37804.999999642372</v>
      </c>
      <c r="D955" s="1">
        <v>0</v>
      </c>
      <c r="E955">
        <f>(R955-S955*(1000-T955)/(1000-U955))*AO955</f>
        <v>-3.7815981163238979</v>
      </c>
      <c r="F955">
        <f>IF(AZ955&lt;&gt;0,1/(1/AZ955-1/N955),0)</f>
        <v>6.6895837347532182E-3</v>
      </c>
      <c r="G955">
        <f>((BC955-AP955/2)*S955-E955)/(BC955+AP955/2)</f>
        <v>1269.9723870292548</v>
      </c>
      <c r="H955">
        <f>AP955*1000</f>
        <v>0.35535360096215529</v>
      </c>
      <c r="I955">
        <f>(AU955-BA955)</f>
        <v>5.2592587857095552</v>
      </c>
      <c r="J955">
        <f>(P955+AT955*D955)</f>
        <v>38.99462890625</v>
      </c>
      <c r="K955" s="1">
        <v>11.890000343322754</v>
      </c>
      <c r="L955">
        <f>(K955*AI955+AJ955)</f>
        <v>0.12676066281224507</v>
      </c>
      <c r="M955" s="1">
        <v>1</v>
      </c>
      <c r="N955">
        <f>L955*(M955+1)*(M955+1)/(M955*M955+1)</f>
        <v>0.25352132562449015</v>
      </c>
      <c r="O955" s="1">
        <v>40.577880859375</v>
      </c>
      <c r="P955" s="1">
        <v>38.99462890625</v>
      </c>
      <c r="Q955" s="1">
        <v>41.076068878173828</v>
      </c>
      <c r="R955" s="1">
        <v>409.80047607421875</v>
      </c>
      <c r="S955" s="1">
        <v>418.43496704101562</v>
      </c>
      <c r="T955" s="1">
        <v>16.673913955688477</v>
      </c>
      <c r="U955" s="1">
        <v>17.503715515136719</v>
      </c>
      <c r="V955" s="1">
        <v>21.994451522827148</v>
      </c>
      <c r="W955" s="1">
        <v>23.086593627929688</v>
      </c>
      <c r="X955" s="1">
        <v>500.26400756835937</v>
      </c>
      <c r="Y955" s="1">
        <v>-3.951064869761467E-2</v>
      </c>
      <c r="Z955" s="1">
        <v>6.0634691268205643E-2</v>
      </c>
      <c r="AA955" s="1">
        <v>100.85601806640625</v>
      </c>
      <c r="AB955" s="1">
        <v>1.0942500829696655</v>
      </c>
      <c r="AC955" s="1">
        <v>-0.17099647223949432</v>
      </c>
      <c r="AD955" s="1">
        <v>2.3624999448657036E-2</v>
      </c>
      <c r="AE955" s="1">
        <v>3.3187754452228546E-3</v>
      </c>
      <c r="AF955" s="1">
        <v>2.9546156525611877E-2</v>
      </c>
      <c r="AG955" s="1">
        <v>2.5494443252682686E-3</v>
      </c>
      <c r="AH955" s="1">
        <v>1</v>
      </c>
      <c r="AI955" s="1">
        <v>-0.21956524252891541</v>
      </c>
      <c r="AJ955" s="1">
        <v>2.737391471862793</v>
      </c>
      <c r="AK955" s="1">
        <v>1</v>
      </c>
      <c r="AL955" s="1">
        <v>0</v>
      </c>
      <c r="AM955" s="1">
        <v>0.15999999642372131</v>
      </c>
      <c r="AN955" s="1">
        <v>111115</v>
      </c>
      <c r="AO955">
        <f>X955*0.000001/(K955*0.0001)</f>
        <v>0.42074347613396001</v>
      </c>
      <c r="AP955">
        <f>(U955-T955)/(1000-U955)*AO955</f>
        <v>3.5535360096215529E-4</v>
      </c>
      <c r="AQ955">
        <f>(P955+273.15)</f>
        <v>312.14462890624998</v>
      </c>
      <c r="AR955">
        <f>(O955+273.15)</f>
        <v>313.72788085937498</v>
      </c>
      <c r="AS955">
        <f>(Y955*AK955+Z955*AL955)*AM955</f>
        <v>-6.3217036503172563E-3</v>
      </c>
      <c r="AT955">
        <f>((AS955+0.00000010773*(AR955^4-AQ955^4))-AP955*44100)/(L955*0.92*2*29.3+0.00000043092*AQ955^3)</f>
        <v>0.26233070120310475</v>
      </c>
      <c r="AU955">
        <f>0.61365*EXP(17.502*J955/(240.97+J955))</f>
        <v>7.0246138339334196</v>
      </c>
      <c r="AV955">
        <f>AU955*1000/AA955</f>
        <v>69.649922420179522</v>
      </c>
      <c r="AW955">
        <f>(AV955-U955)</f>
        <v>52.146206905042803</v>
      </c>
      <c r="AX955">
        <f>IF(D955,P955,(O955+P955)/2)</f>
        <v>39.7862548828125</v>
      </c>
      <c r="AY955">
        <f>0.61365*EXP(17.502*AX955/(240.97+AX955))</f>
        <v>7.3294149959723169</v>
      </c>
      <c r="AZ955">
        <f>IF(AW955&lt;&gt;0,(1000-(AV955+U955)/2)/AW955*AP955,0)</f>
        <v>6.5176058163236225E-3</v>
      </c>
      <c r="BA955">
        <f>U955*AA955/1000</f>
        <v>1.7653550482238642</v>
      </c>
      <c r="BB955">
        <f>(AY955-BA955)</f>
        <v>5.5640599477484525</v>
      </c>
      <c r="BC955">
        <f>1/(1.6/F955+1.37/N955)</f>
        <v>4.0886133926939516E-3</v>
      </c>
      <c r="BD955">
        <f>G955*AA955*0.001</f>
        <v>128.08435801005962</v>
      </c>
      <c r="BE955">
        <f>G955/S955</f>
        <v>3.0350532031534789</v>
      </c>
      <c r="BF955">
        <f>(1-AP955*AA955/AU955/F955)*100</f>
        <v>23.732240319714592</v>
      </c>
      <c r="BG955">
        <f>(S955-E955/(N955/1.35))</f>
        <v>438.5719612148269</v>
      </c>
      <c r="BH955">
        <f>E955*BF955/100/BG955</f>
        <v>-2.0463185799791321E-3</v>
      </c>
    </row>
    <row r="956" spans="1:60" x14ac:dyDescent="0.25">
      <c r="A956" s="1">
        <v>297</v>
      </c>
      <c r="B956" s="1" t="s">
        <v>1018</v>
      </c>
      <c r="C956" s="1">
        <v>37810.499999519438</v>
      </c>
      <c r="D956" s="1">
        <v>0</v>
      </c>
      <c r="E956">
        <f>(R956-S956*(1000-T956)/(1000-U956))*AO956</f>
        <v>-3.7807575757359717</v>
      </c>
      <c r="F956">
        <f>IF(AZ956&lt;&gt;0,1/(1/AZ956-1/N956),0)</f>
        <v>6.6924470950971583E-3</v>
      </c>
      <c r="G956">
        <f>((BC956-AP956/2)*S956-E956)/(BC956+AP956/2)</f>
        <v>1269.3825666948394</v>
      </c>
      <c r="H956">
        <f>AP956*1000</f>
        <v>0.35550377845447367</v>
      </c>
      <c r="I956">
        <f>(AU956-BA956)</f>
        <v>5.2592884052474265</v>
      </c>
      <c r="J956">
        <f>(P956+AT956*D956)</f>
        <v>38.994010925292969</v>
      </c>
      <c r="K956" s="1">
        <v>11.890000343322754</v>
      </c>
      <c r="L956">
        <f>(K956*AI956+AJ956)</f>
        <v>0.12676066281224507</v>
      </c>
      <c r="M956" s="1">
        <v>1</v>
      </c>
      <c r="N956">
        <f>L956*(M956+1)*(M956+1)/(M956*M956+1)</f>
        <v>0.25352132562449015</v>
      </c>
      <c r="O956" s="1">
        <v>40.563819885253906</v>
      </c>
      <c r="P956" s="1">
        <v>38.994010925292969</v>
      </c>
      <c r="Q956" s="1">
        <v>41.081035614013672</v>
      </c>
      <c r="R956" s="1">
        <v>409.77853393554687</v>
      </c>
      <c r="S956" s="1">
        <v>418.4112548828125</v>
      </c>
      <c r="T956" s="1">
        <v>16.67095947265625</v>
      </c>
      <c r="U956" s="1">
        <v>17.501148223876953</v>
      </c>
      <c r="V956" s="1">
        <v>22.005441665649414</v>
      </c>
      <c r="W956" s="1">
        <v>23.101001739501953</v>
      </c>
      <c r="X956" s="1">
        <v>500.24331665039063</v>
      </c>
      <c r="Y956" s="1">
        <v>-1.0942111723124981E-2</v>
      </c>
      <c r="Z956" s="1">
        <v>0.13738220930099487</v>
      </c>
      <c r="AA956" s="1">
        <v>100.85577392578125</v>
      </c>
      <c r="AB956" s="1">
        <v>1.0942500829696655</v>
      </c>
      <c r="AC956" s="1">
        <v>-0.17099647223949432</v>
      </c>
      <c r="AD956" s="1">
        <v>2.3624999448657036E-2</v>
      </c>
      <c r="AE956" s="1">
        <v>3.3187754452228546E-3</v>
      </c>
      <c r="AF956" s="1">
        <v>2.9546156525611877E-2</v>
      </c>
      <c r="AG956" s="1">
        <v>2.5494443252682686E-3</v>
      </c>
      <c r="AH956" s="1">
        <v>1</v>
      </c>
      <c r="AI956" s="1">
        <v>-0.21956524252891541</v>
      </c>
      <c r="AJ956" s="1">
        <v>2.737391471862793</v>
      </c>
      <c r="AK956" s="1">
        <v>1</v>
      </c>
      <c r="AL956" s="1">
        <v>0</v>
      </c>
      <c r="AM956" s="1">
        <v>0.15999999642372131</v>
      </c>
      <c r="AN956" s="1">
        <v>111115</v>
      </c>
      <c r="AO956">
        <f>X956*0.000001/(K956*0.0001)</f>
        <v>0.42072607418495134</v>
      </c>
      <c r="AP956">
        <f>(U956-T956)/(1000-U956)*AO956</f>
        <v>3.5550377845447369E-4</v>
      </c>
      <c r="AQ956">
        <f>(P956+273.15)</f>
        <v>312.14401092529295</v>
      </c>
      <c r="AR956">
        <f>(O956+273.15)</f>
        <v>313.71381988525388</v>
      </c>
      <c r="AS956">
        <f>(Y956*AK956+Z956*AL956)*AM956</f>
        <v>-1.750737836567956E-3</v>
      </c>
      <c r="AT956">
        <f>((AS956+0.00000010773*(AR956^4-AQ956^4))-AP956*44100)/(L956*0.92*2*29.3+0.00000043092*AQ956^3)</f>
        <v>0.2532523782497767</v>
      </c>
      <c r="AU956">
        <f>0.61365*EXP(17.502*J956/(240.97+J956))</f>
        <v>7.0243802539563482</v>
      </c>
      <c r="AV956">
        <f>AU956*1000/AA956</f>
        <v>69.64777504087688</v>
      </c>
      <c r="AW956">
        <f>(AV956-U956)</f>
        <v>52.146626816999927</v>
      </c>
      <c r="AX956">
        <f>IF(D956,P956,(O956+P956)/2)</f>
        <v>39.778915405273437</v>
      </c>
      <c r="AY956">
        <f>0.61365*EXP(17.502*AX956/(240.97+AX956))</f>
        <v>7.3265372509245497</v>
      </c>
      <c r="AZ956">
        <f>IF(AW956&lt;&gt;0,(1000-(AV956+U956)/2)/AW956*AP956,0)</f>
        <v>6.5203238148704035E-3</v>
      </c>
      <c r="BA956">
        <f>U956*AA956/1000</f>
        <v>1.765091848708922</v>
      </c>
      <c r="BB956">
        <f>(AY956-BA956)</f>
        <v>5.5614454022156279</v>
      </c>
      <c r="BC956">
        <f>1/(1.6/F956+1.37/N956)</f>
        <v>4.0903247700709309E-3</v>
      </c>
      <c r="BD956">
        <f>G956*AA956*0.001</f>
        <v>128.02456117190266</v>
      </c>
      <c r="BE956">
        <f>G956/S956</f>
        <v>3.0338155388539074</v>
      </c>
      <c r="BF956">
        <f>(1-AP956*AA956/AU956/F956)*100</f>
        <v>23.730301920013741</v>
      </c>
      <c r="BG956">
        <f>(S956-E956/(N956/1.35))</f>
        <v>438.54377318150398</v>
      </c>
      <c r="BH956">
        <f>E956*BF956/100/BG956</f>
        <v>-2.0458281303987694E-3</v>
      </c>
    </row>
    <row r="957" spans="1:60" x14ac:dyDescent="0.25">
      <c r="A957" s="1" t="s">
        <v>9</v>
      </c>
      <c r="B957" s="1" t="s">
        <v>1019</v>
      </c>
    </row>
    <row r="958" spans="1:60" x14ac:dyDescent="0.25">
      <c r="A958" s="1" t="s">
        <v>9</v>
      </c>
      <c r="B958" s="1" t="s">
        <v>1020</v>
      </c>
    </row>
    <row r="959" spans="1:60" x14ac:dyDescent="0.25">
      <c r="A959" s="1" t="s">
        <v>9</v>
      </c>
      <c r="B959" s="1" t="s">
        <v>1021</v>
      </c>
    </row>
    <row r="960" spans="1:60" x14ac:dyDescent="0.25">
      <c r="A960" s="1" t="s">
        <v>9</v>
      </c>
      <c r="B960" s="1" t="s">
        <v>1022</v>
      </c>
    </row>
    <row r="961" spans="1:60" x14ac:dyDescent="0.25">
      <c r="A961" s="1" t="s">
        <v>9</v>
      </c>
      <c r="B961" s="1" t="s">
        <v>1023</v>
      </c>
    </row>
    <row r="962" spans="1:60" x14ac:dyDescent="0.25">
      <c r="A962" s="1" t="s">
        <v>9</v>
      </c>
      <c r="B962" s="1" t="s">
        <v>1024</v>
      </c>
    </row>
    <row r="963" spans="1:60" x14ac:dyDescent="0.25">
      <c r="A963" s="1" t="s">
        <v>9</v>
      </c>
      <c r="B963" s="1" t="s">
        <v>1025</v>
      </c>
    </row>
    <row r="964" spans="1:60" x14ac:dyDescent="0.25">
      <c r="A964" s="1" t="s">
        <v>9</v>
      </c>
      <c r="B964" s="1" t="s">
        <v>1026</v>
      </c>
    </row>
    <row r="965" spans="1:60" x14ac:dyDescent="0.25">
      <c r="A965" s="1" t="s">
        <v>9</v>
      </c>
      <c r="B965" s="1" t="s">
        <v>1027</v>
      </c>
    </row>
    <row r="966" spans="1:60" x14ac:dyDescent="0.25">
      <c r="A966" s="1" t="s">
        <v>9</v>
      </c>
      <c r="B966" s="1" t="s">
        <v>1028</v>
      </c>
    </row>
    <row r="967" spans="1:60" x14ac:dyDescent="0.25">
      <c r="A967" s="1" t="s">
        <v>9</v>
      </c>
      <c r="B967" s="1" t="s">
        <v>1029</v>
      </c>
    </row>
    <row r="968" spans="1:60" x14ac:dyDescent="0.25">
      <c r="A968" s="1">
        <v>298</v>
      </c>
      <c r="B968" s="1" t="s">
        <v>1030</v>
      </c>
      <c r="C968" s="1">
        <v>38376.499999988824</v>
      </c>
      <c r="D968" s="1">
        <v>0</v>
      </c>
      <c r="E968">
        <f>(R968-S968*(1000-T968)/(1000-U968))*AO968</f>
        <v>-2.7621268499182969</v>
      </c>
      <c r="F968">
        <f>IF(AZ968&lt;&gt;0,1/(1/AZ968-1/N968),0)</f>
        <v>6.8786480546678651E-3</v>
      </c>
      <c r="G968">
        <f>((BC968-AP968/2)*S968-E968)/(BC968+AP968/2)</f>
        <v>992.90070665868268</v>
      </c>
      <c r="H968">
        <f>AP968*1000</f>
        <v>0.38667010993230044</v>
      </c>
      <c r="I968">
        <f>(AU968-BA968)</f>
        <v>5.4312008315287672</v>
      </c>
      <c r="J968">
        <f>(P968+AT968*D968)</f>
        <v>39.361007690429687</v>
      </c>
      <c r="K968" s="1">
        <v>5.119999885559082</v>
      </c>
      <c r="L968">
        <f>(K968*AI968+AJ968)</f>
        <v>1.613217455241994</v>
      </c>
      <c r="M968" s="1">
        <v>1</v>
      </c>
      <c r="N968">
        <f>L968*(M968+1)*(M968+1)/(M968*M968+1)</f>
        <v>3.226434910483988</v>
      </c>
      <c r="O968" s="1">
        <v>40.572269439697266</v>
      </c>
      <c r="P968" s="1">
        <v>39.361007690429687</v>
      </c>
      <c r="Q968" s="1">
        <v>41.049758911132813</v>
      </c>
      <c r="R968" s="1">
        <v>409.90286254882812</v>
      </c>
      <c r="S968" s="1">
        <v>412.56643676757812</v>
      </c>
      <c r="T968" s="1">
        <v>16.793947219848633</v>
      </c>
      <c r="U968" s="1">
        <v>17.182876586914062</v>
      </c>
      <c r="V968" s="1">
        <v>22.159799575805664</v>
      </c>
      <c r="W968" s="1">
        <v>22.673009872436523</v>
      </c>
      <c r="X968" s="1">
        <v>500.279296875</v>
      </c>
      <c r="Y968" s="1">
        <v>-1.9438991323113441E-2</v>
      </c>
      <c r="Z968" s="1">
        <v>0.16157954931259155</v>
      </c>
      <c r="AA968" s="1">
        <v>100.8612060546875</v>
      </c>
      <c r="AB968" s="1">
        <v>1.162289023399353</v>
      </c>
      <c r="AC968" s="1">
        <v>-0.17013148963451385</v>
      </c>
      <c r="AD968" s="1">
        <v>3.8855433464050293E-2</v>
      </c>
      <c r="AE968" s="1">
        <v>4.0394221432507038E-3</v>
      </c>
      <c r="AF968" s="1">
        <v>4.1265919804573059E-2</v>
      </c>
      <c r="AG968" s="1">
        <v>2.5220557581633329E-3</v>
      </c>
      <c r="AH968" s="1">
        <v>1</v>
      </c>
      <c r="AI968" s="1">
        <v>-0.21956524252891541</v>
      </c>
      <c r="AJ968" s="1">
        <v>2.737391471862793</v>
      </c>
      <c r="AK968" s="1">
        <v>1</v>
      </c>
      <c r="AL968" s="1">
        <v>0</v>
      </c>
      <c r="AM968" s="1">
        <v>0.15999999642372131</v>
      </c>
      <c r="AN968" s="1">
        <v>111115</v>
      </c>
      <c r="AO968">
        <f>X968*0.000001/(K968*0.0001)</f>
        <v>0.97710802354905069</v>
      </c>
      <c r="AP968">
        <f>(U968-T968)/(1000-U968)*AO968</f>
        <v>3.8667010993230044E-4</v>
      </c>
      <c r="AQ968">
        <f>(P968+273.15)</f>
        <v>312.51100769042966</v>
      </c>
      <c r="AR968">
        <f>(O968+273.15)</f>
        <v>313.72226943969724</v>
      </c>
      <c r="AS968">
        <f>(Y968*AK968+Z968*AL968)*AM968</f>
        <v>-3.1102385421789003E-3</v>
      </c>
      <c r="AT968">
        <f>((AS968+0.00000010773*(AR968^4-AQ968^4))-AP968*44100)/(L968*0.92*2*29.3+0.00000043092*AQ968^3)</f>
        <v>-1.0305846188385344E-2</v>
      </c>
      <c r="AU968">
        <f>0.61365*EXP(17.502*J968/(240.97+J968))</f>
        <v>7.1642864875737722</v>
      </c>
      <c r="AV968">
        <f>AU968*1000/AA968</f>
        <v>71.031140393951432</v>
      </c>
      <c r="AW968">
        <f>(AV968-U968)</f>
        <v>53.84826380703737</v>
      </c>
      <c r="AX968">
        <f>IF(D968,P968,(O968+P968)/2)</f>
        <v>39.966638565063477</v>
      </c>
      <c r="AY968">
        <f>0.61365*EXP(17.502*AX968/(240.97+AX968))</f>
        <v>7.400450505807485</v>
      </c>
      <c r="AZ968">
        <f>IF(AW968&lt;&gt;0,(1000-(AV968+U968)/2)/AW968*AP968,0)</f>
        <v>6.8640142128819255E-3</v>
      </c>
      <c r="BA968">
        <f>U968*AA968/1000</f>
        <v>1.7330856560450048</v>
      </c>
      <c r="BB968">
        <f>(AY968-BA968)</f>
        <v>5.66736484976248</v>
      </c>
      <c r="BC968">
        <f>1/(1.6/F968+1.37/N968)</f>
        <v>4.2913212465604837E-3</v>
      </c>
      <c r="BD968">
        <f>G968*AA968*0.001</f>
        <v>100.14516276614623</v>
      </c>
      <c r="BE968">
        <f>G968/S968</f>
        <v>2.4066444048090112</v>
      </c>
      <c r="BF968">
        <f>(1-AP968*AA968/AU968/F968)*100</f>
        <v>20.861334013489387</v>
      </c>
      <c r="BG968">
        <f>(S968-E968/(N968/1.35))</f>
        <v>413.72216169333848</v>
      </c>
      <c r="BH968">
        <f>E968*BF968/100/BG968</f>
        <v>-1.392762006461803E-3</v>
      </c>
    </row>
    <row r="969" spans="1:60" x14ac:dyDescent="0.25">
      <c r="A969" s="1">
        <v>299</v>
      </c>
      <c r="B969" s="1" t="s">
        <v>1031</v>
      </c>
      <c r="C969" s="1">
        <v>38381.99999986589</v>
      </c>
      <c r="D969" s="1">
        <v>0</v>
      </c>
      <c r="E969">
        <f>(R969-S969*(1000-T969)/(1000-U969))*AO969</f>
        <v>-2.8356795302647217</v>
      </c>
      <c r="F969">
        <f>IF(AZ969&lt;&gt;0,1/(1/AZ969-1/N969),0)</f>
        <v>6.8798960293031215E-3</v>
      </c>
      <c r="G969">
        <f>((BC969-AP969/2)*S969-E969)/(BC969+AP969/2)</f>
        <v>1009.283146477612</v>
      </c>
      <c r="H969">
        <f>AP969*1000</f>
        <v>0.3862122539984324</v>
      </c>
      <c r="I969">
        <f>(AU969-BA969)</f>
        <v>5.4239871310815637</v>
      </c>
      <c r="J969">
        <f>(P969+AT969*D969)</f>
        <v>39.342582702636719</v>
      </c>
      <c r="K969" s="1">
        <v>5.119999885559082</v>
      </c>
      <c r="L969">
        <f>(K969*AI969+AJ969)</f>
        <v>1.613217455241994</v>
      </c>
      <c r="M969" s="1">
        <v>1</v>
      </c>
      <c r="N969">
        <f>L969*(M969+1)*(M969+1)/(M969*M969+1)</f>
        <v>3.226434910483988</v>
      </c>
      <c r="O969" s="1">
        <v>40.558666229248047</v>
      </c>
      <c r="P969" s="1">
        <v>39.342582702636719</v>
      </c>
      <c r="Q969" s="1">
        <v>41.035976409912109</v>
      </c>
      <c r="R969" s="1">
        <v>409.8408203125</v>
      </c>
      <c r="S969" s="1">
        <v>412.57989501953125</v>
      </c>
      <c r="T969" s="1">
        <v>16.795705795288086</v>
      </c>
      <c r="U969" s="1">
        <v>17.184179306030273</v>
      </c>
      <c r="V969" s="1">
        <v>22.177141189575195</v>
      </c>
      <c r="W969" s="1">
        <v>22.690036773681641</v>
      </c>
      <c r="X969" s="1">
        <v>500.27261352539062</v>
      </c>
      <c r="Y969" s="1">
        <v>-1.1379523202776909E-2</v>
      </c>
      <c r="Z969" s="1">
        <v>0.15807031095027924</v>
      </c>
      <c r="AA969" s="1">
        <v>100.86127471923828</v>
      </c>
      <c r="AB969" s="1">
        <v>1.162289023399353</v>
      </c>
      <c r="AC969" s="1">
        <v>-0.17013148963451385</v>
      </c>
      <c r="AD969" s="1">
        <v>3.8855433464050293E-2</v>
      </c>
      <c r="AE969" s="1">
        <v>4.0394221432507038E-3</v>
      </c>
      <c r="AF969" s="1">
        <v>4.1265919804573059E-2</v>
      </c>
      <c r="AG969" s="1">
        <v>2.5220557581633329E-3</v>
      </c>
      <c r="AH969" s="1">
        <v>1</v>
      </c>
      <c r="AI969" s="1">
        <v>-0.21956524252891541</v>
      </c>
      <c r="AJ969" s="1">
        <v>2.737391471862793</v>
      </c>
      <c r="AK969" s="1">
        <v>1</v>
      </c>
      <c r="AL969" s="1">
        <v>0</v>
      </c>
      <c r="AM969" s="1">
        <v>0.15999999642372131</v>
      </c>
      <c r="AN969" s="1">
        <v>111115</v>
      </c>
      <c r="AO969">
        <f>X969*0.000001/(K969*0.0001)</f>
        <v>0.977094970131553</v>
      </c>
      <c r="AP969">
        <f>(U969-T969)/(1000-U969)*AO969</f>
        <v>3.862122539984324E-4</v>
      </c>
      <c r="AQ969">
        <f>(P969+273.15)</f>
        <v>312.4925827026367</v>
      </c>
      <c r="AR969">
        <f>(O969+273.15)</f>
        <v>313.70866622924802</v>
      </c>
      <c r="AS969">
        <f>(Y969*AK969+Z969*AL969)*AM969</f>
        <v>-1.8207236717479591E-3</v>
      </c>
      <c r="AT969">
        <f>((AS969+0.00000010773*(AR969^4-AQ969^4))-AP969*44100)/(L969*0.92*2*29.3+0.00000043092*AQ969^3)</f>
        <v>-9.4790996823496936E-3</v>
      </c>
      <c r="AU969">
        <f>0.61365*EXP(17.502*J969/(240.97+J969))</f>
        <v>7.1572053608917328</v>
      </c>
      <c r="AV969">
        <f>AU969*1000/AA969</f>
        <v>70.960885442057247</v>
      </c>
      <c r="AW969">
        <f>(AV969-U969)</f>
        <v>53.776706136026974</v>
      </c>
      <c r="AX969">
        <f>IF(D969,P969,(O969+P969)/2)</f>
        <v>39.950624465942383</v>
      </c>
      <c r="AY969">
        <f>0.61365*EXP(17.502*AX969/(240.97+AX969))</f>
        <v>7.3941200715289375</v>
      </c>
      <c r="AZ969">
        <f>IF(AW969&lt;&gt;0,(1000-(AV969+U969)/2)/AW969*AP969,0)</f>
        <v>6.8652568827286299E-3</v>
      </c>
      <c r="BA969">
        <f>U969*AA969/1000</f>
        <v>1.7332182298101688</v>
      </c>
      <c r="BB969">
        <f>(AY969-BA969)</f>
        <v>5.6609018417187684</v>
      </c>
      <c r="BC969">
        <f>1/(1.6/F969+1.37/N969)</f>
        <v>4.2920983905143078E-3</v>
      </c>
      <c r="BD969">
        <f>G969*AA969*0.001</f>
        <v>101.79758470637564</v>
      </c>
      <c r="BE969">
        <f>G969/S969</f>
        <v>2.4462732155909666</v>
      </c>
      <c r="BF969">
        <f>(1-AP969*AA969/AU969/F969)*100</f>
        <v>20.891135984855602</v>
      </c>
      <c r="BG969">
        <f>(S969-E969/(N969/1.35))</f>
        <v>413.76639574620577</v>
      </c>
      <c r="BH969">
        <f>E969*BF969/100/BG969</f>
        <v>-1.4317394376455953E-3</v>
      </c>
    </row>
    <row r="970" spans="1:60" x14ac:dyDescent="0.25">
      <c r="A970" s="1">
        <v>300</v>
      </c>
      <c r="B970" s="1" t="s">
        <v>1032</v>
      </c>
      <c r="C970" s="1">
        <v>38386.999999754131</v>
      </c>
      <c r="D970" s="1">
        <v>0</v>
      </c>
      <c r="E970">
        <f>(R970-S970*(1000-T970)/(1000-U970))*AO970</f>
        <v>-2.9049545276074449</v>
      </c>
      <c r="F970">
        <f>IF(AZ970&lt;&gt;0,1/(1/AZ970-1/N970),0)</f>
        <v>6.8734051308551687E-3</v>
      </c>
      <c r="G970">
        <f>((BC970-AP970/2)*S970-E970)/(BC970+AP970/2)</f>
        <v>1025.3442890974181</v>
      </c>
      <c r="H970">
        <f>AP970*1000</f>
        <v>0.38579681034889457</v>
      </c>
      <c r="I970">
        <f>(AU970-BA970)</f>
        <v>5.4232868668807086</v>
      </c>
      <c r="J970">
        <f>(P970+AT970*D970)</f>
        <v>39.340908050537109</v>
      </c>
      <c r="K970" s="1">
        <v>5.119999885559082</v>
      </c>
      <c r="L970">
        <f>(K970*AI970+AJ970)</f>
        <v>1.613217455241994</v>
      </c>
      <c r="M970" s="1">
        <v>1</v>
      </c>
      <c r="N970">
        <f>L970*(M970+1)*(M970+1)/(M970*M970+1)</f>
        <v>3.226434910483988</v>
      </c>
      <c r="O970" s="1">
        <v>40.550220489501953</v>
      </c>
      <c r="P970" s="1">
        <v>39.340908050537109</v>
      </c>
      <c r="Q970" s="1">
        <v>41.05169677734375</v>
      </c>
      <c r="R970" s="1">
        <v>409.76654052734375</v>
      </c>
      <c r="S970" s="1">
        <v>412.57672119140625</v>
      </c>
      <c r="T970" s="1">
        <v>16.796648025512695</v>
      </c>
      <c r="U970" s="1">
        <v>17.184707641601563</v>
      </c>
      <c r="V970" s="1">
        <v>22.189159393310547</v>
      </c>
      <c r="W970" s="1">
        <v>22.701885223388672</v>
      </c>
      <c r="X970" s="1">
        <v>500.2672119140625</v>
      </c>
      <c r="Y970" s="1">
        <v>-4.718349315226078E-3</v>
      </c>
      <c r="Z970" s="1">
        <v>0.11268001049757004</v>
      </c>
      <c r="AA970" s="1">
        <v>100.86148834228516</v>
      </c>
      <c r="AB970" s="1">
        <v>1.162289023399353</v>
      </c>
      <c r="AC970" s="1">
        <v>-0.17013148963451385</v>
      </c>
      <c r="AD970" s="1">
        <v>3.8855433464050293E-2</v>
      </c>
      <c r="AE970" s="1">
        <v>4.0394221432507038E-3</v>
      </c>
      <c r="AF970" s="1">
        <v>4.1265919804573059E-2</v>
      </c>
      <c r="AG970" s="1">
        <v>2.5220557581633329E-3</v>
      </c>
      <c r="AH970" s="1">
        <v>1</v>
      </c>
      <c r="AI970" s="1">
        <v>-0.21956524252891541</v>
      </c>
      <c r="AJ970" s="1">
        <v>2.737391471862793</v>
      </c>
      <c r="AK970" s="1">
        <v>1</v>
      </c>
      <c r="AL970" s="1">
        <v>0</v>
      </c>
      <c r="AM970" s="1">
        <v>0.15999999642372131</v>
      </c>
      <c r="AN970" s="1">
        <v>111115</v>
      </c>
      <c r="AO970">
        <f>X970*0.000001/(K970*0.0001)</f>
        <v>0.97708442010919194</v>
      </c>
      <c r="AP970">
        <f>(U970-T970)/(1000-U970)*AO970</f>
        <v>3.8579681034889459E-4</v>
      </c>
      <c r="AQ970">
        <f>(P970+273.15)</f>
        <v>312.49090805053709</v>
      </c>
      <c r="AR970">
        <f>(O970+273.15)</f>
        <v>313.70022048950193</v>
      </c>
      <c r="AS970">
        <f>(Y970*AK970+Z970*AL970)*AM970</f>
        <v>-7.5493587356204039E-4</v>
      </c>
      <c r="AT970">
        <f>((AS970+0.00000010773*(AR970^4-AQ970^4))-AP970*44100)/(L970*0.92*2*29.3+0.00000043092*AQ970^3)</f>
        <v>-1.0187742143930228E-2</v>
      </c>
      <c r="AU970">
        <f>0.61365*EXP(17.502*J970/(240.97+J970))</f>
        <v>7.1565620563396832</v>
      </c>
      <c r="AV970">
        <f>AU970*1000/AA970</f>
        <v>70.954357049075654</v>
      </c>
      <c r="AW970">
        <f>(AV970-U970)</f>
        <v>53.769649407474091</v>
      </c>
      <c r="AX970">
        <f>IF(D970,P970,(O970+P970)/2)</f>
        <v>39.945564270019531</v>
      </c>
      <c r="AY970">
        <f>0.61365*EXP(17.502*AX970/(240.97+AX970))</f>
        <v>7.3921207329847292</v>
      </c>
      <c r="AZ970">
        <f>IF(AW970&lt;&gt;0,(1000-(AV970+U970)/2)/AW970*AP970,0)</f>
        <v>6.8587935647806591E-3</v>
      </c>
      <c r="BA970">
        <f>U970*AA970/1000</f>
        <v>1.7332751894589746</v>
      </c>
      <c r="BB970">
        <f>(AY970-BA970)</f>
        <v>5.6588455435257545</v>
      </c>
      <c r="BC970">
        <f>1/(1.6/F970+1.37/N970)</f>
        <v>4.2880563456304316E-3</v>
      </c>
      <c r="BD970">
        <f>G970*AA970*0.001</f>
        <v>103.41775106162791</v>
      </c>
      <c r="BE970">
        <f>G970/S970</f>
        <v>2.4852208969437499</v>
      </c>
      <c r="BF970">
        <f>(1-AP970*AA970/AU970/F970)*100</f>
        <v>20.894328604057044</v>
      </c>
      <c r="BG970">
        <f>(S970-E970/(N970/1.35))</f>
        <v>413.79220785736283</v>
      </c>
      <c r="BH970">
        <f>E970*BF970/100/BG970</f>
        <v>-1.4668491413592779E-3</v>
      </c>
    </row>
    <row r="971" spans="1:60" x14ac:dyDescent="0.25">
      <c r="A971" s="1">
        <v>301</v>
      </c>
      <c r="B971" s="1" t="s">
        <v>1033</v>
      </c>
      <c r="C971" s="1">
        <v>38391.999999642372</v>
      </c>
      <c r="D971" s="1">
        <v>0</v>
      </c>
      <c r="E971">
        <f>(R971-S971*(1000-T971)/(1000-U971))*AO971</f>
        <v>-2.9121789810568082</v>
      </c>
      <c r="F971">
        <f>IF(AZ971&lt;&gt;0,1/(1/AZ971-1/N971),0)</f>
        <v>6.8666852880170737E-3</v>
      </c>
      <c r="G971">
        <f>((BC971-AP971/2)*S971-E971)/(BC971+AP971/2)</f>
        <v>1027.5428765932236</v>
      </c>
      <c r="H971">
        <f>AP971*1000</f>
        <v>0.38561738550058822</v>
      </c>
      <c r="I971">
        <f>(AU971-BA971)</f>
        <v>5.4259648754914842</v>
      </c>
      <c r="J971">
        <f>(P971+AT971*D971)</f>
        <v>39.347835540771484</v>
      </c>
      <c r="K971" s="1">
        <v>5.119999885559082</v>
      </c>
      <c r="L971">
        <f>(K971*AI971+AJ971)</f>
        <v>1.613217455241994</v>
      </c>
      <c r="M971" s="1">
        <v>1</v>
      </c>
      <c r="N971">
        <f>L971*(M971+1)*(M971+1)/(M971*M971+1)</f>
        <v>3.226434910483988</v>
      </c>
      <c r="O971" s="1">
        <v>40.553436279296875</v>
      </c>
      <c r="P971" s="1">
        <v>39.347835540771484</v>
      </c>
      <c r="Q971" s="1">
        <v>41.095813751220703</v>
      </c>
      <c r="R971" s="1">
        <v>409.74057006835937</v>
      </c>
      <c r="S971" s="1">
        <v>412.55831909179687</v>
      </c>
      <c r="T971" s="1">
        <v>16.796709060668945</v>
      </c>
      <c r="U971" s="1">
        <v>17.184600830078125</v>
      </c>
      <c r="V971" s="1">
        <v>22.187593460083008</v>
      </c>
      <c r="W971" s="1">
        <v>22.700027465820312</v>
      </c>
      <c r="X971" s="1">
        <v>500.2509765625</v>
      </c>
      <c r="Y971" s="1">
        <v>-2.5750795379281044E-2</v>
      </c>
      <c r="Z971" s="1">
        <v>7.2708979249000549E-2</v>
      </c>
      <c r="AA971" s="1">
        <v>100.86115264892578</v>
      </c>
      <c r="AB971" s="1">
        <v>1.162289023399353</v>
      </c>
      <c r="AC971" s="1">
        <v>-0.17013148963451385</v>
      </c>
      <c r="AD971" s="1">
        <v>3.8855433464050293E-2</v>
      </c>
      <c r="AE971" s="1">
        <v>4.0394221432507038E-3</v>
      </c>
      <c r="AF971" s="1">
        <v>4.1265919804573059E-2</v>
      </c>
      <c r="AG971" s="1">
        <v>2.5220557581633329E-3</v>
      </c>
      <c r="AH971" s="1">
        <v>1</v>
      </c>
      <c r="AI971" s="1">
        <v>-0.21956524252891541</v>
      </c>
      <c r="AJ971" s="1">
        <v>2.737391471862793</v>
      </c>
      <c r="AK971" s="1">
        <v>1</v>
      </c>
      <c r="AL971" s="1">
        <v>0</v>
      </c>
      <c r="AM971" s="1">
        <v>0.15999999642372131</v>
      </c>
      <c r="AN971" s="1">
        <v>111115</v>
      </c>
      <c r="AO971">
        <f>X971*0.000001/(K971*0.0001)</f>
        <v>0.97705271043746267</v>
      </c>
      <c r="AP971">
        <f>(U971-T971)/(1000-U971)*AO971</f>
        <v>3.856173855005882E-4</v>
      </c>
      <c r="AQ971">
        <f>(P971+273.15)</f>
        <v>312.49783554077146</v>
      </c>
      <c r="AR971">
        <f>(O971+273.15)</f>
        <v>313.70343627929685</v>
      </c>
      <c r="AS971">
        <f>(Y971*AK971+Z971*AL971)*AM971</f>
        <v>-4.1201271685929464E-3</v>
      </c>
      <c r="AT971">
        <f>((AS971+0.00000010773*(AR971^4-AQ971^4))-AP971*44100)/(L971*0.92*2*29.3+0.00000043092*AQ971^3)</f>
        <v>-1.0624809729118055E-2</v>
      </c>
      <c r="AU971">
        <f>0.61365*EXP(17.502*J971/(240.97+J971))</f>
        <v>7.1592235230248509</v>
      </c>
      <c r="AV971">
        <f>AU971*1000/AA971</f>
        <v>70.980980635274349</v>
      </c>
      <c r="AW971">
        <f>(AV971-U971)</f>
        <v>53.796379805196224</v>
      </c>
      <c r="AX971">
        <f>IF(D971,P971,(O971+P971)/2)</f>
        <v>39.95063591003418</v>
      </c>
      <c r="AY971">
        <f>0.61365*EXP(17.502*AX971/(240.97+AX971))</f>
        <v>7.3941245937454738</v>
      </c>
      <c r="AZ971">
        <f>IF(AW971&lt;&gt;0,(1000-(AV971+U971)/2)/AW971*AP971,0)</f>
        <v>6.8521022479114653E-3</v>
      </c>
      <c r="BA971">
        <f>U971*AA971/1000</f>
        <v>1.7332586475333664</v>
      </c>
      <c r="BB971">
        <f>(AY971-BA971)</f>
        <v>5.6608659462121071</v>
      </c>
      <c r="BC971">
        <f>1/(1.6/F971+1.37/N971)</f>
        <v>4.2838717167016553E-3</v>
      </c>
      <c r="BD971">
        <f>G971*AA971*0.001</f>
        <v>103.63915892938543</v>
      </c>
      <c r="BE971">
        <f>G971/S971</f>
        <v>2.4906609054817985</v>
      </c>
      <c r="BF971">
        <f>(1-AP971*AA971/AU971/F971)*100</f>
        <v>20.883426967217734</v>
      </c>
      <c r="BG971">
        <f>(S971-E971/(N971/1.35))</f>
        <v>413.77682860260455</v>
      </c>
      <c r="BH971">
        <f>E971*BF971/100/BG971</f>
        <v>-1.4697845036841098E-3</v>
      </c>
    </row>
    <row r="972" spans="1:60" x14ac:dyDescent="0.25">
      <c r="A972" s="1">
        <v>302</v>
      </c>
      <c r="B972" s="1" t="s">
        <v>1034</v>
      </c>
      <c r="C972" s="1">
        <v>38397.499999519438</v>
      </c>
      <c r="D972" s="1">
        <v>0</v>
      </c>
      <c r="E972">
        <f>(R972-S972*(1000-T972)/(1000-U972))*AO972</f>
        <v>-2.9037125660453058</v>
      </c>
      <c r="F972">
        <f>IF(AZ972&lt;&gt;0,1/(1/AZ972-1/N972),0)</f>
        <v>6.8673742992593116E-3</v>
      </c>
      <c r="G972">
        <f>((BC972-AP972/2)*S972-E972)/(BC972+AP972/2)</f>
        <v>1025.5568487974383</v>
      </c>
      <c r="H972">
        <f>AP972*1000</f>
        <v>0.38587619845805682</v>
      </c>
      <c r="I972">
        <f>(AU972-BA972)</f>
        <v>5.4290001378431096</v>
      </c>
      <c r="J972">
        <f>(P972+AT972*D972)</f>
        <v>39.355998992919922</v>
      </c>
      <c r="K972" s="1">
        <v>5.119999885559082</v>
      </c>
      <c r="L972">
        <f>(K972*AI972+AJ972)</f>
        <v>1.613217455241994</v>
      </c>
      <c r="M972" s="1">
        <v>1</v>
      </c>
      <c r="N972">
        <f>L972*(M972+1)*(M972+1)/(M972*M972+1)</f>
        <v>3.226434910483988</v>
      </c>
      <c r="O972" s="1">
        <v>40.563117980957031</v>
      </c>
      <c r="P972" s="1">
        <v>39.355998992919922</v>
      </c>
      <c r="Q972" s="1">
        <v>41.105003356933594</v>
      </c>
      <c r="R972" s="1">
        <v>409.75546264648437</v>
      </c>
      <c r="S972" s="1">
        <v>412.56436157226562</v>
      </c>
      <c r="T972" s="1">
        <v>16.797386169433594</v>
      </c>
      <c r="U972" s="1">
        <v>17.185527801513672</v>
      </c>
      <c r="V972" s="1">
        <v>22.178400039672852</v>
      </c>
      <c r="W972" s="1">
        <v>22.690668106079102</v>
      </c>
      <c r="X972" s="1">
        <v>500.26400756835937</v>
      </c>
      <c r="Y972" s="1">
        <v>-6.3492953777313232E-2</v>
      </c>
      <c r="Z972" s="1">
        <v>0.1207808256149292</v>
      </c>
      <c r="AA972" s="1">
        <v>100.86165618896484</v>
      </c>
      <c r="AB972" s="1">
        <v>1.162289023399353</v>
      </c>
      <c r="AC972" s="1">
        <v>-0.17013148963451385</v>
      </c>
      <c r="AD972" s="1">
        <v>3.8855433464050293E-2</v>
      </c>
      <c r="AE972" s="1">
        <v>4.0394221432507038E-3</v>
      </c>
      <c r="AF972" s="1">
        <v>4.1265919804573059E-2</v>
      </c>
      <c r="AG972" s="1">
        <v>2.5220557581633329E-3</v>
      </c>
      <c r="AH972" s="1">
        <v>1</v>
      </c>
      <c r="AI972" s="1">
        <v>-0.21956524252891541</v>
      </c>
      <c r="AJ972" s="1">
        <v>2.737391471862793</v>
      </c>
      <c r="AK972" s="1">
        <v>1</v>
      </c>
      <c r="AL972" s="1">
        <v>0</v>
      </c>
      <c r="AM972" s="1">
        <v>0.15999999642372131</v>
      </c>
      <c r="AN972" s="1">
        <v>111115</v>
      </c>
      <c r="AO972">
        <f>X972*0.000001/(K972*0.0001)</f>
        <v>0.97707816162135075</v>
      </c>
      <c r="AP972">
        <f>(U972-T972)/(1000-U972)*AO972</f>
        <v>3.8587619845805679E-4</v>
      </c>
      <c r="AQ972">
        <f>(P972+273.15)</f>
        <v>312.5059989929199</v>
      </c>
      <c r="AR972">
        <f>(O972+273.15)</f>
        <v>313.71311798095701</v>
      </c>
      <c r="AS972">
        <f>(Y972*AK972+Z972*AL972)*AM972</f>
        <v>-1.015887237730162E-2</v>
      </c>
      <c r="AT972">
        <f>((AS972+0.00000010773*(AR972^4-AQ972^4))-AP972*44100)/(L972*0.92*2*29.3+0.00000043092*AQ972^3)</f>
        <v>-1.0584808106906032E-2</v>
      </c>
      <c r="AU972">
        <f>0.61365*EXP(17.502*J972/(240.97+J972))</f>
        <v>7.162360934385279</v>
      </c>
      <c r="AV972">
        <f>AU972*1000/AA972</f>
        <v>71.011732357106624</v>
      </c>
      <c r="AW972">
        <f>(AV972-U972)</f>
        <v>53.826204555592952</v>
      </c>
      <c r="AX972">
        <f>IF(D972,P972,(O972+P972)/2)</f>
        <v>39.959558486938477</v>
      </c>
      <c r="AY972">
        <f>0.61365*EXP(17.502*AX972/(240.97+AX972))</f>
        <v>7.3976511448959572</v>
      </c>
      <c r="AZ972">
        <f>IF(AW972&lt;&gt;0,(1000-(AV972+U972)/2)/AW972*AP972,0)</f>
        <v>6.8527883355564805E-3</v>
      </c>
      <c r="BA972">
        <f>U972*AA972/1000</f>
        <v>1.7333607965421689</v>
      </c>
      <c r="BB972">
        <f>(AY972-BA972)</f>
        <v>5.6642903483537879</v>
      </c>
      <c r="BC972">
        <f>1/(1.6/F972+1.37/N972)</f>
        <v>4.284300783430184E-3</v>
      </c>
      <c r="BD972">
        <f>G972*AA972*0.001</f>
        <v>103.43936228564543</v>
      </c>
      <c r="BE972">
        <f>G972/S972</f>
        <v>2.4858105651420881</v>
      </c>
      <c r="BF972">
        <f>(1-AP972*AA972/AU972/F972)*100</f>
        <v>20.872550948684008</v>
      </c>
      <c r="BG972">
        <f>(S972-E972/(N972/1.35))</f>
        <v>413.77932857854972</v>
      </c>
      <c r="BH972">
        <f>E972*BF972/100/BG972</f>
        <v>-1.4647393982517214E-3</v>
      </c>
    </row>
    <row r="973" spans="1:60" x14ac:dyDescent="0.25">
      <c r="A973" s="1" t="s">
        <v>9</v>
      </c>
      <c r="B973" s="1" t="s">
        <v>1035</v>
      </c>
    </row>
    <row r="974" spans="1:60" x14ac:dyDescent="0.25">
      <c r="A974" s="1" t="s">
        <v>9</v>
      </c>
      <c r="B974" s="1" t="s">
        <v>1036</v>
      </c>
    </row>
    <row r="975" spans="1:60" x14ac:dyDescent="0.25">
      <c r="A975" s="1" t="s">
        <v>9</v>
      </c>
      <c r="B975" s="1" t="s">
        <v>1037</v>
      </c>
    </row>
    <row r="976" spans="1:60" x14ac:dyDescent="0.25">
      <c r="A976" s="1" t="s">
        <v>9</v>
      </c>
      <c r="B976" s="1" t="s">
        <v>1038</v>
      </c>
    </row>
    <row r="977" spans="1:60" x14ac:dyDescent="0.25">
      <c r="A977" s="1" t="s">
        <v>9</v>
      </c>
      <c r="B977" s="1" t="s">
        <v>1039</v>
      </c>
    </row>
    <row r="978" spans="1:60" x14ac:dyDescent="0.25">
      <c r="A978" s="1" t="s">
        <v>9</v>
      </c>
      <c r="B978" s="1" t="s">
        <v>1040</v>
      </c>
    </row>
    <row r="979" spans="1:60" x14ac:dyDescent="0.25">
      <c r="A979" s="1" t="s">
        <v>9</v>
      </c>
      <c r="B979" s="1" t="s">
        <v>1041</v>
      </c>
    </row>
    <row r="980" spans="1:60" x14ac:dyDescent="0.25">
      <c r="A980" s="1" t="s">
        <v>9</v>
      </c>
      <c r="B980" s="1" t="s">
        <v>1042</v>
      </c>
    </row>
    <row r="981" spans="1:60" x14ac:dyDescent="0.25">
      <c r="A981" s="1" t="s">
        <v>9</v>
      </c>
      <c r="B981" s="1" t="s">
        <v>1043</v>
      </c>
    </row>
    <row r="982" spans="1:60" x14ac:dyDescent="0.25">
      <c r="A982" s="1" t="s">
        <v>9</v>
      </c>
      <c r="B982" s="1" t="s">
        <v>1044</v>
      </c>
    </row>
    <row r="983" spans="1:60" x14ac:dyDescent="0.25">
      <c r="A983" s="1" t="s">
        <v>9</v>
      </c>
      <c r="B983" s="1" t="s">
        <v>1045</v>
      </c>
    </row>
    <row r="984" spans="1:60" x14ac:dyDescent="0.25">
      <c r="A984" s="1">
        <v>303</v>
      </c>
      <c r="B984" s="1" t="s">
        <v>1046</v>
      </c>
      <c r="C984" s="1">
        <v>38899.499999988824</v>
      </c>
      <c r="D984" s="1">
        <v>0</v>
      </c>
      <c r="E984">
        <f>(R984-S984*(1000-T984)/(1000-U984))*AO984</f>
        <v>-1.7644471807171818</v>
      </c>
      <c r="F984">
        <f>IF(AZ984&lt;&gt;0,1/(1/AZ984-1/N984),0)</f>
        <v>3.7362284734328679E-3</v>
      </c>
      <c r="G984">
        <f>((BC984-AP984/2)*S984-E984)/(BC984+AP984/2)</f>
        <v>1104.1002852710321</v>
      </c>
      <c r="H984">
        <f>AP984*1000</f>
        <v>0.20516031907170043</v>
      </c>
      <c r="I984">
        <f>(AU984-BA984)</f>
        <v>5.3118670117837503</v>
      </c>
      <c r="J984">
        <f>(P984+AT984*D984)</f>
        <v>39.082965850830078</v>
      </c>
      <c r="K984" s="1">
        <v>9.4499998092651367</v>
      </c>
      <c r="L984">
        <f>(K984*AI984+AJ984)</f>
        <v>0.6624999718432889</v>
      </c>
      <c r="M984" s="1">
        <v>1</v>
      </c>
      <c r="N984">
        <f>L984*(M984+1)*(M984+1)/(M984*M984+1)</f>
        <v>1.3249999436865778</v>
      </c>
      <c r="O984" s="1">
        <v>40.598300933837891</v>
      </c>
      <c r="P984" s="1">
        <v>39.082965850830078</v>
      </c>
      <c r="Q984" s="1">
        <v>41.121200561523437</v>
      </c>
      <c r="R984" s="1">
        <v>410.32470703125</v>
      </c>
      <c r="S984" s="1">
        <v>413.49752807617187</v>
      </c>
      <c r="T984" s="1">
        <v>16.931297302246094</v>
      </c>
      <c r="U984" s="1">
        <v>17.312139511108398</v>
      </c>
      <c r="V984" s="1">
        <v>22.313022613525391</v>
      </c>
      <c r="W984" s="1">
        <v>22.814836502075195</v>
      </c>
      <c r="X984" s="1">
        <v>500.2598876953125</v>
      </c>
      <c r="Y984" s="1">
        <v>1.0266407392919064E-2</v>
      </c>
      <c r="Z984" s="1">
        <v>0.12001071125268936</v>
      </c>
      <c r="AA984" s="1">
        <v>100.86593627929687</v>
      </c>
      <c r="AB984" s="1">
        <v>1.3737376928329468</v>
      </c>
      <c r="AC984" s="1">
        <v>-0.15438413619995117</v>
      </c>
      <c r="AD984" s="1">
        <v>3.2126963138580322E-2</v>
      </c>
      <c r="AE984" s="1">
        <v>1.8406905001029372E-3</v>
      </c>
      <c r="AF984" s="1">
        <v>1.6478568315505981E-2</v>
      </c>
      <c r="AG984" s="1">
        <v>2.3187007755041122E-3</v>
      </c>
      <c r="AH984" s="1">
        <v>0.66666668653488159</v>
      </c>
      <c r="AI984" s="1">
        <v>-0.21956524252891541</v>
      </c>
      <c r="AJ984" s="1">
        <v>2.737391471862793</v>
      </c>
      <c r="AK984" s="1">
        <v>1</v>
      </c>
      <c r="AL984" s="1">
        <v>0</v>
      </c>
      <c r="AM984" s="1">
        <v>0.15999999642372131</v>
      </c>
      <c r="AN984" s="1">
        <v>111115</v>
      </c>
      <c r="AO984">
        <f>X984*0.000001/(K984*0.0001)</f>
        <v>0.52937555321941787</v>
      </c>
      <c r="AP984">
        <f>(U984-T984)/(1000-U984)*AO984</f>
        <v>2.0516031907170042E-4</v>
      </c>
      <c r="AQ984">
        <f>(P984+273.15)</f>
        <v>312.23296585083006</v>
      </c>
      <c r="AR984">
        <f>(O984+273.15)</f>
        <v>313.74830093383787</v>
      </c>
      <c r="AS984">
        <f>(Y984*AK984+Z984*AL984)*AM984</f>
        <v>1.6426251461515162E-3</v>
      </c>
      <c r="AT984">
        <f>((AS984+0.00000010773*(AR984^4-AQ984^4))-AP984*44100)/(L984*0.92*2*29.3+0.00000043092*AQ984^3)</f>
        <v>0.22475928434713735</v>
      </c>
      <c r="AU984">
        <f>0.61365*EXP(17.502*J984/(240.97+J984))</f>
        <v>7.0580721725695073</v>
      </c>
      <c r="AV984">
        <f>AU984*1000/AA984</f>
        <v>69.974784678801456</v>
      </c>
      <c r="AW984">
        <f>(AV984-U984)</f>
        <v>52.662645167693057</v>
      </c>
      <c r="AX984">
        <f>IF(D984,P984,(O984+P984)/2)</f>
        <v>39.840633392333984</v>
      </c>
      <c r="AY984">
        <f>0.61365*EXP(17.502*AX984/(240.97+AX984))</f>
        <v>7.3507668750540738</v>
      </c>
      <c r="AZ984">
        <f>IF(AW984&lt;&gt;0,(1000-(AV984+U984)/2)/AW984*AP984,0)</f>
        <v>3.725722698473044E-3</v>
      </c>
      <c r="BA984">
        <f>U984*AA984/1000</f>
        <v>1.7462051607857574</v>
      </c>
      <c r="BB984">
        <f>(AY984-BA984)</f>
        <v>5.604561714268316</v>
      </c>
      <c r="BC984">
        <f>1/(1.6/F984+1.37/N984)</f>
        <v>2.3295182913074261E-3</v>
      </c>
      <c r="BD984">
        <f>G984*AA984*0.001</f>
        <v>111.36610902010143</v>
      </c>
      <c r="BE984">
        <f>G984/S984</f>
        <v>2.6701496630655597</v>
      </c>
      <c r="BF984">
        <f>(1-AP984*AA984/AU984/F984)*100</f>
        <v>21.527340899692639</v>
      </c>
      <c r="BG984">
        <f>(S984-E984/(N984/1.35))</f>
        <v>415.29526678953414</v>
      </c>
      <c r="BH984">
        <f>E984*BF984/100/BG984</f>
        <v>-9.1462289595633758E-4</v>
      </c>
    </row>
    <row r="985" spans="1:60" x14ac:dyDescent="0.25">
      <c r="A985" s="1">
        <v>304</v>
      </c>
      <c r="B985" s="1" t="s">
        <v>1047</v>
      </c>
      <c r="C985" s="1">
        <v>38904.499999877065</v>
      </c>
      <c r="D985" s="1">
        <v>0</v>
      </c>
      <c r="E985">
        <f>(R985-S985*(1000-T985)/(1000-U985))*AO985</f>
        <v>-1.8211664254483786</v>
      </c>
      <c r="F985">
        <f>IF(AZ985&lt;&gt;0,1/(1/AZ985-1/N985),0)</f>
        <v>3.745445134844034E-3</v>
      </c>
      <c r="G985">
        <f>((BC985-AP985/2)*S985-E985)/(BC985+AP985/2)</f>
        <v>1125.6319656918872</v>
      </c>
      <c r="H985">
        <f>AP985*1000</f>
        <v>0.20564262082687129</v>
      </c>
      <c r="I985">
        <f>(AU985-BA985)</f>
        <v>5.3112890653727094</v>
      </c>
      <c r="J985">
        <f>(P985+AT985*D985)</f>
        <v>39.082054138183594</v>
      </c>
      <c r="K985" s="1">
        <v>9.4499998092651367</v>
      </c>
      <c r="L985">
        <f>(K985*AI985+AJ985)</f>
        <v>0.6624999718432889</v>
      </c>
      <c r="M985" s="1">
        <v>1</v>
      </c>
      <c r="N985">
        <f>L985*(M985+1)*(M985+1)/(M985*M985+1)</f>
        <v>1.3249999436865778</v>
      </c>
      <c r="O985" s="1">
        <v>40.603191375732422</v>
      </c>
      <c r="P985" s="1">
        <v>39.082054138183594</v>
      </c>
      <c r="Q985" s="1">
        <v>41.130889892578125</v>
      </c>
      <c r="R985" s="1">
        <v>410.263427734375</v>
      </c>
      <c r="S985" s="1">
        <v>413.54299926757812</v>
      </c>
      <c r="T985" s="1">
        <v>16.932712554931641</v>
      </c>
      <c r="U985" s="1">
        <v>17.314449310302734</v>
      </c>
      <c r="V985" s="1">
        <v>22.309379577636719</v>
      </c>
      <c r="W985" s="1">
        <v>22.812057495117188</v>
      </c>
      <c r="X985" s="1">
        <v>500.25970458984375</v>
      </c>
      <c r="Y985" s="1">
        <v>2.1165270358324051E-2</v>
      </c>
      <c r="Z985" s="1">
        <v>0.12102816253900528</v>
      </c>
      <c r="AA985" s="1">
        <v>100.86587524414062</v>
      </c>
      <c r="AB985" s="1">
        <v>1.3737376928329468</v>
      </c>
      <c r="AC985" s="1">
        <v>-0.15438413619995117</v>
      </c>
      <c r="AD985" s="1">
        <v>3.2126963138580322E-2</v>
      </c>
      <c r="AE985" s="1">
        <v>1.8406905001029372E-3</v>
      </c>
      <c r="AF985" s="1">
        <v>1.6478568315505981E-2</v>
      </c>
      <c r="AG985" s="1">
        <v>2.3187007755041122E-3</v>
      </c>
      <c r="AH985" s="1">
        <v>0.66666668653488159</v>
      </c>
      <c r="AI985" s="1">
        <v>-0.21956524252891541</v>
      </c>
      <c r="AJ985" s="1">
        <v>2.737391471862793</v>
      </c>
      <c r="AK985" s="1">
        <v>1</v>
      </c>
      <c r="AL985" s="1">
        <v>0</v>
      </c>
      <c r="AM985" s="1">
        <v>0.15999999642372131</v>
      </c>
      <c r="AN985" s="1">
        <v>111115</v>
      </c>
      <c r="AO985">
        <f>X985*0.000001/(K985*0.0001)</f>
        <v>0.52937535945701308</v>
      </c>
      <c r="AP985">
        <f>(U985-T985)/(1000-U985)*AO985</f>
        <v>2.056426208268713E-4</v>
      </c>
      <c r="AQ985">
        <f>(P985+273.15)</f>
        <v>312.23205413818357</v>
      </c>
      <c r="AR985">
        <f>(O985+273.15)</f>
        <v>313.7531913757324</v>
      </c>
      <c r="AS985">
        <f>(Y985*AK985+Z985*AL985)*AM985</f>
        <v>3.3864431816389429E-3</v>
      </c>
      <c r="AT985">
        <f>((AS985+0.00000010773*(AR985^4-AQ985^4))-AP985*44100)/(L985*0.92*2*29.3+0.00000043092*AQ985^3)</f>
        <v>0.2259377100732238</v>
      </c>
      <c r="AU985">
        <f>0.61365*EXP(17.502*J985/(240.97+J985))</f>
        <v>7.0577261494267018</v>
      </c>
      <c r="AV985">
        <f>AU985*1000/AA985</f>
        <v>69.971396494045607</v>
      </c>
      <c r="AW985">
        <f>(AV985-U985)</f>
        <v>52.656947183742872</v>
      </c>
      <c r="AX985">
        <f>IF(D985,P985,(O985+P985)/2)</f>
        <v>39.842622756958008</v>
      </c>
      <c r="AY985">
        <f>0.61365*EXP(17.502*AX985/(240.97+AX985))</f>
        <v>7.3515490260938563</v>
      </c>
      <c r="AZ985">
        <f>IF(AW985&lt;&gt;0,(1000-(AV985+U985)/2)/AW985*AP985,0)</f>
        <v>3.7348875371461267E-3</v>
      </c>
      <c r="BA985">
        <f>U985*AA985/1000</f>
        <v>1.7464370840539922</v>
      </c>
      <c r="BB985">
        <f>(AY985-BA985)</f>
        <v>5.6051119420398638</v>
      </c>
      <c r="BC985">
        <f>1/(1.6/F985+1.37/N985)</f>
        <v>2.3352509545904471E-3</v>
      </c>
      <c r="BD985">
        <f>G985*AA985*0.001</f>
        <v>113.53785342229467</v>
      </c>
      <c r="BE985">
        <f>G985/S985</f>
        <v>2.721922430522298</v>
      </c>
      <c r="BF985">
        <f>(1-AP985*AA985/AU985/F985)*100</f>
        <v>21.532620567968962</v>
      </c>
      <c r="BG985">
        <f>(S985-E985/(N985/1.35))</f>
        <v>415.39852740255657</v>
      </c>
      <c r="BH985">
        <f>E985*BF985/100/BG985</f>
        <v>-9.4402081479461031E-4</v>
      </c>
    </row>
    <row r="986" spans="1:60" x14ac:dyDescent="0.25">
      <c r="A986" s="1">
        <v>305</v>
      </c>
      <c r="B986" s="1" t="s">
        <v>1048</v>
      </c>
      <c r="C986" s="1">
        <v>38909.499999765307</v>
      </c>
      <c r="D986" s="1">
        <v>0</v>
      </c>
      <c r="E986">
        <f>(R986-S986*(1000-T986)/(1000-U986))*AO986</f>
        <v>-1.8699696270757284</v>
      </c>
      <c r="F986">
        <f>IF(AZ986&lt;&gt;0,1/(1/AZ986-1/N986),0)</f>
        <v>3.7623311261556782E-3</v>
      </c>
      <c r="G986">
        <f>((BC986-AP986/2)*S986-E986)/(BC986+AP986/2)</f>
        <v>1142.2794708944889</v>
      </c>
      <c r="H986">
        <f>AP986*1000</f>
        <v>0.20644741692844626</v>
      </c>
      <c r="I986">
        <f>(AU986-BA986)</f>
        <v>5.3082857692378473</v>
      </c>
      <c r="J986">
        <f>(P986+AT986*D986)</f>
        <v>39.074672698974609</v>
      </c>
      <c r="K986" s="1">
        <v>9.4499998092651367</v>
      </c>
      <c r="L986">
        <f>(K986*AI986+AJ986)</f>
        <v>0.6624999718432889</v>
      </c>
      <c r="M986" s="1">
        <v>1</v>
      </c>
      <c r="N986">
        <f>L986*(M986+1)*(M986+1)/(M986*M986+1)</f>
        <v>1.3249999436865778</v>
      </c>
      <c r="O986" s="1">
        <v>40.604377746582031</v>
      </c>
      <c r="P986" s="1">
        <v>39.074672698974609</v>
      </c>
      <c r="Q986" s="1">
        <v>41.121112823486328</v>
      </c>
      <c r="R986" s="1">
        <v>410.20059204101562</v>
      </c>
      <c r="S986" s="1">
        <v>413.57171630859375</v>
      </c>
      <c r="T986" s="1">
        <v>16.933216094970703</v>
      </c>
      <c r="U986" s="1">
        <v>17.316446304321289</v>
      </c>
      <c r="V986" s="1">
        <v>22.308198928833008</v>
      </c>
      <c r="W986" s="1">
        <v>22.812765121459961</v>
      </c>
      <c r="X986" s="1">
        <v>500.25933837890625</v>
      </c>
      <c r="Y986" s="1">
        <v>-1.3037724420428276E-2</v>
      </c>
      <c r="Z986" s="1">
        <v>0.12336679548025131</v>
      </c>
      <c r="AA986" s="1">
        <v>100.86592864990234</v>
      </c>
      <c r="AB986" s="1">
        <v>1.3737376928329468</v>
      </c>
      <c r="AC986" s="1">
        <v>-0.15438413619995117</v>
      </c>
      <c r="AD986" s="1">
        <v>3.2126963138580322E-2</v>
      </c>
      <c r="AE986" s="1">
        <v>1.8406905001029372E-3</v>
      </c>
      <c r="AF986" s="1">
        <v>1.6478568315505981E-2</v>
      </c>
      <c r="AG986" s="1">
        <v>2.3187007755041122E-3</v>
      </c>
      <c r="AH986" s="1">
        <v>1</v>
      </c>
      <c r="AI986" s="1">
        <v>-0.21956524252891541</v>
      </c>
      <c r="AJ986" s="1">
        <v>2.737391471862793</v>
      </c>
      <c r="AK986" s="1">
        <v>1</v>
      </c>
      <c r="AL986" s="1">
        <v>0</v>
      </c>
      <c r="AM986" s="1">
        <v>0.15999999642372131</v>
      </c>
      <c r="AN986" s="1">
        <v>111115</v>
      </c>
      <c r="AO986">
        <f>X986*0.000001/(K986*0.0001)</f>
        <v>0.52937497193220373</v>
      </c>
      <c r="AP986">
        <f>(U986-T986)/(1000-U986)*AO986</f>
        <v>2.0644741692844626E-4</v>
      </c>
      <c r="AQ986">
        <f>(P986+273.15)</f>
        <v>312.22467269897459</v>
      </c>
      <c r="AR986">
        <f>(O986+273.15)</f>
        <v>313.75437774658201</v>
      </c>
      <c r="AS986">
        <f>(Y986*AK986+Z986*AL986)*AM986</f>
        <v>-2.0860358606419882E-3</v>
      </c>
      <c r="AT986">
        <f>((AS986+0.00000010773*(AR986^4-AQ986^4))-AP986*44100)/(L986*0.92*2*29.3+0.00000043092*AQ986^3)</f>
        <v>0.22740914420727512</v>
      </c>
      <c r="AU986">
        <f>0.61365*EXP(17.502*J986/(240.97+J986))</f>
        <v>7.0549252066393837</v>
      </c>
      <c r="AV986">
        <f>AU986*1000/AA986</f>
        <v>69.943590477677262</v>
      </c>
      <c r="AW986">
        <f>(AV986-U986)</f>
        <v>52.627144173355973</v>
      </c>
      <c r="AX986">
        <f>IF(D986,P986,(O986+P986)/2)</f>
        <v>39.83952522277832</v>
      </c>
      <c r="AY986">
        <f>0.61365*EXP(17.502*AX986/(240.97+AX986))</f>
        <v>7.3503312114628967</v>
      </c>
      <c r="AZ986">
        <f>IF(AW986&lt;&gt;0,(1000-(AV986+U986)/2)/AW986*AP986,0)</f>
        <v>3.7516782533497926E-3</v>
      </c>
      <c r="BA986">
        <f>U986*AA986/1000</f>
        <v>1.7466394374015364</v>
      </c>
      <c r="BB986">
        <f>(AY986-BA986)</f>
        <v>5.6036917740613603</v>
      </c>
      <c r="BC986">
        <f>1/(1.6/F986+1.37/N986)</f>
        <v>2.3457536810288925E-3</v>
      </c>
      <c r="BD986">
        <f>G986*AA986*0.001</f>
        <v>115.21707960949172</v>
      </c>
      <c r="BE986">
        <f>G986/S986</f>
        <v>2.7619864363310502</v>
      </c>
      <c r="BF986">
        <f>(1-AP986*AA986/AU986/F986)*100</f>
        <v>21.54791047997341</v>
      </c>
      <c r="BG986">
        <f>(S986-E986/(N986/1.35))</f>
        <v>415.47696846243792</v>
      </c>
      <c r="BH986">
        <f>E986*BF986/100/BG986</f>
        <v>-9.698236288190284E-4</v>
      </c>
    </row>
    <row r="987" spans="1:60" x14ac:dyDescent="0.25">
      <c r="A987" s="1">
        <v>306</v>
      </c>
      <c r="B987" s="1" t="s">
        <v>1049</v>
      </c>
      <c r="C987" s="1">
        <v>38914.999999642372</v>
      </c>
      <c r="D987" s="1">
        <v>0</v>
      </c>
      <c r="E987">
        <f>(R987-S987*(1000-T987)/(1000-U987))*AO987</f>
        <v>-1.9062887283640504</v>
      </c>
      <c r="F987">
        <f>IF(AZ987&lt;&gt;0,1/(1/AZ987-1/N987),0)</f>
        <v>3.7679903989511093E-3</v>
      </c>
      <c r="G987">
        <f>((BC987-AP987/2)*S987-E987)/(BC987+AP987/2)</f>
        <v>1156.0066994171693</v>
      </c>
      <c r="H987">
        <f>AP987*1000</f>
        <v>0.20661745124515213</v>
      </c>
      <c r="I987">
        <f>(AU987-BA987)</f>
        <v>5.3048073118712695</v>
      </c>
      <c r="J987">
        <f>(P987+AT987*D987)</f>
        <v>39.065780639648438</v>
      </c>
      <c r="K987" s="1">
        <v>9.4499998092651367</v>
      </c>
      <c r="L987">
        <f>(K987*AI987+AJ987)</f>
        <v>0.6624999718432889</v>
      </c>
      <c r="M987" s="1">
        <v>1</v>
      </c>
      <c r="N987">
        <f>L987*(M987+1)*(M987+1)/(M987*M987+1)</f>
        <v>1.3249999436865778</v>
      </c>
      <c r="O987" s="1">
        <v>40.597492218017578</v>
      </c>
      <c r="P987" s="1">
        <v>39.065780639648438</v>
      </c>
      <c r="Q987" s="1">
        <v>41.082923889160156</v>
      </c>
      <c r="R987" s="1">
        <v>410.15240478515625</v>
      </c>
      <c r="S987" s="1">
        <v>413.59188842773437</v>
      </c>
      <c r="T987" s="1">
        <v>16.933908462524414</v>
      </c>
      <c r="U987" s="1">
        <v>17.317441940307617</v>
      </c>
      <c r="V987" s="1">
        <v>22.315616607666016</v>
      </c>
      <c r="W987" s="1">
        <v>22.820810317993164</v>
      </c>
      <c r="X987" s="1">
        <v>500.27496337890625</v>
      </c>
      <c r="Y987" s="1">
        <v>-1.6227381303906441E-2</v>
      </c>
      <c r="Z987" s="1">
        <v>0.14704129099845886</v>
      </c>
      <c r="AA987" s="1">
        <v>100.86622619628906</v>
      </c>
      <c r="AB987" s="1">
        <v>1.3737376928329468</v>
      </c>
      <c r="AC987" s="1">
        <v>-0.15438413619995117</v>
      </c>
      <c r="AD987" s="1">
        <v>3.2126963138580322E-2</v>
      </c>
      <c r="AE987" s="1">
        <v>1.8406905001029372E-3</v>
      </c>
      <c r="AF987" s="1">
        <v>1.6478568315505981E-2</v>
      </c>
      <c r="AG987" s="1">
        <v>2.3187007755041122E-3</v>
      </c>
      <c r="AH987" s="1">
        <v>1</v>
      </c>
      <c r="AI987" s="1">
        <v>-0.21956524252891541</v>
      </c>
      <c r="AJ987" s="1">
        <v>2.737391471862793</v>
      </c>
      <c r="AK987" s="1">
        <v>1</v>
      </c>
      <c r="AL987" s="1">
        <v>0</v>
      </c>
      <c r="AM987" s="1">
        <v>0.15999999642372131</v>
      </c>
      <c r="AN987" s="1">
        <v>111115</v>
      </c>
      <c r="AO987">
        <f>X987*0.000001/(K987*0.0001)</f>
        <v>0.52939150632407184</v>
      </c>
      <c r="AP987">
        <f>(U987-T987)/(1000-U987)*AO987</f>
        <v>2.0661745124515212E-4</v>
      </c>
      <c r="AQ987">
        <f>(P987+273.15)</f>
        <v>312.21578063964841</v>
      </c>
      <c r="AR987">
        <f>(O987+273.15)</f>
        <v>313.74749221801756</v>
      </c>
      <c r="AS987">
        <f>(Y987*AK987+Z987*AL987)*AM987</f>
        <v>-2.5963809505913926E-3</v>
      </c>
      <c r="AT987">
        <f>((AS987+0.00000010773*(AR987^4-AQ987^4))-AP987*44100)/(L987*0.92*2*29.3+0.00000043092*AQ987^3)</f>
        <v>0.22776194067711969</v>
      </c>
      <c r="AU987">
        <f>0.61365*EXP(17.502*J987/(240.97+J987))</f>
        <v>7.0515523277634404</v>
      </c>
      <c r="AV987">
        <f>AU987*1000/AA987</f>
        <v>69.909945020059368</v>
      </c>
      <c r="AW987">
        <f>(AV987-U987)</f>
        <v>52.592503079751751</v>
      </c>
      <c r="AX987">
        <f>IF(D987,P987,(O987+P987)/2)</f>
        <v>39.831636428833008</v>
      </c>
      <c r="AY987">
        <f>0.61365*EXP(17.502*AX987/(240.97+AX987))</f>
        <v>7.347230473335606</v>
      </c>
      <c r="AZ987">
        <f>IF(AW987&lt;&gt;0,(1000-(AV987+U987)/2)/AW987*AP987,0)</f>
        <v>3.7573054995925482E-3</v>
      </c>
      <c r="BA987">
        <f>U987*AA987/1000</f>
        <v>1.7467450158921711</v>
      </c>
      <c r="BB987">
        <f>(AY987-BA987)</f>
        <v>5.6004854574434351</v>
      </c>
      <c r="BC987">
        <f>1/(1.6/F987+1.37/N987)</f>
        <v>2.3492735768435775E-3</v>
      </c>
      <c r="BD987">
        <f>G987*AA987*0.001</f>
        <v>116.60203322783775</v>
      </c>
      <c r="BE987">
        <f>G987/S987</f>
        <v>2.7950420009727894</v>
      </c>
      <c r="BF987">
        <f>(1-AP987*AA987/AU987/F987)*100</f>
        <v>21.563491773912446</v>
      </c>
      <c r="BG987">
        <f>(S987-E987/(N987/1.35))</f>
        <v>415.53414495050163</v>
      </c>
      <c r="BH987">
        <f>E987*BF987/100/BG987</f>
        <v>-9.8923859356195125E-4</v>
      </c>
    </row>
    <row r="988" spans="1:60" x14ac:dyDescent="0.25">
      <c r="A988" s="1">
        <v>307</v>
      </c>
      <c r="B988" s="1" t="s">
        <v>1050</v>
      </c>
      <c r="C988" s="1">
        <v>38919.999999530613</v>
      </c>
      <c r="D988" s="1">
        <v>0</v>
      </c>
      <c r="E988">
        <f>(R988-S988*(1000-T988)/(1000-U988))*AO988</f>
        <v>-1.9231740046064896</v>
      </c>
      <c r="F988">
        <f>IF(AZ988&lt;&gt;0,1/(1/AZ988-1/N988),0)</f>
        <v>3.7665408118293009E-3</v>
      </c>
      <c r="G988">
        <f>((BC988-AP988/2)*S988-E988)/(BC988+AP988/2)</f>
        <v>1163.2300766324331</v>
      </c>
      <c r="H988">
        <f>AP988*1000</f>
        <v>0.20640088392413192</v>
      </c>
      <c r="I988">
        <f>(AU988-BA988)</f>
        <v>5.3013917462672726</v>
      </c>
      <c r="J988">
        <f>(P988+AT988*D988)</f>
        <v>39.056571960449219</v>
      </c>
      <c r="K988" s="1">
        <v>9.4499998092651367</v>
      </c>
      <c r="L988">
        <f>(K988*AI988+AJ988)</f>
        <v>0.6624999718432889</v>
      </c>
      <c r="M988" s="1">
        <v>1</v>
      </c>
      <c r="N988">
        <f>L988*(M988+1)*(M988+1)/(M988*M988+1)</f>
        <v>1.3249999436865778</v>
      </c>
      <c r="O988" s="1">
        <v>40.588237762451172</v>
      </c>
      <c r="P988" s="1">
        <v>39.056571960449219</v>
      </c>
      <c r="Q988" s="1">
        <v>41.077411651611328</v>
      </c>
      <c r="R988" s="1">
        <v>410.11325073242187</v>
      </c>
      <c r="S988" s="1">
        <v>413.58477783203125</v>
      </c>
      <c r="T988" s="1">
        <v>16.93351936340332</v>
      </c>
      <c r="U988" s="1">
        <v>17.316648483276367</v>
      </c>
      <c r="V988" s="1">
        <v>22.32554817199707</v>
      </c>
      <c r="W988" s="1">
        <v>22.830879211425781</v>
      </c>
      <c r="X988" s="1">
        <v>500.2784423828125</v>
      </c>
      <c r="Y988" s="1">
        <v>-2.8458217158913612E-2</v>
      </c>
      <c r="Z988" s="1">
        <v>0.16877490282058716</v>
      </c>
      <c r="AA988" s="1">
        <v>100.86646270751953</v>
      </c>
      <c r="AB988" s="1">
        <v>1.3737376928329468</v>
      </c>
      <c r="AC988" s="1">
        <v>-0.15438413619995117</v>
      </c>
      <c r="AD988" s="1">
        <v>3.2126963138580322E-2</v>
      </c>
      <c r="AE988" s="1">
        <v>1.8406905001029372E-3</v>
      </c>
      <c r="AF988" s="1">
        <v>1.6478568315505981E-2</v>
      </c>
      <c r="AG988" s="1">
        <v>2.3187007755041122E-3</v>
      </c>
      <c r="AH988" s="1">
        <v>1</v>
      </c>
      <c r="AI988" s="1">
        <v>-0.21956524252891541</v>
      </c>
      <c r="AJ988" s="1">
        <v>2.737391471862793</v>
      </c>
      <c r="AK988" s="1">
        <v>1</v>
      </c>
      <c r="AL988" s="1">
        <v>0</v>
      </c>
      <c r="AM988" s="1">
        <v>0.15999999642372131</v>
      </c>
      <c r="AN988" s="1">
        <v>111115</v>
      </c>
      <c r="AO988">
        <f>X988*0.000001/(K988*0.0001)</f>
        <v>0.52939518780976125</v>
      </c>
      <c r="AP988">
        <f>(U988-T988)/(1000-U988)*AO988</f>
        <v>2.0640088392413192E-4</v>
      </c>
      <c r="AQ988">
        <f>(P988+273.15)</f>
        <v>312.2065719604492</v>
      </c>
      <c r="AR988">
        <f>(O988+273.15)</f>
        <v>313.73823776245115</v>
      </c>
      <c r="AS988">
        <f>(Y988*AK988+Z988*AL988)*AM988</f>
        <v>-4.5533146436516625E-3</v>
      </c>
      <c r="AT988">
        <f>((AS988+0.00000010773*(AR988^4-AQ988^4))-AP988*44100)/(L988*0.92*2*29.3+0.00000043092*AQ988^3)</f>
        <v>0.22787381090834793</v>
      </c>
      <c r="AU988">
        <f>0.61365*EXP(17.502*J988/(240.97+J988))</f>
        <v>7.0480608247248933</v>
      </c>
      <c r="AV988">
        <f>AU988*1000/AA988</f>
        <v>69.875165992109928</v>
      </c>
      <c r="AW988">
        <f>(AV988-U988)</f>
        <v>52.55851750883356</v>
      </c>
      <c r="AX988">
        <f>IF(D988,P988,(O988+P988)/2)</f>
        <v>39.822404861450195</v>
      </c>
      <c r="AY988">
        <f>0.61365*EXP(17.502*AX988/(240.97+AX988))</f>
        <v>7.3436033898391688</v>
      </c>
      <c r="AZ988">
        <f>IF(AW988&lt;&gt;0,(1000-(AV988+U988)/2)/AW988*AP988,0)</f>
        <v>3.7558641204371856E-3</v>
      </c>
      <c r="BA988">
        <f>U988*AA988/1000</f>
        <v>1.7466690784576204</v>
      </c>
      <c r="BB988">
        <f>(AY988-BA988)</f>
        <v>5.5969343113815482</v>
      </c>
      <c r="BC988">
        <f>1/(1.6/F988+1.37/N988)</f>
        <v>2.3483719801224777E-3</v>
      </c>
      <c r="BD988">
        <f>G988*AA988*0.001</f>
        <v>117.33090314491041</v>
      </c>
      <c r="BE988">
        <f>G988/S988</f>
        <v>2.8125553428972054</v>
      </c>
      <c r="BF988">
        <f>(1-AP988*AA988/AU988/F988)*100</f>
        <v>21.576535753967939</v>
      </c>
      <c r="BG988">
        <f>(S988-E988/(N988/1.35))</f>
        <v>415.54423822188988</v>
      </c>
      <c r="BH988">
        <f>E988*BF988/100/BG988</f>
        <v>-9.9858038819289644E-4</v>
      </c>
    </row>
    <row r="989" spans="1:60" x14ac:dyDescent="0.25">
      <c r="A989" s="1" t="s">
        <v>9</v>
      </c>
      <c r="B989" s="1" t="s">
        <v>1051</v>
      </c>
    </row>
    <row r="990" spans="1:60" x14ac:dyDescent="0.25">
      <c r="A990" s="1" t="s">
        <v>9</v>
      </c>
      <c r="B990" s="1" t="s">
        <v>1052</v>
      </c>
    </row>
    <row r="991" spans="1:60" x14ac:dyDescent="0.25">
      <c r="A991" s="1" t="s">
        <v>9</v>
      </c>
      <c r="B991" s="1" t="s">
        <v>1053</v>
      </c>
    </row>
    <row r="992" spans="1:60" x14ac:dyDescent="0.25">
      <c r="A992" s="1" t="s">
        <v>9</v>
      </c>
      <c r="B992" s="1" t="s">
        <v>1054</v>
      </c>
    </row>
    <row r="993" spans="1:60" x14ac:dyDescent="0.25">
      <c r="A993" s="1" t="s">
        <v>9</v>
      </c>
      <c r="B993" s="1" t="s">
        <v>1055</v>
      </c>
    </row>
    <row r="994" spans="1:60" x14ac:dyDescent="0.25">
      <c r="A994" s="1" t="s">
        <v>9</v>
      </c>
      <c r="B994" s="1" t="s">
        <v>1056</v>
      </c>
    </row>
    <row r="995" spans="1:60" x14ac:dyDescent="0.25">
      <c r="A995" s="1" t="s">
        <v>9</v>
      </c>
      <c r="B995" s="1" t="s">
        <v>1057</v>
      </c>
    </row>
    <row r="996" spans="1:60" x14ac:dyDescent="0.25">
      <c r="A996" s="1" t="s">
        <v>9</v>
      </c>
      <c r="B996" s="1" t="s">
        <v>1058</v>
      </c>
    </row>
    <row r="997" spans="1:60" x14ac:dyDescent="0.25">
      <c r="A997" s="1" t="s">
        <v>9</v>
      </c>
      <c r="B997" s="1" t="s">
        <v>1059</v>
      </c>
    </row>
    <row r="998" spans="1:60" x14ac:dyDescent="0.25">
      <c r="A998" s="1" t="s">
        <v>9</v>
      </c>
      <c r="B998" s="1" t="s">
        <v>1060</v>
      </c>
    </row>
    <row r="999" spans="1:60" x14ac:dyDescent="0.25">
      <c r="A999" s="1" t="s">
        <v>9</v>
      </c>
      <c r="B999" s="1" t="s">
        <v>1061</v>
      </c>
    </row>
    <row r="1000" spans="1:60" x14ac:dyDescent="0.25">
      <c r="A1000" s="1" t="s">
        <v>9</v>
      </c>
      <c r="B1000" s="1" t="s">
        <v>1062</v>
      </c>
    </row>
    <row r="1001" spans="1:60" x14ac:dyDescent="0.25">
      <c r="A1001" s="1">
        <v>308</v>
      </c>
      <c r="B1001" s="1" t="s">
        <v>1063</v>
      </c>
      <c r="C1001" s="1">
        <v>39458.499999988824</v>
      </c>
      <c r="D1001" s="1">
        <v>0</v>
      </c>
      <c r="E1001">
        <f>(R1001-S1001*(1000-T1001)/(1000-U1001))*AO1001</f>
        <v>-3.3324951106754219</v>
      </c>
      <c r="F1001">
        <f>IF(AZ1001&lt;&gt;0,1/(1/AZ1001-1/N1001),0)</f>
        <v>8.5182750797044259E-3</v>
      </c>
      <c r="G1001">
        <f>((BC1001-AP1001/2)*S1001-E1001)/(BC1001+AP1001/2)</f>
        <v>977.00843421495051</v>
      </c>
      <c r="H1001">
        <f>AP1001*1000</f>
        <v>0.4678924761642434</v>
      </c>
      <c r="I1001">
        <f>(AU1001-BA1001)</f>
        <v>5.2198573807410842</v>
      </c>
      <c r="J1001">
        <f>(P1001+AT1001*D1001)</f>
        <v>39.125759124755859</v>
      </c>
      <c r="K1001" s="1">
        <v>13.840000152587891</v>
      </c>
      <c r="L1001">
        <f>(K1001*AI1001+AJ1001)</f>
        <v>-0.30139151824039345</v>
      </c>
      <c r="M1001" s="1">
        <v>1</v>
      </c>
      <c r="N1001">
        <f>L1001*(M1001+1)*(M1001+1)/(M1001*M1001+1)</f>
        <v>-0.6027830364807869</v>
      </c>
      <c r="O1001" s="1">
        <v>40.573722839355469</v>
      </c>
      <c r="P1001" s="1">
        <v>39.125759124755859</v>
      </c>
      <c r="Q1001" s="1">
        <v>41.117229461669922</v>
      </c>
      <c r="R1001" s="1">
        <v>410.57113647460937</v>
      </c>
      <c r="S1001" s="1">
        <v>419.24761962890625</v>
      </c>
      <c r="T1001" s="1">
        <v>17.116487503051758</v>
      </c>
      <c r="U1001" s="1">
        <v>18.3870849609375</v>
      </c>
      <c r="V1001" s="1">
        <v>22.644289016723633</v>
      </c>
      <c r="W1001" s="1">
        <v>24.26325798034668</v>
      </c>
      <c r="X1001" s="1">
        <v>500.281494140625</v>
      </c>
      <c r="Y1001" s="1">
        <v>1.1438286863267422E-2</v>
      </c>
      <c r="Z1001" s="1">
        <v>0.19089114665985107</v>
      </c>
      <c r="AA1001" s="1">
        <v>100.85735321044922</v>
      </c>
      <c r="AB1001" s="1">
        <v>1.3727061748504639</v>
      </c>
      <c r="AC1001" s="1">
        <v>-0.18175020813941956</v>
      </c>
      <c r="AD1001" s="1">
        <v>1.7886558547616005E-2</v>
      </c>
      <c r="AE1001" s="1">
        <v>1.3678609393537045E-3</v>
      </c>
      <c r="AF1001" s="1">
        <v>1.6367234289646149E-2</v>
      </c>
      <c r="AG1001" s="1">
        <v>2.7417063247412443E-3</v>
      </c>
      <c r="AH1001" s="1">
        <v>0.66666668653488159</v>
      </c>
      <c r="AI1001" s="1">
        <v>-0.21956524252891541</v>
      </c>
      <c r="AJ1001" s="1">
        <v>2.737391471862793</v>
      </c>
      <c r="AK1001" s="1">
        <v>1</v>
      </c>
      <c r="AL1001" s="1">
        <v>0</v>
      </c>
      <c r="AM1001" s="1">
        <v>0.15999999642372131</v>
      </c>
      <c r="AN1001" s="1">
        <v>111115</v>
      </c>
      <c r="AO1001">
        <f>X1001*0.000001/(K1001*0.0001)</f>
        <v>0.36147506403537083</v>
      </c>
      <c r="AP1001">
        <f>(U1001-T1001)/(1000-U1001)*AO1001</f>
        <v>4.6789247616424342E-4</v>
      </c>
      <c r="AQ1001">
        <f>(P1001+273.15)</f>
        <v>312.27575912475584</v>
      </c>
      <c r="AR1001">
        <f>(O1001+273.15)</f>
        <v>313.72372283935545</v>
      </c>
      <c r="AS1001">
        <f>(Y1001*AK1001+Z1001*AL1001)*AM1001</f>
        <v>1.830125857216286E-3</v>
      </c>
      <c r="AT1001">
        <f>((AS1001+0.00000010773*(AR1001^4-AQ1001^4))-AP1001*44100)/(L1001*0.92*2*29.3+0.00000043092*AQ1001^3)</f>
        <v>0.47947974104479235</v>
      </c>
      <c r="AU1001">
        <f>0.61365*EXP(17.502*J1001/(240.97+J1001))</f>
        <v>7.074330103156897</v>
      </c>
      <c r="AV1001">
        <f>AU1001*1000/AA1001</f>
        <v>70.141936883824243</v>
      </c>
      <c r="AW1001">
        <f>(AV1001-U1001)</f>
        <v>51.754851922886743</v>
      </c>
      <c r="AX1001">
        <f>IF(D1001,P1001,(O1001+P1001)/2)</f>
        <v>39.849740982055664</v>
      </c>
      <c r="AY1001">
        <f>0.61365*EXP(17.502*AX1001/(240.97+AX1001))</f>
        <v>7.3543482629127768</v>
      </c>
      <c r="AZ1001">
        <f>IF(AW1001&lt;&gt;0,(1000-(AV1001+U1001)/2)/AW1001*AP1001,0)</f>
        <v>8.6403772386183051E-3</v>
      </c>
      <c r="BA1001">
        <f>U1001*AA1001/1000</f>
        <v>1.8544727224158124</v>
      </c>
      <c r="BB1001">
        <f>(AY1001-BA1001)</f>
        <v>5.4998755404969639</v>
      </c>
      <c r="BC1001">
        <f>1/(1.6/F1001+1.37/N1001)</f>
        <v>5.3891312922549521E-3</v>
      </c>
      <c r="BD1001">
        <f>G1001*AA1001*0.001</f>
        <v>98.538484739205202</v>
      </c>
      <c r="BE1001">
        <f>G1001/S1001</f>
        <v>2.3303851673141089</v>
      </c>
      <c r="BF1001">
        <f>(1-AP1001*AA1001/AU1001/F1001)*100</f>
        <v>21.690104059910976</v>
      </c>
      <c r="BG1001">
        <f>(S1001-E1001/(N1001/1.35))</f>
        <v>411.78412426301566</v>
      </c>
      <c r="BH1001">
        <f>E1001*BF1001/100/BG1001</f>
        <v>-1.7553412448588284E-3</v>
      </c>
    </row>
    <row r="1002" spans="1:60" x14ac:dyDescent="0.25">
      <c r="A1002" s="1">
        <v>309</v>
      </c>
      <c r="B1002" s="1" t="s">
        <v>1064</v>
      </c>
      <c r="C1002" s="1">
        <v>39463.99999986589</v>
      </c>
      <c r="D1002" s="1">
        <v>0</v>
      </c>
      <c r="E1002">
        <f>(R1002-S1002*(1000-T1002)/(1000-U1002))*AO1002</f>
        <v>-3.3057377265992103</v>
      </c>
      <c r="F1002">
        <f>IF(AZ1002&lt;&gt;0,1/(1/AZ1002-1/N1002),0)</f>
        <v>8.6240193513506293E-3</v>
      </c>
      <c r="G1002">
        <f>((BC1002-AP1002/2)*S1002-E1002)/(BC1002+AP1002/2)</f>
        <v>965.14298365225829</v>
      </c>
      <c r="H1002">
        <f>AP1002*1000</f>
        <v>0.47283690705582371</v>
      </c>
      <c r="I1002">
        <f>(AU1002-BA1002)</f>
        <v>5.2097678493985633</v>
      </c>
      <c r="J1002">
        <f>(P1002+AT1002*D1002)</f>
        <v>39.09674072265625</v>
      </c>
      <c r="K1002" s="1">
        <v>13.840000152587891</v>
      </c>
      <c r="L1002">
        <f>(K1002*AI1002+AJ1002)</f>
        <v>-0.30139151824039345</v>
      </c>
      <c r="M1002" s="1">
        <v>1</v>
      </c>
      <c r="N1002">
        <f>L1002*(M1002+1)*(M1002+1)/(M1002*M1002+1)</f>
        <v>-0.6027830364807869</v>
      </c>
      <c r="O1002" s="1">
        <v>40.578109741210938</v>
      </c>
      <c r="P1002" s="1">
        <v>39.09674072265625</v>
      </c>
      <c r="Q1002" s="1">
        <v>41.117046356201172</v>
      </c>
      <c r="R1002" s="1">
        <v>410.73397827148437</v>
      </c>
      <c r="S1002" s="1">
        <v>419.33050537109375</v>
      </c>
      <c r="T1002" s="1">
        <v>17.09364128112793</v>
      </c>
      <c r="U1002" s="1">
        <v>18.377664566040039</v>
      </c>
      <c r="V1002" s="1">
        <v>22.57475471496582</v>
      </c>
      <c r="W1002" s="1">
        <v>24.245513916015625</v>
      </c>
      <c r="X1002" s="1">
        <v>500.2867431640625</v>
      </c>
      <c r="Y1002" s="1">
        <v>2.1769482642412186E-2</v>
      </c>
      <c r="Z1002" s="1">
        <v>0.14384113252162933</v>
      </c>
      <c r="AA1002" s="1">
        <v>100.85797882080078</v>
      </c>
      <c r="AB1002" s="1">
        <v>1.3727061748504639</v>
      </c>
      <c r="AC1002" s="1">
        <v>-0.18175020813941956</v>
      </c>
      <c r="AD1002" s="1">
        <v>1.7886558547616005E-2</v>
      </c>
      <c r="AE1002" s="1">
        <v>1.3678609393537045E-3</v>
      </c>
      <c r="AF1002" s="1">
        <v>1.6367234289646149E-2</v>
      </c>
      <c r="AG1002" s="1">
        <v>2.7417063247412443E-3</v>
      </c>
      <c r="AH1002" s="1">
        <v>1</v>
      </c>
      <c r="AI1002" s="1">
        <v>-0.21956524252891541</v>
      </c>
      <c r="AJ1002" s="1">
        <v>2.737391471862793</v>
      </c>
      <c r="AK1002" s="1">
        <v>1</v>
      </c>
      <c r="AL1002" s="1">
        <v>0</v>
      </c>
      <c r="AM1002" s="1">
        <v>0.15999999642372131</v>
      </c>
      <c r="AN1002" s="1">
        <v>111115</v>
      </c>
      <c r="AO1002">
        <f>X1002*0.000001/(K1002*0.0001)</f>
        <v>0.36147885668232144</v>
      </c>
      <c r="AP1002">
        <f>(U1002-T1002)/(1000-U1002)*AO1002</f>
        <v>4.728369070558237E-4</v>
      </c>
      <c r="AQ1002">
        <f>(P1002+273.15)</f>
        <v>312.24674072265623</v>
      </c>
      <c r="AR1002">
        <f>(O1002+273.15)</f>
        <v>313.72810974121091</v>
      </c>
      <c r="AS1002">
        <f>(Y1002*AK1002+Z1002*AL1002)*AM1002</f>
        <v>3.4831171449322129E-3</v>
      </c>
      <c r="AT1002">
        <f>((AS1002+0.00000010773*(AR1002^4-AQ1002^4))-AP1002*44100)/(L1002*0.92*2*29.3+0.00000043092*AQ1002^3)</f>
        <v>0.40776378827576093</v>
      </c>
      <c r="AU1002">
        <f>0.61365*EXP(17.502*J1002/(240.97+J1002))</f>
        <v>7.0633019529760102</v>
      </c>
      <c r="AV1002">
        <f>AU1002*1000/AA1002</f>
        <v>70.032158442573177</v>
      </c>
      <c r="AW1002">
        <f>(AV1002-U1002)</f>
        <v>51.654493876533138</v>
      </c>
      <c r="AX1002">
        <f>IF(D1002,P1002,(O1002+P1002)/2)</f>
        <v>39.837425231933594</v>
      </c>
      <c r="AY1002">
        <f>0.61365*EXP(17.502*AX1002/(240.97+AX1002))</f>
        <v>7.3495056866036492</v>
      </c>
      <c r="AZ1002">
        <f>IF(AW1002&lt;&gt;0,(1000-(AV1002+U1002)/2)/AW1002*AP1002,0)</f>
        <v>8.7491941069771494E-3</v>
      </c>
      <c r="BA1002">
        <f>U1002*AA1002/1000</f>
        <v>1.8535341035774473</v>
      </c>
      <c r="BB1002">
        <f>(AY1002-BA1002)</f>
        <v>5.4959715830262024</v>
      </c>
      <c r="BC1002">
        <f>1/(1.6/F1002+1.37/N1002)</f>
        <v>5.4568606689853671E-3</v>
      </c>
      <c r="BD1002">
        <f>G1002*AA1002*0.001</f>
        <v>97.342370604243953</v>
      </c>
      <c r="BE1002">
        <f>G1002/S1002</f>
        <v>2.3016283606606165</v>
      </c>
      <c r="BF1002">
        <f>(1-AP1002*AA1002/AU1002/F1002)*100</f>
        <v>21.710389273654375</v>
      </c>
      <c r="BG1002">
        <f>(S1002-E1002/(N1002/1.35))</f>
        <v>411.92693615825777</v>
      </c>
      <c r="BH1002">
        <f>E1002*BF1002/100/BG1002</f>
        <v>-1.742271421976185E-3</v>
      </c>
    </row>
    <row r="1003" spans="1:60" x14ac:dyDescent="0.25">
      <c r="A1003" s="1">
        <v>310</v>
      </c>
      <c r="B1003" s="1" t="s">
        <v>1065</v>
      </c>
      <c r="C1003" s="1">
        <v>39468.999999754131</v>
      </c>
      <c r="D1003" s="1">
        <v>0</v>
      </c>
      <c r="E1003">
        <f>(R1003-S1003*(1000-T1003)/(1000-U1003))*AO1003</f>
        <v>-3.3282608867500252</v>
      </c>
      <c r="F1003">
        <f>IF(AZ1003&lt;&gt;0,1/(1/AZ1003-1/N1003),0)</f>
        <v>8.8199493742786537E-3</v>
      </c>
      <c r="G1003">
        <f>((BC1003-AP1003/2)*S1003-E1003)/(BC1003+AP1003/2)</f>
        <v>956.09514814554643</v>
      </c>
      <c r="H1003">
        <f>AP1003*1000</f>
        <v>0.48323167711987486</v>
      </c>
      <c r="I1003">
        <f>(AU1003-BA1003)</f>
        <v>5.2044873512050494</v>
      </c>
      <c r="J1003">
        <f>(P1003+AT1003*D1003)</f>
        <v>39.081623077392578</v>
      </c>
      <c r="K1003" s="1">
        <v>13.840000152587891</v>
      </c>
      <c r="L1003">
        <f>(K1003*AI1003+AJ1003)</f>
        <v>-0.30139151824039345</v>
      </c>
      <c r="M1003" s="1">
        <v>1</v>
      </c>
      <c r="N1003">
        <f>L1003*(M1003+1)*(M1003+1)/(M1003*M1003+1)</f>
        <v>-0.6027830364807869</v>
      </c>
      <c r="O1003" s="1">
        <v>40.580043792724609</v>
      </c>
      <c r="P1003" s="1">
        <v>39.081623077392578</v>
      </c>
      <c r="Q1003" s="1">
        <v>41.102672576904297</v>
      </c>
      <c r="R1003" s="1">
        <v>410.778076171875</v>
      </c>
      <c r="S1003" s="1">
        <v>419.42474365234375</v>
      </c>
      <c r="T1003" s="1">
        <v>17.060806274414062</v>
      </c>
      <c r="U1003" s="1">
        <v>18.373065948486328</v>
      </c>
      <c r="V1003" s="1">
        <v>22.509449005126953</v>
      </c>
      <c r="W1003" s="1">
        <v>24.234354019165039</v>
      </c>
      <c r="X1003" s="1">
        <v>500.28579711914062</v>
      </c>
      <c r="Y1003" s="1">
        <v>4.3066743761301041E-2</v>
      </c>
      <c r="Z1003" s="1">
        <v>0.10909111797809601</v>
      </c>
      <c r="AA1003" s="1">
        <v>100.85824584960937</v>
      </c>
      <c r="AB1003" s="1">
        <v>1.3727061748504639</v>
      </c>
      <c r="AC1003" s="1">
        <v>-0.18175020813941956</v>
      </c>
      <c r="AD1003" s="1">
        <v>1.7886558547616005E-2</v>
      </c>
      <c r="AE1003" s="1">
        <v>1.3678609393537045E-3</v>
      </c>
      <c r="AF1003" s="1">
        <v>1.6367234289646149E-2</v>
      </c>
      <c r="AG1003" s="1">
        <v>2.7417063247412443E-3</v>
      </c>
      <c r="AH1003" s="1">
        <v>1</v>
      </c>
      <c r="AI1003" s="1">
        <v>-0.21956524252891541</v>
      </c>
      <c r="AJ1003" s="1">
        <v>2.737391471862793</v>
      </c>
      <c r="AK1003" s="1">
        <v>1</v>
      </c>
      <c r="AL1003" s="1">
        <v>0</v>
      </c>
      <c r="AM1003" s="1">
        <v>0.15999999642372131</v>
      </c>
      <c r="AN1003" s="1">
        <v>111115</v>
      </c>
      <c r="AO1003">
        <f>X1003*0.000001/(K1003*0.0001)</f>
        <v>0.36147817312385938</v>
      </c>
      <c r="AP1003">
        <f>(U1003-T1003)/(1000-U1003)*AO1003</f>
        <v>4.8323167711987485E-4</v>
      </c>
      <c r="AQ1003">
        <f>(P1003+273.15)</f>
        <v>312.23162307739256</v>
      </c>
      <c r="AR1003">
        <f>(O1003+273.15)</f>
        <v>313.73004379272459</v>
      </c>
      <c r="AS1003">
        <f>(Y1003*AK1003+Z1003*AL1003)*AM1003</f>
        <v>6.8906788477894887E-3</v>
      </c>
      <c r="AT1003">
        <f>((AS1003+0.00000010773*(AR1003^4-AQ1003^4))-AP1003*44100)/(L1003*0.92*2*29.3+0.00000043092*AQ1003^3)</f>
        <v>0.48126068339967215</v>
      </c>
      <c r="AU1003">
        <f>0.61365*EXP(17.502*J1003/(240.97+J1003))</f>
        <v>7.0575625536485695</v>
      </c>
      <c r="AV1003">
        <f>AU1003*1000/AA1003</f>
        <v>69.975067424553103</v>
      </c>
      <c r="AW1003">
        <f>(AV1003-U1003)</f>
        <v>51.602001476066775</v>
      </c>
      <c r="AX1003">
        <f>IF(D1003,P1003,(O1003+P1003)/2)</f>
        <v>39.830833435058594</v>
      </c>
      <c r="AY1003">
        <f>0.61365*EXP(17.502*AX1003/(240.97+AX1003))</f>
        <v>7.3469149153715696</v>
      </c>
      <c r="AZ1003">
        <f>IF(AW1003&lt;&gt;0,(1000-(AV1003+U1003)/2)/AW1003*AP1003,0)</f>
        <v>8.9509196460909983E-3</v>
      </c>
      <c r="BA1003">
        <f>U1003*AA1003/1000</f>
        <v>1.8530752024435206</v>
      </c>
      <c r="BB1003">
        <f>(AY1003-BA1003)</f>
        <v>5.4938397129280485</v>
      </c>
      <c r="BC1003">
        <f>1/(1.6/F1003+1.37/N1003)</f>
        <v>5.5824086246502704E-3</v>
      </c>
      <c r="BD1003">
        <f>G1003*AA1003*0.001</f>
        <v>96.43007950728223</v>
      </c>
      <c r="BE1003">
        <f>G1003/S1003</f>
        <v>2.2795392084403168</v>
      </c>
      <c r="BF1003">
        <f>(1-AP1003*AA1003/AU1003/F1003)*100</f>
        <v>21.702845735245791</v>
      </c>
      <c r="BG1003">
        <f>(S1003-E1003/(N1003/1.35))</f>
        <v>411.9707313043109</v>
      </c>
      <c r="BH1003">
        <f>E1003*BF1003/100/BG1003</f>
        <v>-1.7533462234828505E-3</v>
      </c>
    </row>
    <row r="1004" spans="1:60" x14ac:dyDescent="0.25">
      <c r="A1004" s="1">
        <v>311</v>
      </c>
      <c r="B1004" s="1" t="s">
        <v>1066</v>
      </c>
      <c r="C1004" s="1">
        <v>39473.999999642372</v>
      </c>
      <c r="D1004" s="1">
        <v>0</v>
      </c>
      <c r="E1004">
        <f>(R1004-S1004*(1000-T1004)/(1000-U1004))*AO1004</f>
        <v>-3.3282290770314109</v>
      </c>
      <c r="F1004">
        <f>IF(AZ1004&lt;&gt;0,1/(1/AZ1004-1/N1004),0)</f>
        <v>8.8236152137016258E-3</v>
      </c>
      <c r="G1004">
        <f>((BC1004-AP1004/2)*S1004-E1004)/(BC1004+AP1004/2)</f>
        <v>955.92339928762635</v>
      </c>
      <c r="H1004">
        <f>AP1004*1000</f>
        <v>0.48328014651390305</v>
      </c>
      <c r="I1004">
        <f>(AU1004-BA1004)</f>
        <v>5.2028587792047905</v>
      </c>
      <c r="J1004">
        <f>(P1004+AT1004*D1004)</f>
        <v>39.076766967773437</v>
      </c>
      <c r="K1004" s="1">
        <v>13.840000152587891</v>
      </c>
      <c r="L1004">
        <f>(K1004*AI1004+AJ1004)</f>
        <v>-0.30139151824039345</v>
      </c>
      <c r="M1004" s="1">
        <v>1</v>
      </c>
      <c r="N1004">
        <f>L1004*(M1004+1)*(M1004+1)/(M1004*M1004+1)</f>
        <v>-0.6027830364807869</v>
      </c>
      <c r="O1004" s="1">
        <v>40.565227508544922</v>
      </c>
      <c r="P1004" s="1">
        <v>39.076766967773437</v>
      </c>
      <c r="Q1004" s="1">
        <v>41.078456878662109</v>
      </c>
      <c r="R1004" s="1">
        <v>410.83880615234375</v>
      </c>
      <c r="S1004" s="1">
        <v>419.48565673828125</v>
      </c>
      <c r="T1004" s="1">
        <v>17.058525085449219</v>
      </c>
      <c r="U1004" s="1">
        <v>18.370981216430664</v>
      </c>
      <c r="V1004" s="1">
        <v>22.518260955810547</v>
      </c>
      <c r="W1004" s="1">
        <v>24.248146057128906</v>
      </c>
      <c r="X1004" s="1">
        <v>500.26214599609375</v>
      </c>
      <c r="Y1004" s="1">
        <v>5.3074080497026443E-2</v>
      </c>
      <c r="Z1004" s="1">
        <v>7.0030681788921356E-2</v>
      </c>
      <c r="AA1004" s="1">
        <v>100.8580322265625</v>
      </c>
      <c r="AB1004" s="1">
        <v>1.3727061748504639</v>
      </c>
      <c r="AC1004" s="1">
        <v>-0.18175020813941956</v>
      </c>
      <c r="AD1004" s="1">
        <v>1.7886558547616005E-2</v>
      </c>
      <c r="AE1004" s="1">
        <v>1.3678609393537045E-3</v>
      </c>
      <c r="AF1004" s="1">
        <v>1.6367234289646149E-2</v>
      </c>
      <c r="AG1004" s="1">
        <v>2.7417063247412443E-3</v>
      </c>
      <c r="AH1004" s="1">
        <v>1</v>
      </c>
      <c r="AI1004" s="1">
        <v>-0.21956524252891541</v>
      </c>
      <c r="AJ1004" s="1">
        <v>2.737391471862793</v>
      </c>
      <c r="AK1004" s="1">
        <v>1</v>
      </c>
      <c r="AL1004" s="1">
        <v>0</v>
      </c>
      <c r="AM1004" s="1">
        <v>0.15999999642372131</v>
      </c>
      <c r="AN1004" s="1">
        <v>111115</v>
      </c>
      <c r="AO1004">
        <f>X1004*0.000001/(K1004*0.0001)</f>
        <v>0.36146108416230871</v>
      </c>
      <c r="AP1004">
        <f>(U1004-T1004)/(1000-U1004)*AO1004</f>
        <v>4.8328014651390305E-4</v>
      </c>
      <c r="AQ1004">
        <f>(P1004+273.15)</f>
        <v>312.22676696777341</v>
      </c>
      <c r="AR1004">
        <f>(O1004+273.15)</f>
        <v>313.7152275085449</v>
      </c>
      <c r="AS1004">
        <f>(Y1004*AK1004+Z1004*AL1004)*AM1004</f>
        <v>8.4918526897165281E-3</v>
      </c>
      <c r="AT1004">
        <f>((AS1004+0.00000010773*(AR1004^4-AQ1004^4))-AP1004*44100)/(L1004*0.92*2*29.3+0.00000043092*AQ1004^3)</f>
        <v>0.52393852943053343</v>
      </c>
      <c r="AU1004">
        <f>0.61365*EXP(17.502*J1004/(240.97+J1004))</f>
        <v>7.0557197947651291</v>
      </c>
      <c r="AV1004">
        <f>AU1004*1000/AA1004</f>
        <v>69.956944816407969</v>
      </c>
      <c r="AW1004">
        <f>(AV1004-U1004)</f>
        <v>51.585963599977305</v>
      </c>
      <c r="AX1004">
        <f>IF(D1004,P1004,(O1004+P1004)/2)</f>
        <v>39.82099723815918</v>
      </c>
      <c r="AY1004">
        <f>0.61365*EXP(17.502*AX1004/(240.97+AX1004))</f>
        <v>7.3430504709469435</v>
      </c>
      <c r="AZ1004">
        <f>IF(AW1004&lt;&gt;0,(1000-(AV1004+U1004)/2)/AW1004*AP1004,0)</f>
        <v>8.9546951876051922E-3</v>
      </c>
      <c r="BA1004">
        <f>U1004*AA1004/1000</f>
        <v>1.8528610155603382</v>
      </c>
      <c r="BB1004">
        <f>(AY1004-BA1004)</f>
        <v>5.4901894553866057</v>
      </c>
      <c r="BC1004">
        <f>1/(1.6/F1004+1.37/N1004)</f>
        <v>5.584758294108017E-3</v>
      </c>
      <c r="BD1004">
        <f>G1004*AA1004*0.001</f>
        <v>96.412553011476589</v>
      </c>
      <c r="BE1004">
        <f>G1004/S1004</f>
        <v>2.2787987716205294</v>
      </c>
      <c r="BF1004">
        <f>(1-AP1004*AA1004/AU1004/F1004)*100</f>
        <v>21.70724797281952</v>
      </c>
      <c r="BG1004">
        <f>(S1004-E1004/(N1004/1.35))</f>
        <v>412.0317156316695</v>
      </c>
      <c r="BH1004">
        <f>E1004*BF1004/100/BG1004</f>
        <v>-1.7534255530477921E-3</v>
      </c>
    </row>
    <row r="1005" spans="1:60" x14ac:dyDescent="0.25">
      <c r="A1005" s="1">
        <v>312</v>
      </c>
      <c r="B1005" s="1" t="s">
        <v>1067</v>
      </c>
      <c r="C1005" s="1">
        <v>39479.499999519438</v>
      </c>
      <c r="D1005" s="1">
        <v>0</v>
      </c>
      <c r="E1005">
        <f>(R1005-S1005*(1000-T1005)/(1000-U1005))*AO1005</f>
        <v>-3.3515708757650517</v>
      </c>
      <c r="F1005">
        <f>IF(AZ1005&lt;&gt;0,1/(1/AZ1005-1/N1005),0)</f>
        <v>8.8191405908895557E-3</v>
      </c>
      <c r="G1005">
        <f>((BC1005-AP1005/2)*S1005-E1005)/(BC1005+AP1005/2)</f>
        <v>960.26923884190251</v>
      </c>
      <c r="H1005">
        <f>AP1005*1000</f>
        <v>0.48294519203041886</v>
      </c>
      <c r="I1005">
        <f>(AU1005-BA1005)</f>
        <v>5.2019786895530693</v>
      </c>
      <c r="J1005">
        <f>(P1005+AT1005*D1005)</f>
        <v>39.073265075683594</v>
      </c>
      <c r="K1005" s="1">
        <v>13.840000152587891</v>
      </c>
      <c r="L1005">
        <f>(K1005*AI1005+AJ1005)</f>
        <v>-0.30139151824039345</v>
      </c>
      <c r="M1005" s="1">
        <v>1</v>
      </c>
      <c r="N1005">
        <f>L1005*(M1005+1)*(M1005+1)/(M1005*M1005+1)</f>
        <v>-0.6027830364807869</v>
      </c>
      <c r="O1005" s="1">
        <v>40.551906585693359</v>
      </c>
      <c r="P1005" s="1">
        <v>39.073265075683594</v>
      </c>
      <c r="Q1005" s="1">
        <v>41.083663940429688</v>
      </c>
      <c r="R1005" s="1">
        <v>410.810791015625</v>
      </c>
      <c r="S1005" s="1">
        <v>419.52249145507812</v>
      </c>
      <c r="T1005" s="1">
        <v>17.054988861083984</v>
      </c>
      <c r="U1005" s="1">
        <v>18.366531372070312</v>
      </c>
      <c r="V1005" s="1">
        <v>22.527687072753906</v>
      </c>
      <c r="W1005" s="1">
        <v>24.259866714477539</v>
      </c>
      <c r="X1005" s="1">
        <v>500.26593017578125</v>
      </c>
      <c r="Y1005" s="1">
        <v>4.6259373426437378E-2</v>
      </c>
      <c r="Z1005" s="1">
        <v>0.16239836812019348</v>
      </c>
      <c r="AA1005" s="1">
        <v>100.85804748535156</v>
      </c>
      <c r="AB1005" s="1">
        <v>1.3727061748504639</v>
      </c>
      <c r="AC1005" s="1">
        <v>-0.18175020813941956</v>
      </c>
      <c r="AD1005" s="1">
        <v>1.7886558547616005E-2</v>
      </c>
      <c r="AE1005" s="1">
        <v>1.3678609393537045E-3</v>
      </c>
      <c r="AF1005" s="1">
        <v>1.6367234289646149E-2</v>
      </c>
      <c r="AG1005" s="1">
        <v>2.7417063247412443E-3</v>
      </c>
      <c r="AH1005" s="1">
        <v>1</v>
      </c>
      <c r="AI1005" s="1">
        <v>-0.21956524252891541</v>
      </c>
      <c r="AJ1005" s="1">
        <v>2.737391471862793</v>
      </c>
      <c r="AK1005" s="1">
        <v>1</v>
      </c>
      <c r="AL1005" s="1">
        <v>0</v>
      </c>
      <c r="AM1005" s="1">
        <v>0.15999999642372131</v>
      </c>
      <c r="AN1005" s="1">
        <v>111115</v>
      </c>
      <c r="AO1005">
        <f>X1005*0.000001/(K1005*0.0001)</f>
        <v>0.36146381839615682</v>
      </c>
      <c r="AP1005">
        <f>(U1005-T1005)/(1000-U1005)*AO1005</f>
        <v>4.8294519203041883E-4</v>
      </c>
      <c r="AQ1005">
        <f>(P1005+273.15)</f>
        <v>312.22326507568357</v>
      </c>
      <c r="AR1005">
        <f>(O1005+273.15)</f>
        <v>313.70190658569334</v>
      </c>
      <c r="AS1005">
        <f>(Y1005*AK1005+Z1005*AL1005)*AM1005</f>
        <v>7.4014995827935692E-3</v>
      </c>
      <c r="AT1005">
        <f>((AS1005+0.00000010773*(AR1005^4-AQ1005^4))-AP1005*44100)/(L1005*0.92*2*29.3+0.00000043092*AQ1005^3)</f>
        <v>0.56140422417991565</v>
      </c>
      <c r="AU1005">
        <f>0.61365*EXP(17.502*J1005/(240.97+J1005))</f>
        <v>7.0543911828185362</v>
      </c>
      <c r="AV1005">
        <f>AU1005*1000/AA1005</f>
        <v>69.943761144524473</v>
      </c>
      <c r="AW1005">
        <f>(AV1005-U1005)</f>
        <v>51.57722977245416</v>
      </c>
      <c r="AX1005">
        <f>IF(D1005,P1005,(O1005+P1005)/2)</f>
        <v>39.812585830688477</v>
      </c>
      <c r="AY1005">
        <f>0.61365*EXP(17.502*AX1005/(240.97+AX1005))</f>
        <v>7.3397471954825733</v>
      </c>
      <c r="AZ1005">
        <f>IF(AW1005&lt;&gt;0,(1000-(AV1005+U1005)/2)/AW1005*AP1005,0)</f>
        <v>8.9500866657268949E-3</v>
      </c>
      <c r="BA1005">
        <f>U1005*AA1005/1000</f>
        <v>1.8524124932654669</v>
      </c>
      <c r="BB1005">
        <f>(AY1005-BA1005)</f>
        <v>5.4873347022171064</v>
      </c>
      <c r="BC1005">
        <f>1/(1.6/F1005+1.37/N1005)</f>
        <v>5.5818902273132142E-3</v>
      </c>
      <c r="BD1005">
        <f>G1005*AA1005*0.001</f>
        <v>96.850880489839014</v>
      </c>
      <c r="BE1005">
        <f>G1005/S1005</f>
        <v>2.2889577040584648</v>
      </c>
      <c r="BF1005">
        <f>(1-AP1005*AA1005/AU1005/F1005)*100</f>
        <v>21.707060569571357</v>
      </c>
      <c r="BG1005">
        <f>(S1005-E1005/(N1005/1.35))</f>
        <v>412.01627378064126</v>
      </c>
      <c r="BH1005">
        <f>E1005*BF1005/100/BG1005</f>
        <v>-1.7657737481062963E-3</v>
      </c>
    </row>
    <row r="1006" spans="1:60" x14ac:dyDescent="0.25">
      <c r="A1006" s="1" t="s">
        <v>9</v>
      </c>
      <c r="B1006" s="1" t="s">
        <v>1068</v>
      </c>
    </row>
    <row r="1007" spans="1:60" x14ac:dyDescent="0.25">
      <c r="A1007" s="1" t="s">
        <v>9</v>
      </c>
      <c r="B1007" s="1" t="s">
        <v>1069</v>
      </c>
    </row>
    <row r="1008" spans="1:60" x14ac:dyDescent="0.25">
      <c r="A1008" s="1" t="s">
        <v>9</v>
      </c>
      <c r="B1008" s="1" t="s">
        <v>1070</v>
      </c>
    </row>
    <row r="1009" spans="1:2" x14ac:dyDescent="0.25">
      <c r="A1009" s="1" t="s">
        <v>9</v>
      </c>
      <c r="B1009" s="1" t="s">
        <v>1071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07-10-2020_6400.x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Chieppa</dc:creator>
  <cp:lastModifiedBy>Jeff Chieppa</cp:lastModifiedBy>
  <dcterms:created xsi:type="dcterms:W3CDTF">2020-07-14T23:17:52Z</dcterms:created>
  <dcterms:modified xsi:type="dcterms:W3CDTF">2020-07-14T23:17:52Z</dcterms:modified>
</cp:coreProperties>
</file>